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8" documentId="13_ncr:1_{0635D026-9413-431C-AF88-B2869BF8C0B9}" xr6:coauthVersionLast="45" xr6:coauthVersionMax="45" xr10:uidLastSave="{9648420E-8FC9-42DA-837D-63B1615B201A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Mementos!$B$2:$AE$205</definedName>
    <definedName name="group" localSheetId="1">List!$H:$H</definedName>
    <definedName name="group">#REF!</definedName>
    <definedName name="_xlnm.Print_Area" localSheetId="0">Mementos!$B:$AE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5" i="1"/>
  <c r="H4" i="1"/>
  <c r="H3" i="1"/>
  <c r="M187" i="1"/>
  <c r="AE187" i="1"/>
  <c r="I187" i="1" s="1"/>
  <c r="AJ187" i="1"/>
  <c r="AE197" i="1"/>
  <c r="AJ197" i="1"/>
  <c r="M197" i="1"/>
  <c r="AI187" i="1" l="1"/>
  <c r="I197" i="1"/>
  <c r="AI197" i="1"/>
  <c r="AJ142" i="1"/>
  <c r="AJ141" i="1"/>
  <c r="AE142" i="1"/>
  <c r="I142" i="1" s="1"/>
  <c r="AE141" i="1"/>
  <c r="M141" i="1"/>
  <c r="AI142" i="1" l="1"/>
  <c r="I141" i="1"/>
  <c r="AI141" i="1"/>
  <c r="AJ201" i="1"/>
  <c r="AE201" i="1"/>
  <c r="M201" i="1"/>
  <c r="AJ200" i="1"/>
  <c r="AE200" i="1"/>
  <c r="M200" i="1"/>
  <c r="M205" i="1"/>
  <c r="AE205" i="1"/>
  <c r="AJ205" i="1"/>
  <c r="AJ157" i="1"/>
  <c r="AI157" i="1" s="1"/>
  <c r="AE157" i="1"/>
  <c r="M157" i="1"/>
  <c r="I200" i="1" l="1"/>
  <c r="I201" i="1"/>
  <c r="AI201" i="1"/>
  <c r="I205" i="1"/>
  <c r="I157" i="1"/>
  <c r="AI200" i="1"/>
  <c r="AI20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8" i="1"/>
  <c r="AJ189" i="1"/>
  <c r="AJ190" i="1"/>
  <c r="AJ191" i="1"/>
  <c r="AJ192" i="1"/>
  <c r="AJ193" i="1"/>
  <c r="AJ194" i="1"/>
  <c r="AJ195" i="1"/>
  <c r="AJ196" i="1"/>
  <c r="AJ198" i="1"/>
  <c r="AJ199" i="1"/>
  <c r="AJ202" i="1"/>
  <c r="AJ203" i="1"/>
  <c r="AJ204" i="1"/>
  <c r="M163" i="1"/>
  <c r="AE163" i="1"/>
  <c r="I163" i="1" l="1"/>
  <c r="AI163" i="1"/>
  <c r="AE119" i="1"/>
  <c r="M119" i="1"/>
  <c r="AI119" i="1" s="1"/>
  <c r="AE65" i="1"/>
  <c r="M65" i="1"/>
  <c r="AI65" i="1" s="1"/>
  <c r="M6" i="1"/>
  <c r="I119" i="1" l="1"/>
  <c r="I65" i="1"/>
  <c r="I6" i="1"/>
  <c r="AI6" i="1"/>
  <c r="M204" i="1"/>
  <c r="M203" i="1"/>
  <c r="M202" i="1"/>
  <c r="M199" i="1"/>
  <c r="M198" i="1"/>
  <c r="M196" i="1"/>
  <c r="M195" i="1"/>
  <c r="M194" i="1"/>
  <c r="M193" i="1"/>
  <c r="M192" i="1"/>
  <c r="M191" i="1"/>
  <c r="M190" i="1"/>
  <c r="M189" i="1"/>
  <c r="M188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2" i="1"/>
  <c r="M161" i="1"/>
  <c r="M160" i="1"/>
  <c r="M159" i="1"/>
  <c r="M158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AI20" i="1" s="1"/>
  <c r="M19" i="1"/>
  <c r="M18" i="1"/>
  <c r="M17" i="1"/>
  <c r="M16" i="1"/>
  <c r="M15" i="1"/>
  <c r="M14" i="1"/>
  <c r="M13" i="1"/>
  <c r="M12" i="1"/>
  <c r="AI12" i="1" s="1"/>
  <c r="M11" i="1"/>
  <c r="M10" i="1"/>
  <c r="M9" i="1"/>
  <c r="M8" i="1"/>
  <c r="M7" i="1"/>
  <c r="M5" i="1"/>
  <c r="M4" i="1"/>
  <c r="AE204" i="1"/>
  <c r="AE203" i="1"/>
  <c r="AE202" i="1"/>
  <c r="AE199" i="1"/>
  <c r="AE198" i="1"/>
  <c r="AE196" i="1"/>
  <c r="AE195" i="1"/>
  <c r="AE194" i="1"/>
  <c r="AE193" i="1"/>
  <c r="AE192" i="1"/>
  <c r="AE191" i="1"/>
  <c r="AE190" i="1"/>
  <c r="AE189" i="1"/>
  <c r="AE188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2" i="1"/>
  <c r="AE161" i="1"/>
  <c r="AE160" i="1"/>
  <c r="AE159" i="1"/>
  <c r="AE158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4" i="1"/>
  <c r="AE63" i="1"/>
  <c r="AE62" i="1"/>
  <c r="AE61" i="1"/>
  <c r="AE60" i="1"/>
  <c r="AE59" i="1"/>
  <c r="AE58" i="1"/>
  <c r="I58" i="1" s="1"/>
  <c r="AE57" i="1"/>
  <c r="AE56" i="1"/>
  <c r="AE55" i="1"/>
  <c r="AE54" i="1"/>
  <c r="AE53" i="1"/>
  <c r="AE52" i="1"/>
  <c r="AE51" i="1"/>
  <c r="AE50" i="1"/>
  <c r="I50" i="1" s="1"/>
  <c r="AE49" i="1"/>
  <c r="AE48" i="1"/>
  <c r="AE47" i="1"/>
  <c r="AE46" i="1"/>
  <c r="AE45" i="1"/>
  <c r="AE44" i="1"/>
  <c r="AE43" i="1"/>
  <c r="AE42" i="1"/>
  <c r="I42" i="1" s="1"/>
  <c r="AE41" i="1"/>
  <c r="AE40" i="1"/>
  <c r="AE39" i="1"/>
  <c r="AE38" i="1"/>
  <c r="AE37" i="1"/>
  <c r="AE36" i="1"/>
  <c r="AE35" i="1"/>
  <c r="AE34" i="1"/>
  <c r="I34" i="1" s="1"/>
  <c r="AE33" i="1"/>
  <c r="AE32" i="1"/>
  <c r="AE31" i="1"/>
  <c r="AE30" i="1"/>
  <c r="AE29" i="1"/>
  <c r="AE28" i="1"/>
  <c r="AE27" i="1"/>
  <c r="AE26" i="1"/>
  <c r="I26" i="1" s="1"/>
  <c r="AE25" i="1"/>
  <c r="AE24" i="1"/>
  <c r="AE23" i="1"/>
  <c r="AE22" i="1"/>
  <c r="AE21" i="1"/>
  <c r="AE20" i="1"/>
  <c r="AE19" i="1"/>
  <c r="AE18" i="1"/>
  <c r="I18" i="1" s="1"/>
  <c r="AE17" i="1"/>
  <c r="AE16" i="1"/>
  <c r="AE15" i="1"/>
  <c r="AE14" i="1"/>
  <c r="AE13" i="1"/>
  <c r="AE12" i="1"/>
  <c r="AE11" i="1"/>
  <c r="AE10" i="1"/>
  <c r="I10" i="1" s="1"/>
  <c r="AE9" i="1"/>
  <c r="AE8" i="1"/>
  <c r="AE7" i="1"/>
  <c r="AE5" i="1"/>
  <c r="AE4" i="1"/>
  <c r="AI4" i="1" l="1"/>
  <c r="AI9" i="1"/>
  <c r="AI13" i="1"/>
  <c r="AI25" i="1"/>
  <c r="AI17" i="1"/>
  <c r="AI33" i="1"/>
  <c r="AI21" i="1"/>
  <c r="AI37" i="1"/>
  <c r="AI53" i="1"/>
  <c r="AI70" i="1"/>
  <c r="AI86" i="1"/>
  <c r="AI102" i="1"/>
  <c r="AI110" i="1"/>
  <c r="AI29" i="1"/>
  <c r="AI45" i="1"/>
  <c r="AI61" i="1"/>
  <c r="AI78" i="1"/>
  <c r="AI94" i="1"/>
  <c r="AI49" i="1"/>
  <c r="AI28" i="1"/>
  <c r="AI36" i="1"/>
  <c r="AI118" i="1"/>
  <c r="AI127" i="1"/>
  <c r="AI41" i="1"/>
  <c r="AI57" i="1"/>
  <c r="AI66" i="1"/>
  <c r="AI82" i="1"/>
  <c r="AI74" i="1"/>
  <c r="I5" i="1"/>
  <c r="AI5" i="1"/>
  <c r="I14" i="1"/>
  <c r="AI14" i="1"/>
  <c r="I22" i="1"/>
  <c r="AI22" i="1"/>
  <c r="I30" i="1"/>
  <c r="AI30" i="1"/>
  <c r="I38" i="1"/>
  <c r="AI38" i="1"/>
  <c r="I46" i="1"/>
  <c r="AI46" i="1"/>
  <c r="I54" i="1"/>
  <c r="AI54" i="1"/>
  <c r="AI71" i="1"/>
  <c r="AI95" i="1"/>
  <c r="AI111" i="1"/>
  <c r="AI120" i="1"/>
  <c r="AI128" i="1"/>
  <c r="AI136" i="1"/>
  <c r="AI62" i="1"/>
  <c r="AI79" i="1"/>
  <c r="AI87" i="1"/>
  <c r="AI103" i="1"/>
  <c r="AI7" i="1"/>
  <c r="AI15" i="1"/>
  <c r="AI23" i="1"/>
  <c r="AI31" i="1"/>
  <c r="AI39" i="1"/>
  <c r="AI47" i="1"/>
  <c r="AI55" i="1"/>
  <c r="AI63" i="1"/>
  <c r="AI72" i="1"/>
  <c r="AI80" i="1"/>
  <c r="AI88" i="1"/>
  <c r="AI96" i="1"/>
  <c r="AI104" i="1"/>
  <c r="AI112" i="1"/>
  <c r="AI121" i="1"/>
  <c r="AI129" i="1"/>
  <c r="AI8" i="1"/>
  <c r="AI16" i="1"/>
  <c r="AI24" i="1"/>
  <c r="AI32" i="1"/>
  <c r="AI40" i="1"/>
  <c r="AI48" i="1"/>
  <c r="AI56" i="1"/>
  <c r="AI64" i="1"/>
  <c r="AI73" i="1"/>
  <c r="AI81" i="1"/>
  <c r="AI89" i="1"/>
  <c r="AI97" i="1"/>
  <c r="AI105" i="1"/>
  <c r="AI113" i="1"/>
  <c r="AI122" i="1"/>
  <c r="AI130" i="1"/>
  <c r="AI90" i="1"/>
  <c r="AI98" i="1"/>
  <c r="AI106" i="1"/>
  <c r="AI114" i="1"/>
  <c r="AI123" i="1"/>
  <c r="AI131" i="1"/>
  <c r="AI18" i="1"/>
  <c r="AI34" i="1"/>
  <c r="AI50" i="1"/>
  <c r="AI58" i="1"/>
  <c r="AI83" i="1"/>
  <c r="AI91" i="1"/>
  <c r="AI99" i="1"/>
  <c r="AI107" i="1"/>
  <c r="AI115" i="1"/>
  <c r="AI124" i="1"/>
  <c r="AI132" i="1"/>
  <c r="AI140" i="1"/>
  <c r="AI150" i="1"/>
  <c r="AI159" i="1"/>
  <c r="AI168" i="1"/>
  <c r="AI176" i="1"/>
  <c r="AI184" i="1"/>
  <c r="AI10" i="1"/>
  <c r="AI26" i="1"/>
  <c r="AI42" i="1"/>
  <c r="AI67" i="1"/>
  <c r="AI75" i="1"/>
  <c r="AI11" i="1"/>
  <c r="AI19" i="1"/>
  <c r="AI27" i="1"/>
  <c r="AI35" i="1"/>
  <c r="AI43" i="1"/>
  <c r="AI51" i="1"/>
  <c r="AI59" i="1"/>
  <c r="AI68" i="1"/>
  <c r="AI76" i="1"/>
  <c r="AI84" i="1"/>
  <c r="AI92" i="1"/>
  <c r="AI100" i="1"/>
  <c r="AI108" i="1"/>
  <c r="AI116" i="1"/>
  <c r="AI125" i="1"/>
  <c r="AI133" i="1"/>
  <c r="AI44" i="1"/>
  <c r="AI52" i="1"/>
  <c r="AI60" i="1"/>
  <c r="AI69" i="1"/>
  <c r="AI77" i="1"/>
  <c r="AI85" i="1"/>
  <c r="AI93" i="1"/>
  <c r="AI101" i="1"/>
  <c r="AI109" i="1"/>
  <c r="AI117" i="1"/>
  <c r="AI126" i="1"/>
  <c r="AI134" i="1"/>
  <c r="AI144" i="1"/>
  <c r="AI152" i="1"/>
  <c r="AI161" i="1"/>
  <c r="AI170" i="1"/>
  <c r="AI178" i="1"/>
  <c r="AI186" i="1"/>
  <c r="AI195" i="1"/>
  <c r="AI135" i="1"/>
  <c r="AI145" i="1"/>
  <c r="AI153" i="1"/>
  <c r="AI162" i="1"/>
  <c r="AI171" i="1"/>
  <c r="AI179" i="1"/>
  <c r="AI188" i="1"/>
  <c r="AI196" i="1"/>
  <c r="AI146" i="1"/>
  <c r="AI154" i="1"/>
  <c r="AI164" i="1"/>
  <c r="AI172" i="1"/>
  <c r="AI180" i="1"/>
  <c r="AI189" i="1"/>
  <c r="AI198" i="1"/>
  <c r="AI137" i="1"/>
  <c r="AI147" i="1"/>
  <c r="AI155" i="1"/>
  <c r="AI165" i="1"/>
  <c r="AI173" i="1"/>
  <c r="AI181" i="1"/>
  <c r="AI190" i="1"/>
  <c r="AI199" i="1"/>
  <c r="AI138" i="1"/>
  <c r="AI148" i="1"/>
  <c r="AI156" i="1"/>
  <c r="AI166" i="1"/>
  <c r="AI174" i="1"/>
  <c r="AI182" i="1"/>
  <c r="AI191" i="1"/>
  <c r="AI139" i="1"/>
  <c r="AI149" i="1"/>
  <c r="AI158" i="1"/>
  <c r="AI167" i="1"/>
  <c r="AI175" i="1"/>
  <c r="AI183" i="1"/>
  <c r="AI192" i="1"/>
  <c r="AI202" i="1"/>
  <c r="AI193" i="1"/>
  <c r="AI203" i="1"/>
  <c r="AI143" i="1"/>
  <c r="AI151" i="1"/>
  <c r="AI160" i="1"/>
  <c r="AI169" i="1"/>
  <c r="AI177" i="1"/>
  <c r="AI185" i="1"/>
  <c r="AI194" i="1"/>
  <c r="AI204" i="1"/>
  <c r="I137" i="1"/>
  <c r="I62" i="1"/>
  <c r="I71" i="1"/>
  <c r="I79" i="1"/>
  <c r="I87" i="1"/>
  <c r="I95" i="1"/>
  <c r="I103" i="1"/>
  <c r="I111" i="1"/>
  <c r="I20" i="1"/>
  <c r="I36" i="1"/>
  <c r="I44" i="1"/>
  <c r="I52" i="1"/>
  <c r="I69" i="1"/>
  <c r="I77" i="1"/>
  <c r="I93" i="1"/>
  <c r="I101" i="1"/>
  <c r="I120" i="1"/>
  <c r="I128" i="1"/>
  <c r="I136" i="1"/>
  <c r="I146" i="1"/>
  <c r="I154" i="1"/>
  <c r="I164" i="1"/>
  <c r="I172" i="1"/>
  <c r="I180" i="1"/>
  <c r="I189" i="1"/>
  <c r="I198" i="1"/>
  <c r="I31" i="1"/>
  <c r="I63" i="1"/>
  <c r="I16" i="1"/>
  <c r="I40" i="1"/>
  <c r="I56" i="1"/>
  <c r="I73" i="1"/>
  <c r="I89" i="1"/>
  <c r="I97" i="1"/>
  <c r="I113" i="1"/>
  <c r="I130" i="1"/>
  <c r="I138" i="1"/>
  <c r="I148" i="1"/>
  <c r="I24" i="1"/>
  <c r="I48" i="1"/>
  <c r="I64" i="1"/>
  <c r="I81" i="1"/>
  <c r="I105" i="1"/>
  <c r="I122" i="1"/>
  <c r="I8" i="1"/>
  <c r="I32" i="1"/>
  <c r="I7" i="1"/>
  <c r="I23" i="1"/>
  <c r="I39" i="1"/>
  <c r="I55" i="1"/>
  <c r="I72" i="1"/>
  <c r="I88" i="1"/>
  <c r="I96" i="1"/>
  <c r="I104" i="1"/>
  <c r="I121" i="1"/>
  <c r="I129" i="1"/>
  <c r="I147" i="1"/>
  <c r="I155" i="1"/>
  <c r="I173" i="1"/>
  <c r="I181" i="1"/>
  <c r="I11" i="1"/>
  <c r="I19" i="1"/>
  <c r="I27" i="1"/>
  <c r="I35" i="1"/>
  <c r="I43" i="1"/>
  <c r="I51" i="1"/>
  <c r="I59" i="1"/>
  <c r="I68" i="1"/>
  <c r="I76" i="1"/>
  <c r="I84" i="1"/>
  <c r="I92" i="1"/>
  <c r="I100" i="1"/>
  <c r="I108" i="1"/>
  <c r="I116" i="1"/>
  <c r="I125" i="1"/>
  <c r="I133" i="1"/>
  <c r="I143" i="1"/>
  <c r="I151" i="1"/>
  <c r="I160" i="1"/>
  <c r="I169" i="1"/>
  <c r="I177" i="1"/>
  <c r="I185" i="1"/>
  <c r="I194" i="1"/>
  <c r="I204" i="1"/>
  <c r="I109" i="1"/>
  <c r="I126" i="1"/>
  <c r="I13" i="1"/>
  <c r="I37" i="1"/>
  <c r="I45" i="1"/>
  <c r="I70" i="1"/>
  <c r="I78" i="1"/>
  <c r="I94" i="1"/>
  <c r="I102" i="1"/>
  <c r="I127" i="1"/>
  <c r="I135" i="1"/>
  <c r="I15" i="1"/>
  <c r="I47" i="1"/>
  <c r="I80" i="1"/>
  <c r="I112" i="1"/>
  <c r="I165" i="1"/>
  <c r="I190" i="1"/>
  <c r="I17" i="1"/>
  <c r="I25" i="1"/>
  <c r="I33" i="1"/>
  <c r="I41" i="1"/>
  <c r="I57" i="1"/>
  <c r="I66" i="1"/>
  <c r="I82" i="1"/>
  <c r="I90" i="1"/>
  <c r="I98" i="1"/>
  <c r="I106" i="1"/>
  <c r="I123" i="1"/>
  <c r="I131" i="1"/>
  <c r="I149" i="1"/>
  <c r="I158" i="1"/>
  <c r="I167" i="1"/>
  <c r="I175" i="1"/>
  <c r="I192" i="1"/>
  <c r="I202" i="1"/>
  <c r="I28" i="1"/>
  <c r="I60" i="1"/>
  <c r="I75" i="1"/>
  <c r="I83" i="1"/>
  <c r="I91" i="1"/>
  <c r="I99" i="1"/>
  <c r="I107" i="1"/>
  <c r="I115" i="1"/>
  <c r="I124" i="1"/>
  <c r="I132" i="1"/>
  <c r="I140" i="1"/>
  <c r="I150" i="1"/>
  <c r="I159" i="1"/>
  <c r="I168" i="1"/>
  <c r="I176" i="1"/>
  <c r="I184" i="1"/>
  <c r="I193" i="1"/>
  <c r="I203" i="1"/>
  <c r="I134" i="1"/>
  <c r="I144" i="1"/>
  <c r="I152" i="1"/>
  <c r="I170" i="1"/>
  <c r="I178" i="1"/>
  <c r="I186" i="1"/>
  <c r="I195" i="1"/>
  <c r="I162" i="1"/>
  <c r="I171" i="1"/>
  <c r="I196" i="1"/>
  <c r="I12" i="1"/>
  <c r="I199" i="1"/>
  <c r="I85" i="1"/>
  <c r="I117" i="1"/>
  <c r="I156" i="1"/>
  <c r="I166" i="1"/>
  <c r="I174" i="1"/>
  <c r="I182" i="1"/>
  <c r="I191" i="1"/>
  <c r="I4" i="1"/>
  <c r="I21" i="1"/>
  <c r="I29" i="1"/>
  <c r="I53" i="1"/>
  <c r="I61" i="1"/>
  <c r="I86" i="1"/>
  <c r="I110" i="1"/>
  <c r="I118" i="1"/>
  <c r="I145" i="1"/>
  <c r="I153" i="1"/>
  <c r="I179" i="1"/>
  <c r="I188" i="1"/>
  <c r="I9" i="1"/>
  <c r="I49" i="1"/>
  <c r="I74" i="1"/>
  <c r="I114" i="1"/>
  <c r="I139" i="1"/>
  <c r="I183" i="1"/>
  <c r="I67" i="1"/>
  <c r="I161" i="1"/>
  <c r="A2" i="7"/>
  <c r="A3" i="7" s="1"/>
  <c r="AJ3" i="1" l="1"/>
  <c r="M3" i="1" l="1"/>
  <c r="AI3" i="1" s="1"/>
  <c r="AE3" i="1"/>
  <c r="I3" i="1" l="1"/>
</calcChain>
</file>

<file path=xl/sharedStrings.xml><?xml version="1.0" encoding="utf-8"?>
<sst xmlns="http://schemas.openxmlformats.org/spreadsheetml/2006/main" count="1129" uniqueCount="599">
  <si>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</si>
  <si>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</si>
  <si>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</si>
  <si>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</si>
  <si>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</si>
  <si>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</si>
  <si>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</si>
  <si>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</si>
  <si>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</si>
  <si>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</si>
  <si>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</si>
  <si>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</si>
  <si>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</si>
  <si>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</si>
  <si>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</si>
  <si>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</si>
  <si>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</si>
  <si>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</si>
  <si>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</si>
  <si>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</si>
  <si>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</si>
  <si>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</si>
  <si>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</si>
  <si>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</si>
  <si>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</si>
  <si>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</si>
  <si>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</si>
  <si>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</si>
  <si>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</si>
  <si>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</si>
  <si>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</si>
  <si>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</si>
  <si>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</si>
  <si>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</si>
  <si>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</si>
  <si>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</si>
  <si>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</si>
  <si>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</si>
  <si>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</si>
  <si>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</si>
  <si>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</si>
  <si>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</si>
  <si>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</si>
  <si>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</si>
  <si>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</si>
  <si>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</si>
  <si>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</si>
  <si>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</si>
  <si>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</si>
  <si>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</si>
  <si>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</si>
  <si>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</si>
  <si>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</si>
  <si>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</si>
  <si>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</si>
  <si>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</si>
  <si>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</si>
  <si>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</si>
  <si>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</si>
  <si>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</si>
  <si>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</si>
  <si>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</si>
  <si>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</si>
  <si>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</si>
  <si>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</si>
  <si>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</si>
  <si>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</si>
  <si>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</si>
  <si>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</si>
  <si>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</si>
  <si>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</si>
  <si>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</si>
  <si>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</si>
  <si>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</si>
  <si>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</si>
  <si>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</si>
  <si>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</si>
  <si>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</si>
  <si>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</si>
  <si>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</si>
  <si>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</si>
  <si>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</si>
  <si>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</si>
  <si>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</si>
  <si>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</si>
  <si>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</si>
  <si>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</si>
  <si>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</si>
  <si>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</si>
  <si>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</si>
  <si>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</si>
  <si>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</si>
  <si>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</si>
  <si>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</si>
  <si>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</si>
  <si>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</si>
  <si>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</si>
  <si>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</si>
  <si>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</si>
  <si>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</si>
  <si>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</si>
  <si>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</si>
  <si>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</si>
  <si>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</si>
  <si>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</si>
  <si>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</si>
  <si>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</si>
  <si>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</si>
  <si>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</si>
  <si>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</si>
  <si>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</si>
  <si>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</si>
  <si>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</si>
  <si>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</si>
  <si>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</si>
  <si>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</si>
  <si>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</si>
  <si>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</si>
  <si>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</si>
  <si>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</si>
  <si>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</si>
  <si>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</si>
  <si>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</si>
  <si>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</si>
  <si>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</si>
  <si>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</si>
  <si>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</si>
  <si>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</si>
  <si>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</si>
  <si>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</si>
  <si>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</si>
  <si>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</si>
  <si>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</si>
  <si>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</si>
  <si>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</si>
  <si>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</si>
  <si>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</si>
  <si>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</si>
  <si>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</si>
  <si>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</si>
  <si>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</si>
  <si>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</si>
  <si>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</si>
  <si>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</si>
  <si>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</si>
  <si>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</si>
  <si>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</si>
  <si>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</si>
  <si>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</si>
  <si>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</si>
  <si>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</si>
  <si>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</si>
  <si>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</si>
  <si>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</si>
  <si>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</si>
  <si>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</si>
  <si>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</si>
  <si>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</si>
  <si>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</si>
  <si>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</si>
  <si>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</si>
  <si>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</si>
  <si>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</si>
  <si>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</si>
  <si>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</si>
  <si>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</si>
  <si>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</si>
  <si>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</si>
  <si>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</si>
  <si>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</si>
  <si>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</si>
  <si>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</si>
  <si>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</si>
  <si>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</si>
  <si>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</si>
  <si>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</si>
  <si>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</si>
  <si>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</si>
  <si>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</si>
  <si>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</si>
  <si>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</si>
  <si>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</si>
  <si>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</si>
  <si>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</si>
  <si>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</si>
  <si>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</si>
  <si>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</si>
  <si>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</si>
  <si>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</si>
  <si>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</si>
  <si>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</si>
  <si>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</si>
  <si>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</si>
  <si>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</si>
  <si>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</si>
  <si>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</si>
  <si>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</si>
  <si>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</si>
  <si>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</si>
  <si>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</si>
  <si>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</si>
  <si>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</si>
  <si>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</si>
  <si>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</si>
  <si>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</si>
  <si>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</si>
  <si>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</si>
  <si>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</si>
  <si>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</si>
  <si>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</si>
  <si>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</si>
  <si>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</si>
  <si>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</si>
  <si>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</si>
  <si>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</si>
  <si>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</si>
  <si>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</si>
  <si>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</si>
  <si>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</si>
  <si>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</si>
  <si>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</si>
  <si>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</si>
  <si>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</si>
  <si>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</si>
  <si>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</si>
  <si>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</si>
  <si>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</si>
  <si>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</si>
  <si>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</si>
  <si>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</si>
  <si>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</si>
  <si>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</si>
  <si>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</si>
  <si>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</si>
  <si>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</si>
  <si>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</si>
  <si>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</si>
  <si>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</si>
  <si>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</si>
  <si>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</si>
  <si>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</si>
  <si>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</si>
  <si>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</si>
  <si>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</si>
  <si>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</si>
  <si>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</si>
  <si>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</si>
  <si>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</si>
  <si>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</si>
  <si>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</si>
  <si>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</si>
  <si>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</si>
  <si>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</si>
  <si>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</si>
  <si>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</si>
  <si>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</si>
  <si>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</si>
  <si>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</si>
  <si>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</si>
  <si>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</si>
  <si>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</si>
  <si>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</si>
  <si>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</si>
  <si>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</si>
  <si>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</si>
  <si>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</si>
  <si>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</si>
  <si>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</si>
  <si>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</si>
  <si>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</si>
  <si>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</si>
  <si>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</si>
  <si>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</si>
  <si>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</si>
  <si>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</si>
  <si>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</si>
  <si>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</si>
  <si>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</si>
  <si>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</si>
  <si>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</si>
  <si>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</si>
  <si>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</si>
  <si>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</si>
  <si>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</si>
  <si>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</si>
  <si>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</si>
  <si>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</si>
  <si>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</si>
  <si>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</si>
  <si>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</si>
  <si>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</si>
  <si>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</si>
  <si>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</si>
  <si>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</si>
  <si>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</si>
  <si>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</si>
  <si>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</si>
  <si>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</si>
  <si>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</si>
  <si>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</si>
  <si>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</si>
  <si>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</si>
  <si>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</si>
  <si>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</si>
  <si>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</si>
  <si>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</si>
  <si>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</si>
  <si>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</si>
  <si>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</si>
  <si>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</si>
  <si>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</si>
  <si>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</si>
  <si>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</si>
  <si>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</si>
  <si>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</si>
  <si>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</si>
  <si>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</si>
  <si>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</si>
  <si>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</si>
  <si>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</si>
  <si>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</si>
  <si>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</si>
  <si>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</si>
  <si>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</si>
  <si>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</si>
  <si>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</si>
  <si>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</si>
  <si>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</si>
  <si>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</si>
  <si>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</si>
  <si>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</si>
  <si>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</si>
  <si>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</si>
  <si>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</si>
  <si>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</si>
  <si>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</si>
  <si>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</si>
  <si>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</si>
  <si>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</si>
  <si>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</si>
  <si>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</si>
  <si>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</si>
  <si>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</si>
  <si>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</si>
  <si>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</si>
  <si>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</si>
  <si>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</si>
  <si>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</si>
  <si>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</si>
  <si>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</si>
  <si>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</si>
  <si>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</si>
  <si>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</si>
  <si>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</si>
  <si>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</si>
  <si>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</si>
  <si>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</si>
  <si>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</si>
  <si>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</si>
  <si>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</si>
  <si>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</si>
  <si>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</si>
  <si>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</si>
  <si>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</si>
  <si>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</si>
  <si>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</si>
  <si>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</si>
  <si>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</si>
  <si>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</si>
  <si>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</si>
  <si>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</si>
  <si>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</si>
  <si>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</si>
  <si>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</si>
  <si>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</si>
  <si>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</si>
  <si>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</si>
  <si>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</si>
  <si>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</si>
  <si>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</si>
  <si>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</si>
  <si>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</si>
  <si>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</si>
  <si>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</si>
  <si>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</si>
  <si>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</si>
  <si>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</si>
  <si>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</si>
  <si>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</si>
  <si>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</si>
  <si>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</si>
  <si>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</si>
  <si>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</si>
  <si>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</si>
  <si>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</si>
  <si>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</si>
  <si>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</si>
  <si>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</si>
  <si>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</si>
  <si>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</si>
  <si>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</si>
  <si>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</si>
  <si>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</si>
  <si>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</si>
  <si>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</si>
  <si>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</si>
  <si>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</si>
  <si>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</si>
  <si>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</si>
  <si>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</si>
  <si>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</si>
  <si>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</si>
  <si>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</si>
  <si>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</si>
  <si>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</si>
  <si>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</si>
  <si>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</si>
  <si>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</si>
  <si>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</si>
  <si>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</si>
  <si>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</si>
  <si>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</si>
  <si>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</si>
  <si>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</si>
  <si>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</si>
  <si>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</si>
  <si>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</si>
  <si>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</si>
  <si>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</si>
  <si>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</si>
  <si>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</si>
  <si>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</si>
  <si>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</si>
  <si>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</si>
  <si>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</si>
  <si>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</si>
  <si>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</si>
  <si>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</si>
  <si>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</si>
  <si>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</si>
  <si>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</si>
  <si>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</si>
  <si>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</si>
  <si>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</si>
  <si>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</si>
  <si>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</si>
  <si>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</si>
  <si>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</si>
  <si>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</si>
  <si>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</si>
  <si>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</si>
  <si>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</si>
  <si>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</si>
  <si>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</si>
  <si>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</si>
  <si>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</si>
  <si>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</si>
  <si>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</si>
  <si>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</si>
  <si>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</si>
  <si>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</si>
  <si>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</si>
  <si>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</si>
  <si>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</si>
  <si>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</si>
  <si>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</si>
  <si>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</si>
  <si>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</si>
  <si>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</si>
  <si>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</si>
  <si>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</si>
  <si>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</si>
  <si>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</si>
  <si>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</si>
  <si>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</si>
  <si>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</si>
  <si>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</si>
  <si>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</si>
  <si>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</si>
  <si>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</si>
  <si>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</si>
  <si>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</si>
  <si>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</si>
  <si>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</si>
  <si>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</si>
  <si>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</si>
  <si>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</si>
  <si>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</si>
  <si>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</si>
  <si>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</si>
  <si>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</si>
  <si>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</si>
  <si>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</si>
  <si>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</si>
  <si>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</si>
  <si>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</si>
  <si>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</si>
  <si>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</si>
  <si>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</si>
  <si>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</si>
  <si>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</si>
  <si>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</si>
  <si>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</si>
  <si>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</si>
  <si>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</si>
  <si>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</si>
  <si>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</si>
  <si>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</si>
  <si>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</si>
  <si>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</si>
  <si>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</si>
  <si>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</si>
  <si>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</si>
  <si>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</si>
  <si>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</si>
  <si>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</si>
  <si>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</si>
  <si>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</si>
  <si>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</si>
  <si>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</si>
  <si>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</si>
  <si>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</si>
  <si>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</si>
  <si>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</si>
  <si>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</si>
  <si>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</si>
  <si>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</si>
  <si>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</si>
  <si>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</si>
  <si>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</si>
  <si>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</si>
  <si>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</si>
  <si>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</si>
  <si>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</si>
  <si>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</si>
  <si>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</si>
  <si>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</si>
  <si>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</si>
  <si>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</si>
  <si>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</si>
  <si>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</si>
  <si>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</si>
  <si>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</si>
  <si>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</si>
  <si>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</si>
  <si>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</si>
  <si>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</si>
  <si>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</si>
  <si>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</si>
  <si>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</si>
  <si>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</si>
  <si>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</si>
  <si>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</si>
  <si>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</si>
  <si>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</si>
  <si>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</si>
  <si>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</si>
  <si>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</si>
  <si>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</si>
  <si>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</si>
  <si>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</si>
  <si>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</si>
  <si>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</si>
  <si>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</si>
  <si>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</si>
  <si>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</si>
  <si>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</si>
  <si>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</si>
  <si>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</si>
  <si>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</si>
  <si>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</si>
  <si>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</si>
  <si>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</si>
  <si>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</si>
  <si>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</si>
  <si>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</si>
  <si>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</si>
  <si>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</si>
  <si>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</si>
  <si>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</si>
  <si>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</si>
  <si>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</si>
  <si>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</si>
  <si>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</si>
  <si>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</si>
  <si>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</si>
  <si>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</si>
  <si>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</si>
  <si>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</si>
  <si>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</si>
  <si>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</si>
  <si>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HP30%アップ 物攻20%アップ &lt;憤怒&gt;特効30%アップ</t>
  </si>
  <si>
    <t>Group Path</t>
  </si>
  <si>
    <t>エンヴィリア管弦楽団</t>
  </si>
  <si>
    <t>神ガ選ばぬ、革命を</t>
  </si>
  <si>
    <t>不明</t>
  </si>
  <si>
    <t>group_cry.png</t>
  </si>
  <si>
    <t>group_bf.png</t>
  </si>
  <si>
    <t>subgroup_sb.png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</si>
</sst>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4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7.png"/><Relationship Id="rId63" Type="http://schemas.openxmlformats.org/officeDocument/2006/relationships/image" Target="../media/image235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09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2.png"/><Relationship Id="rId53" Type="http://schemas.openxmlformats.org/officeDocument/2006/relationships/image" Target="../media/image230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3.png"/><Relationship Id="rId5" Type="http://schemas.openxmlformats.org/officeDocument/2006/relationships/image" Target="../media/image206.png"/><Relationship Id="rId19" Type="http://schemas.openxmlformats.org/officeDocument/2006/relationships/image" Target="../media/image213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7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1.png"/><Relationship Id="rId43" Type="http://schemas.openxmlformats.org/officeDocument/2006/relationships/image" Target="../media/image225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8.png"/><Relationship Id="rId77" Type="http://schemas.openxmlformats.org/officeDocument/2006/relationships/image" Target="../media/image242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29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6.png"/><Relationship Id="rId3" Type="http://schemas.openxmlformats.org/officeDocument/2006/relationships/image" Target="../media/image205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2.png"/><Relationship Id="rId25" Type="http://schemas.openxmlformats.org/officeDocument/2006/relationships/image" Target="../media/image216.png"/><Relationship Id="rId33" Type="http://schemas.openxmlformats.org/officeDocument/2006/relationships/image" Target="../media/image220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3.png"/><Relationship Id="rId67" Type="http://schemas.openxmlformats.org/officeDocument/2006/relationships/image" Target="../media/image237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4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1.png"/><Relationship Id="rId83" Type="http://schemas.openxmlformats.org/officeDocument/2006/relationships/image" Target="../media/image245.png"/><Relationship Id="rId88" Type="http://schemas.openxmlformats.org/officeDocument/2006/relationships/image" Target="../media/image249.png"/><Relationship Id="rId1" Type="http://schemas.openxmlformats.org/officeDocument/2006/relationships/image" Target="../media/image204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1.png"/><Relationship Id="rId23" Type="http://schemas.openxmlformats.org/officeDocument/2006/relationships/image" Target="../media/image215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8.png"/><Relationship Id="rId57" Type="http://schemas.openxmlformats.org/officeDocument/2006/relationships/image" Target="../media/image232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19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6.png"/><Relationship Id="rId73" Type="http://schemas.openxmlformats.org/officeDocument/2006/relationships/image" Target="../media/image240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4.png"/><Relationship Id="rId86" Type="http://schemas.openxmlformats.org/officeDocument/2006/relationships/image" Target="../media/image247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8.png"/><Relationship Id="rId13" Type="http://schemas.openxmlformats.org/officeDocument/2006/relationships/image" Target="../media/image210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3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1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7.png"/><Relationship Id="rId71" Type="http://schemas.openxmlformats.org/officeDocument/2006/relationships/image" Target="../media/image239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8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6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8.png"/><Relationship Id="rId61" Type="http://schemas.openxmlformats.org/officeDocument/2006/relationships/image" Target="../media/image234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468172</xdr:rowOff>
    </xdr:from>
    <xdr:to>
      <xdr:col>2</xdr:col>
      <xdr:colOff>1</xdr:colOff>
      <xdr:row>38</xdr:row>
      <xdr:rowOff>1445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2</xdr:col>
      <xdr:colOff>1</xdr:colOff>
      <xdr:row>43</xdr:row>
      <xdr:rowOff>464730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468172</xdr:rowOff>
    </xdr:from>
    <xdr:to>
      <xdr:col>2</xdr:col>
      <xdr:colOff>1</xdr:colOff>
      <xdr:row>47</xdr:row>
      <xdr:rowOff>1446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2</xdr:col>
      <xdr:colOff>1</xdr:colOff>
      <xdr:row>54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468172</xdr:rowOff>
    </xdr:from>
    <xdr:to>
      <xdr:col>2</xdr:col>
      <xdr:colOff>1</xdr:colOff>
      <xdr:row>56</xdr:row>
      <xdr:rowOff>1448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56</xdr:row>
      <xdr:rowOff>464729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65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468171</xdr:rowOff>
    </xdr:from>
    <xdr:to>
      <xdr:col>2</xdr:col>
      <xdr:colOff>1</xdr:colOff>
      <xdr:row>70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1</xdr:colOff>
      <xdr:row>71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3442</xdr:rowOff>
    </xdr:from>
    <xdr:to>
      <xdr:col>2</xdr:col>
      <xdr:colOff>1</xdr:colOff>
      <xdr:row>75</xdr:row>
      <xdr:rowOff>1447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468172</xdr:rowOff>
    </xdr:from>
    <xdr:to>
      <xdr:col>2</xdr:col>
      <xdr:colOff>1</xdr:colOff>
      <xdr:row>76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3537</xdr:rowOff>
    </xdr:from>
    <xdr:to>
      <xdr:col>2</xdr:col>
      <xdr:colOff>1</xdr:colOff>
      <xdr:row>80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81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2</xdr:rowOff>
    </xdr:from>
    <xdr:to>
      <xdr:col>2</xdr:col>
      <xdr:colOff>1</xdr:colOff>
      <xdr:row>89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468171</xdr:rowOff>
    </xdr:from>
    <xdr:to>
      <xdr:col>2</xdr:col>
      <xdr:colOff>1</xdr:colOff>
      <xdr:row>91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92</xdr:row>
      <xdr:rowOff>464730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94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468172</xdr:rowOff>
    </xdr:from>
    <xdr:to>
      <xdr:col>2</xdr:col>
      <xdr:colOff>1</xdr:colOff>
      <xdr:row>95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1446</xdr:rowOff>
    </xdr:from>
    <xdr:to>
      <xdr:col>2</xdr:col>
      <xdr:colOff>1</xdr:colOff>
      <xdr:row>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1125</xdr:rowOff>
    </xdr:from>
    <xdr:to>
      <xdr:col>2</xdr:col>
      <xdr:colOff>1</xdr:colOff>
      <xdr:row>98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463512</xdr:rowOff>
    </xdr:from>
    <xdr:to>
      <xdr:col>2</xdr:col>
      <xdr:colOff>1</xdr:colOff>
      <xdr:row>98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463833</xdr:rowOff>
    </xdr:from>
    <xdr:to>
      <xdr:col>2</xdr:col>
      <xdr:colOff>1</xdr:colOff>
      <xdr:row>99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463510</xdr:rowOff>
    </xdr:from>
    <xdr:to>
      <xdr:col>2</xdr:col>
      <xdr:colOff>1</xdr:colOff>
      <xdr:row>100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2</xdr:rowOff>
    </xdr:from>
    <xdr:to>
      <xdr:col>2</xdr:col>
      <xdr:colOff>1</xdr:colOff>
      <xdr:row>106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466087</xdr:rowOff>
    </xdr:from>
    <xdr:to>
      <xdr:col>2</xdr:col>
      <xdr:colOff>1</xdr:colOff>
      <xdr:row>107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466086</xdr:rowOff>
    </xdr:from>
    <xdr:to>
      <xdr:col>2</xdr:col>
      <xdr:colOff>1</xdr:colOff>
      <xdr:row>108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466085</xdr:rowOff>
    </xdr:from>
    <xdr:to>
      <xdr:col>2</xdr:col>
      <xdr:colOff>1</xdr:colOff>
      <xdr:row>110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466084</xdr:rowOff>
    </xdr:from>
    <xdr:to>
      <xdr:col>2</xdr:col>
      <xdr:colOff>1</xdr:colOff>
      <xdr:row>111</xdr:row>
      <xdr:rowOff>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466405</xdr:rowOff>
    </xdr:from>
    <xdr:to>
      <xdr:col>2</xdr:col>
      <xdr:colOff>1</xdr:colOff>
      <xdr:row>112</xdr:row>
      <xdr:rowOff>1672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466726</xdr:rowOff>
    </xdr:from>
    <xdr:to>
      <xdr:col>2</xdr:col>
      <xdr:colOff>1</xdr:colOff>
      <xdr:row>112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1446</xdr:rowOff>
    </xdr:from>
    <xdr:to>
      <xdr:col>2</xdr:col>
      <xdr:colOff>1</xdr:colOff>
      <xdr:row>114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459973</xdr:rowOff>
    </xdr:from>
    <xdr:to>
      <xdr:col>2</xdr:col>
      <xdr:colOff>1</xdr:colOff>
      <xdr:row>116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463510</xdr:rowOff>
    </xdr:from>
    <xdr:to>
      <xdr:col>2</xdr:col>
      <xdr:colOff>1</xdr:colOff>
      <xdr:row>117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3537</xdr:rowOff>
    </xdr:from>
    <xdr:to>
      <xdr:col>2</xdr:col>
      <xdr:colOff>1</xdr:colOff>
      <xdr:row>120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3536</xdr:rowOff>
    </xdr:from>
    <xdr:to>
      <xdr:col>2</xdr:col>
      <xdr:colOff>1</xdr:colOff>
      <xdr:row>121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3538</xdr:rowOff>
    </xdr:from>
    <xdr:to>
      <xdr:col>2</xdr:col>
      <xdr:colOff>1</xdr:colOff>
      <xdr:row>122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3538</xdr:rowOff>
    </xdr:from>
    <xdr:to>
      <xdr:col>2</xdr:col>
      <xdr:colOff>1</xdr:colOff>
      <xdr:row>124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3535</xdr:rowOff>
    </xdr:from>
    <xdr:to>
      <xdr:col>2</xdr:col>
      <xdr:colOff>1</xdr:colOff>
      <xdr:row>125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3537</xdr:rowOff>
    </xdr:from>
    <xdr:to>
      <xdr:col>2</xdr:col>
      <xdr:colOff>1</xdr:colOff>
      <xdr:row>126</xdr:row>
      <xdr:rowOff>464729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127</xdr:row>
      <xdr:rowOff>464729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159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2</xdr:col>
      <xdr:colOff>1</xdr:colOff>
      <xdr:row>130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3441</xdr:rowOff>
    </xdr:from>
    <xdr:to>
      <xdr:col>2</xdr:col>
      <xdr:colOff>1</xdr:colOff>
      <xdr:row>133</xdr:row>
      <xdr:rowOff>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468171</xdr:rowOff>
    </xdr:from>
    <xdr:to>
      <xdr:col>2</xdr:col>
      <xdr:colOff>1</xdr:colOff>
      <xdr:row>135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2</xdr:rowOff>
    </xdr:from>
    <xdr:to>
      <xdr:col>2</xdr:col>
      <xdr:colOff>1</xdr:colOff>
      <xdr:row>136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468172</xdr:rowOff>
    </xdr:from>
    <xdr:to>
      <xdr:col>2</xdr:col>
      <xdr:colOff>1</xdr:colOff>
      <xdr:row>137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-1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2</xdr:rowOff>
    </xdr:from>
    <xdr:to>
      <xdr:col>2</xdr:col>
      <xdr:colOff>1</xdr:colOff>
      <xdr:row>144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144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3</xdr:rowOff>
    </xdr:from>
    <xdr:to>
      <xdr:col>2</xdr:col>
      <xdr:colOff>1</xdr:colOff>
      <xdr:row>146</xdr:row>
      <xdr:rowOff>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468170</xdr:rowOff>
    </xdr:from>
    <xdr:to>
      <xdr:col>2</xdr:col>
      <xdr:colOff>1</xdr:colOff>
      <xdr:row>148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149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468170</xdr:rowOff>
    </xdr:from>
    <xdr:to>
      <xdr:col>2</xdr:col>
      <xdr:colOff>1</xdr:colOff>
      <xdr:row>150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1</xdr:rowOff>
    </xdr:from>
    <xdr:to>
      <xdr:col>2</xdr:col>
      <xdr:colOff>1</xdr:colOff>
      <xdr:row>151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468171</xdr:rowOff>
    </xdr:from>
    <xdr:to>
      <xdr:col>2</xdr:col>
      <xdr:colOff>1</xdr:colOff>
      <xdr:row>152</xdr:row>
      <xdr:rowOff>1445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1</xdr:rowOff>
    </xdr:from>
    <xdr:to>
      <xdr:col>2</xdr:col>
      <xdr:colOff>1</xdr:colOff>
      <xdr:row>153</xdr:row>
      <xdr:rowOff>2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468171</xdr:rowOff>
    </xdr:from>
    <xdr:to>
      <xdr:col>2</xdr:col>
      <xdr:colOff>1</xdr:colOff>
      <xdr:row>154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2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468172</xdr:rowOff>
    </xdr:from>
    <xdr:to>
      <xdr:col>2</xdr:col>
      <xdr:colOff>1</xdr:colOff>
      <xdr:row>156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2</xdr:rowOff>
    </xdr:from>
    <xdr:to>
      <xdr:col>2</xdr:col>
      <xdr:colOff>1</xdr:colOff>
      <xdr:row>157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468172</xdr:rowOff>
    </xdr:from>
    <xdr:to>
      <xdr:col>2</xdr:col>
      <xdr:colOff>1</xdr:colOff>
      <xdr:row>159</xdr:row>
      <xdr:rowOff>-1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160</xdr:row>
      <xdr:rowOff>2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1</xdr:rowOff>
    </xdr:from>
    <xdr:to>
      <xdr:col>2</xdr:col>
      <xdr:colOff>1</xdr:colOff>
      <xdr:row>161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459651</xdr:rowOff>
    </xdr:from>
    <xdr:to>
      <xdr:col>2</xdr:col>
      <xdr:colOff>1</xdr:colOff>
      <xdr:row>161</xdr:row>
      <xdr:rowOff>459649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163</xdr:row>
      <xdr:rowOff>1</xdr:rowOff>
    </xdr:from>
    <xdr:to>
      <xdr:col>2</xdr:col>
      <xdr:colOff>0</xdr:colOff>
      <xdr:row>164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5165833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2</xdr:col>
      <xdr:colOff>1</xdr:colOff>
      <xdr:row>164</xdr:row>
      <xdr:rowOff>464729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459651</xdr:rowOff>
    </xdr:from>
    <xdr:to>
      <xdr:col>2</xdr:col>
      <xdr:colOff>1</xdr:colOff>
      <xdr:row>165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463187</xdr:rowOff>
    </xdr:from>
    <xdr:to>
      <xdr:col>2</xdr:col>
      <xdr:colOff>1</xdr:colOff>
      <xdr:row>166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1994</xdr:rowOff>
    </xdr:from>
    <xdr:to>
      <xdr:col>2</xdr:col>
      <xdr:colOff>1</xdr:colOff>
      <xdr:row>167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463189</xdr:rowOff>
    </xdr:from>
    <xdr:to>
      <xdr:col>2</xdr:col>
      <xdr:colOff>1</xdr:colOff>
      <xdr:row>168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1996</xdr:rowOff>
    </xdr:from>
    <xdr:to>
      <xdr:col>2</xdr:col>
      <xdr:colOff>1</xdr:colOff>
      <xdr:row>170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1444</xdr:rowOff>
    </xdr:from>
    <xdr:to>
      <xdr:col>2</xdr:col>
      <xdr:colOff>1</xdr:colOff>
      <xdr:row>171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096736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171</xdr:row>
      <xdr:rowOff>0</xdr:rowOff>
    </xdr:from>
    <xdr:to>
      <xdr:col>2</xdr:col>
      <xdr:colOff>0</xdr:colOff>
      <xdr:row>171</xdr:row>
      <xdr:rowOff>464729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8883674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1995</xdr:rowOff>
    </xdr:from>
    <xdr:to>
      <xdr:col>2</xdr:col>
      <xdr:colOff>1</xdr:colOff>
      <xdr:row>172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1995</xdr:rowOff>
    </xdr:from>
    <xdr:to>
      <xdr:col>2</xdr:col>
      <xdr:colOff>1</xdr:colOff>
      <xdr:row>174</xdr:row>
      <xdr:rowOff>1993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560</xdr:rowOff>
    </xdr:from>
    <xdr:to>
      <xdr:col>2</xdr:col>
      <xdr:colOff>1</xdr:colOff>
      <xdr:row>175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176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466726</xdr:rowOff>
    </xdr:from>
    <xdr:to>
      <xdr:col>2</xdr:col>
      <xdr:colOff>1</xdr:colOff>
      <xdr:row>177</xdr:row>
      <xdr:rowOff>464730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</xdr:colOff>
      <xdr:row>178</xdr:row>
      <xdr:rowOff>464730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1447</xdr:rowOff>
    </xdr:from>
    <xdr:to>
      <xdr:col>2</xdr:col>
      <xdr:colOff>1</xdr:colOff>
      <xdr:row>180</xdr:row>
      <xdr:rowOff>1448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181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1447</xdr:rowOff>
    </xdr:from>
    <xdr:to>
      <xdr:col>2</xdr:col>
      <xdr:colOff>1</xdr:colOff>
      <xdr:row>182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3</xdr:rowOff>
    </xdr:from>
    <xdr:to>
      <xdr:col>2</xdr:col>
      <xdr:colOff>1</xdr:colOff>
      <xdr:row>183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</xdr:rowOff>
    </xdr:from>
    <xdr:to>
      <xdr:col>2</xdr:col>
      <xdr:colOff>1</xdr:colOff>
      <xdr:row>183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463187</xdr:rowOff>
    </xdr:from>
    <xdr:to>
      <xdr:col>2</xdr:col>
      <xdr:colOff>1</xdr:colOff>
      <xdr:row>184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463187</xdr:rowOff>
    </xdr:from>
    <xdr:to>
      <xdr:col>2</xdr:col>
      <xdr:colOff>1</xdr:colOff>
      <xdr:row>185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187</xdr:row>
      <xdr:rowOff>0</xdr:rowOff>
    </xdr:from>
    <xdr:to>
      <xdr:col>2</xdr:col>
      <xdr:colOff>0</xdr:colOff>
      <xdr:row>188</xdr:row>
      <xdr:rowOff>-1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319360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466725</xdr:rowOff>
    </xdr:from>
    <xdr:to>
      <xdr:col>2</xdr:col>
      <xdr:colOff>1</xdr:colOff>
      <xdr:row>189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1994</xdr:rowOff>
    </xdr:from>
    <xdr:to>
      <xdr:col>2</xdr:col>
      <xdr:colOff>1</xdr:colOff>
      <xdr:row>190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463297</xdr:rowOff>
    </xdr:from>
    <xdr:to>
      <xdr:col>2</xdr:col>
      <xdr:colOff>1</xdr:colOff>
      <xdr:row>191</xdr:row>
      <xdr:rowOff>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1</xdr:colOff>
      <xdr:row>191</xdr:row>
      <xdr:rowOff>464730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463189</xdr:rowOff>
    </xdr:from>
    <xdr:to>
      <xdr:col>2</xdr:col>
      <xdr:colOff>1</xdr:colOff>
      <xdr:row>192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463189</xdr:rowOff>
    </xdr:from>
    <xdr:to>
      <xdr:col>2</xdr:col>
      <xdr:colOff>1</xdr:colOff>
      <xdr:row>193</xdr:row>
      <xdr:rowOff>463189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1</xdr:colOff>
      <xdr:row>194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</xdr:colOff>
      <xdr:row>197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199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</xdr:colOff>
      <xdr:row>200</xdr:row>
      <xdr:rowOff>2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200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781</xdr:rowOff>
    </xdr:from>
    <xdr:to>
      <xdr:col>2</xdr:col>
      <xdr:colOff>1</xdr:colOff>
      <xdr:row>203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</xdr:colOff>
      <xdr:row>96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1445</xdr:rowOff>
    </xdr:from>
    <xdr:to>
      <xdr:col>2</xdr:col>
      <xdr:colOff>1</xdr:colOff>
      <xdr:row>71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137</xdr:row>
      <xdr:rowOff>464730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87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84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2</xdr:rowOff>
    </xdr:from>
    <xdr:to>
      <xdr:col>2</xdr:col>
      <xdr:colOff>1614</xdr:colOff>
      <xdr:row>115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1614</xdr:colOff>
      <xdr:row>73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1614</xdr:colOff>
      <xdr:row>122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126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132</xdr:row>
      <xdr:rowOff>-1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1614</xdr:colOff>
      <xdr:row>175</xdr:row>
      <xdr:rowOff>1615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1614</xdr:colOff>
      <xdr:row>196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1614</xdr:colOff>
      <xdr:row>65</xdr:row>
      <xdr:rowOff>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1614</xdr:colOff>
      <xdr:row>119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1614</xdr:colOff>
      <xdr:row>163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71640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457200</xdr:colOff>
      <xdr:row>156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457200</xdr:colOff>
      <xdr:row>201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457200</xdr:colOff>
      <xdr:row>204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-1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142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1614</xdr:colOff>
      <xdr:row>197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1614</xdr:colOff>
      <xdr:row>186</xdr:row>
      <xdr:rowOff>464730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5854629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205"/>
  <sheetViews>
    <sheetView tabSelected="1" zoomScale="85" zoomScaleNormal="85" workbookViewId="0">
      <pane xSplit="2" ySplit="2" topLeftCell="I196" activePane="bottomRight" state="frozen"/>
      <selection pane="topRight" activeCell="C1" sqref="C1"/>
      <selection pane="bottomLeft" activeCell="A3" sqref="A3"/>
      <selection pane="bottomRight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10.3984375" style="8" customWidth="1"/>
    <col min="9" max="9" width="6.3984375" style="8"/>
    <col min="10" max="10" width="6.59765625" style="22" bestFit="1" customWidth="1"/>
    <col min="11" max="18" width="6.3984375" style="22"/>
    <col min="19" max="22" width="6.3984375" style="8"/>
    <col min="23" max="23" width="12.19921875" style="8" bestFit="1" customWidth="1"/>
    <col min="24" max="32" width="6.3984375" style="8"/>
    <col min="33" max="33" width="6.3984375" style="24" customWidth="1"/>
    <col min="34" max="35" width="6.3984375" style="33" customWidth="1"/>
    <col min="36" max="36" width="6.3984375" style="36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8"/>
      <c r="I1" s="19" t="s">
        <v>450</v>
      </c>
      <c r="J1" s="27"/>
      <c r="K1" s="27"/>
      <c r="L1" s="27"/>
      <c r="M1" s="27">
        <v>1</v>
      </c>
      <c r="N1" s="27"/>
      <c r="O1" s="27"/>
      <c r="P1" s="27"/>
      <c r="Q1" s="27">
        <v>0</v>
      </c>
      <c r="R1" s="28"/>
      <c r="S1" s="29"/>
      <c r="T1" s="29">
        <v>1</v>
      </c>
      <c r="U1" s="29"/>
      <c r="V1" s="30">
        <v>1</v>
      </c>
      <c r="W1" s="27"/>
      <c r="X1" s="27"/>
      <c r="Y1" s="27"/>
      <c r="Z1" s="27"/>
      <c r="AA1" s="27"/>
      <c r="AB1" s="27"/>
      <c r="AC1" s="27"/>
      <c r="AD1" s="27"/>
      <c r="AE1" s="30">
        <v>1</v>
      </c>
      <c r="AG1" s="23"/>
      <c r="AH1" s="31" t="s">
        <v>496</v>
      </c>
      <c r="AI1" s="31"/>
      <c r="AJ1" s="34"/>
      <c r="AK1" s="23"/>
    </row>
    <row r="2" spans="1:37" s="3" customFormat="1" ht="13.25" x14ac:dyDescent="0.3">
      <c r="A2" s="3" t="s">
        <v>452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8" t="s">
        <v>592</v>
      </c>
      <c r="I2" s="4" t="s">
        <v>449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7" t="s">
        <v>13</v>
      </c>
      <c r="S2" s="5" t="s">
        <v>475</v>
      </c>
      <c r="T2" s="5" t="s">
        <v>476</v>
      </c>
      <c r="U2" s="5" t="s">
        <v>478</v>
      </c>
      <c r="V2" s="9" t="s">
        <v>476</v>
      </c>
      <c r="W2" s="5" t="s">
        <v>437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4" t="s">
        <v>8</v>
      </c>
      <c r="AG2" s="23"/>
      <c r="AH2" s="31" t="s">
        <v>543</v>
      </c>
      <c r="AI2" s="31" t="s">
        <v>544</v>
      </c>
      <c r="AJ2" s="34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21" t="str">
        <f>IF(G3="","",VLOOKUP(G3,List!H:I,2,))</f>
        <v/>
      </c>
      <c r="I3" s="4">
        <f t="shared" ref="I3:I74" si="0">SUMPRODUCT(J$1:AE$1,J3:AE3)</f>
        <v>0</v>
      </c>
      <c r="J3" s="2"/>
      <c r="K3" s="2"/>
      <c r="L3" s="2"/>
      <c r="M3" s="2">
        <f t="shared" ref="M3:M68" si="1">MAX(K3:L3)</f>
        <v>0</v>
      </c>
      <c r="N3" s="2"/>
      <c r="O3" s="2"/>
      <c r="P3" s="2"/>
      <c r="Q3" s="2"/>
      <c r="R3" s="7"/>
      <c r="V3" s="4"/>
      <c r="AE3" s="4">
        <f t="shared" ref="AE3:AE68" si="2">MAX(X3:AD3)</f>
        <v>0</v>
      </c>
      <c r="AG3" s="23"/>
      <c r="AH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headers='group'&gt;"&amp;IF(G3="","","&lt;span class='groupName'&gt;"&amp;G3&amp;"&lt;/span&gt;&lt;img src='resources/ui/"&amp;H3&amp;"' title='"&amp;G3&amp;"' /&gt;")&amp;"&lt;/td&gt;&lt;td headers='score' id='"&amp;AJ3&amp;"'&gt;"&amp;I3&amp;"&lt;/td&gt;&lt;td headers='HP'&gt;"&amp;J3&amp;"&lt;/td&gt;&lt;td headers='patk'&gt;"&amp;K3&amp;"&lt;/td&gt;&lt;td headers='matk'&gt;"&amp;L3&amp;"&lt;/td&gt;&lt;td headers='pdef'&gt;"&amp;N3&amp;"&lt;/td&gt;&lt;td headers='mdef'&gt;"&amp;O3&amp;"&lt;/td&gt;&lt;td headers='dex'&gt;"&amp;P3&amp;"&lt;/td&gt;&lt;td headers='agi'&gt;"&amp;Q3&amp;"&lt;/td&gt;&lt;td headers='luck'&gt;"&amp;R3&amp;"&lt;/td&gt;&lt;td headers='a.type'&gt;"&amp;S3&amp;"&lt;/td&gt;&lt;td headers='a.bonus'&gt;"&amp;T3&amp;"&lt;/td&gt;&lt;td headers='special'&gt;"&amp;U3&amp;"&lt;/td&gt;&lt;td headers='sp.bonus'&gt;"&amp;V3&amp;"&lt;/td&gt;&lt;td headers='others'&gt;"&amp;W3&amp;"&lt;/td&gt;&lt;td headers='sinA'&gt;"&amp;X3&amp;"&lt;/td&gt;&lt;td headers='sinB'&gt;"&amp;Y3&amp;"&lt;/td&gt;&lt;td headers='sinC'&gt;"&amp;Z3&amp;"&lt;/td&gt;&lt;td headers='sinD'&gt;"&amp;AA3&amp;"&lt;/td&gt;&lt;td headers='sinE'&gt;"&amp;AB3&amp;"&lt;/td&gt;&lt;td headers='sinF'&gt;"&amp;AC3&amp;"&lt;/td&gt;&lt;td headers='sinG'&gt;"&amp;AD3&amp;"&lt;/td&gt;&lt;/tr&gt;"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" s="31" t="str">
        <f ca="1">"document.getElementById('"&amp;AJ3&amp;"').innerHTML = (b1*"&amp;TEXT(K3,0)&amp;"+b2*"&amp;TEXT(L3,0)&amp;"+b0*"&amp;TEXT(M3,0)&amp;") + (s1*"&amp;TEXT(X3,0)&amp;"+s2*"&amp;TEXT(Y3,0)&amp;"+s3*"&amp;TEXT(Z3,0)&amp;"+s4*"&amp;TEXT(AA3,0)&amp;"+s5*"&amp;TEXT(AB3,0)&amp;"+s6*"&amp;TEXT(AC3,0)&amp;"+s7*"&amp;TEXT(AD3,0)&amp;"+s0*"&amp;TEXT(AE3,0)&amp;") + (e01*"&amp;IF(ISNUMBER(SEARCH("斬撃",S3)),T3,0)&amp;"+e02*"&amp;IF(ISNUMBER(SEARCH("刺突",S3)),T3,0)&amp;"+e03*"&amp;IF(ISNUMBER(SEARCH("打撃",S3)),T3,0)&amp;"+e04*"&amp;IF(ISNUMBER(SEARCH("射撃",S3)),T3,T3)&amp;"+e05*"&amp;IF(ISNUMBER(SEARCH("魔法",S3)),T3,0)&amp;"+e06*"&amp;IF(ISNUMBER(SERCH("無区分",S3)),T3,0)&amp;"+e07*"&amp;IF(U3="反撃",V3,0)&amp;"+e08*"&amp;IF(U3="風属性",V3,0)&amp;"+e09*"&amp;IF(U3="闇属性",V3,0)&amp;"+e10*"&amp;IF(U3="単体",V3,0)&amp;"+e11*"&amp;IF(U3="範囲",V3,0)&amp;"+e12*"&amp;IF(U3="人",V3,0)&amp;"+e13*"&amp;IF(U3="異族",V3,0)&amp;"+e14*"&amp;IF(U3="バジュラ",V3,0)&amp;"+e15*"&amp;IF(U3="魔動人形",V3,0)&amp;"+e16*"&amp;IF(U3="下位魔神",V3,0)&amp;");"</f>
        <v>document.getElementById('m001').innerHTML = (b1*0+b2*0+b0*0) + (s1*0+s2*0+s3*0+s4*0+s5*0+s6*0+s7*0+s0*0) + (e01*0+e02*0+e03*0+e04*+e05*0+e06*0+e07*0+e08*0+e09*0+e10*0+e11*0+e12*0+e13*0+e14*0+e15*0+e16*0);</v>
      </c>
      <c r="AJ3" s="35" t="str">
        <f>"m"&amp;TEXT(ROW()-2,"000")</f>
        <v>m001</v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21" t="str">
        <f>IF(G4="","",VLOOKUP(G4,List!H:I,2,))</f>
        <v/>
      </c>
      <c r="I4" s="4">
        <f t="shared" si="0"/>
        <v>0</v>
      </c>
      <c r="J4" s="2"/>
      <c r="K4" s="2"/>
      <c r="L4" s="2"/>
      <c r="M4" s="2">
        <f t="shared" si="1"/>
        <v>0</v>
      </c>
      <c r="N4" s="2"/>
      <c r="O4" s="2"/>
      <c r="P4" s="2"/>
      <c r="Q4" s="2"/>
      <c r="R4" s="7"/>
      <c r="V4" s="4"/>
      <c r="AE4" s="4">
        <f t="shared" si="2"/>
        <v>0</v>
      </c>
      <c r="AG4" s="23"/>
      <c r="AH4" s="31" t="str">
        <f t="shared" ref="AH4:AH67" si="3"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headers='group'&gt;"&amp;IF(G4="","","&lt;span class='groupName'&gt;"&amp;G4&amp;"&lt;/span&gt;&lt;img src='resources/ui/"&amp;H4&amp;"' title='"&amp;G4&amp;"' /&gt;")&amp;"&lt;/td&gt;&lt;td headers='score' id='"&amp;AJ4&amp;"'&gt;"&amp;I4&amp;"&lt;/td&gt;&lt;td headers='HP'&gt;"&amp;J4&amp;"&lt;/td&gt;&lt;td headers='patk'&gt;"&amp;K4&amp;"&lt;/td&gt;&lt;td headers='matk'&gt;"&amp;L4&amp;"&lt;/td&gt;&lt;td headers='pdef'&gt;"&amp;N4&amp;"&lt;/td&gt;&lt;td headers='mdef'&gt;"&amp;O4&amp;"&lt;/td&gt;&lt;td headers='dex'&gt;"&amp;P4&amp;"&lt;/td&gt;&lt;td headers='agi'&gt;"&amp;Q4&amp;"&lt;/td&gt;&lt;td headers='luck'&gt;"&amp;R4&amp;"&lt;/td&gt;&lt;td headers='a.type'&gt;"&amp;S4&amp;"&lt;/td&gt;&lt;td headers='a.bonus'&gt;"&amp;T4&amp;"&lt;/td&gt;&lt;td headers='special'&gt;"&amp;U4&amp;"&lt;/td&gt;&lt;td headers='sp.bonus'&gt;"&amp;V4&amp;"&lt;/td&gt;&lt;td headers='others'&gt;"&amp;W4&amp;"&lt;/td&gt;&lt;td headers='sinA'&gt;"&amp;X4&amp;"&lt;/td&gt;&lt;td headers='sinB'&gt;"&amp;Y4&amp;"&lt;/td&gt;&lt;td headers='sinC'&gt;"&amp;Z4&amp;"&lt;/td&gt;&lt;td headers='sinD'&gt;"&amp;AA4&amp;"&lt;/td&gt;&lt;td headers='sinE'&gt;"&amp;AB4&amp;"&lt;/td&gt;&lt;td headers='sinF'&gt;"&amp;AC4&amp;"&lt;/td&gt;&lt;td headers='sinG'&gt;"&amp;AD4&amp;"&lt;/td&gt;&lt;/tr&gt;"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" s="31" t="str">
        <f ca="1">"document.getElementById('"&amp;AJ4&amp;"').innerHTML = (b1*"&amp;TEXT(K4,0)&amp;"+b2*"&amp;TEXT(L4,0)&amp;"+b0*"&amp;TEXT(M4,0)&amp;") + (s1*"&amp;TEXT(X4,0)&amp;"+s2*"&amp;TEXT(Y4,0)&amp;"+s3*"&amp;TEXT(Z4,0)&amp;"+s4*"&amp;TEXT(AA4,0)&amp;"+s5*"&amp;TEXT(AB4,0)&amp;"+s6*"&amp;TEXT(AC4,0)&amp;"+s7*"&amp;TEXT(AD4,0)&amp;"+s0*"&amp;TEXT(AE4,0)&amp;") + (e01*"&amp;IF(ISNUMBER(SEARCH("斬撃",S4)),T4,0)&amp;"+e02*"&amp;IF(ISNUMBER(SEARCH("刺突",S4)),T4,0)&amp;"+e03*"&amp;IF(ISNUMBER(SEARCH("打撃",S4)),T4,0)&amp;"+e04*"&amp;IF(ISNUMBER(SEARCH("射撃",S4)),T4,T4)&amp;"+e05*"&amp;IF(ISNUMBER(SEARCH("魔法",S4)),T4,0)&amp;"+e06*"&amp;IF(ISNUMBER(SERCH("無区分",S4)),T4,0)&amp;"+e07*"&amp;IF(U4="反撃",V4,0)&amp;"+e08*"&amp;IF(U4="風属性",V4,0)&amp;"+e09*"&amp;IF(U4="闇属性",V4,0)&amp;"+e10*"&amp;IF(U4="単体",V4,0)&amp;"+e11*"&amp;IF(U4="範囲",V4,0)&amp;"+e12*"&amp;IF(U4="人",V4,0)&amp;"+e13*"&amp;IF(U4="異族",V4,0)&amp;"+e14*"&amp;IF(U4="バジュラ",V4,0)&amp;"+e15*"&amp;IF(U4="魔動人形",V4,0)&amp;"+e16*"&amp;IF(U4="下位魔神",V4,0)&amp;");"</f>
        <v>document.getElementById('m002').innerHTML = (b1*0+b2*0+b0*0) + (s1*0+s2*0+s3*0+s4*0+s5*0+s6*0+s7*0+s0*0) + (e01*0+e02*0+e03*0+e04*+e05*0+e06*0+e07*0+e08*0+e09*0+e10*0+e11*0+e12*0+e13*0+e14*0+e15*0+e16*0);</v>
      </c>
      <c r="AJ4" s="35" t="str">
        <f t="shared" ref="AJ4:AJ67" si="4">"m"&amp;TEXT(ROW()-2,"000")</f>
        <v>m002</v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21" t="str">
        <f>IF(G5="","",VLOOKUP(G5,List!H:I,2,))</f>
        <v>subgroup_souenkishi.png</v>
      </c>
      <c r="I5" s="4">
        <f t="shared" si="0"/>
        <v>45</v>
      </c>
      <c r="J5" s="2">
        <v>30</v>
      </c>
      <c r="K5" s="2"/>
      <c r="L5" s="2"/>
      <c r="M5" s="2">
        <f t="shared" si="1"/>
        <v>0</v>
      </c>
      <c r="N5" s="2"/>
      <c r="O5" s="2"/>
      <c r="P5" s="2"/>
      <c r="Q5" s="2"/>
      <c r="R5" s="7"/>
      <c r="S5" s="3" t="s">
        <v>14</v>
      </c>
      <c r="T5" s="3">
        <v>30</v>
      </c>
      <c r="V5" s="4"/>
      <c r="X5" s="3">
        <v>15</v>
      </c>
      <c r="AB5" s="3">
        <v>15</v>
      </c>
      <c r="AE5" s="4">
        <f t="shared" si="2"/>
        <v>15</v>
      </c>
      <c r="AG5" s="23"/>
      <c r="AH5" s="31" t="str">
        <f t="shared" si="3"/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5" s="31" t="str">
        <f ca="1">"document.getElementById('"&amp;AJ5&amp;"').innerHTML = (b1*"&amp;TEXT(K5,0)&amp;"+b2*"&amp;TEXT(L5,0)&amp;"+b0*"&amp;TEXT(M5,0)&amp;") + (s1*"&amp;TEXT(X5,0)&amp;"+s2*"&amp;TEXT(Y5,0)&amp;"+s3*"&amp;TEXT(Z5,0)&amp;"+s4*"&amp;TEXT(AA5,0)&amp;"+s5*"&amp;TEXT(AB5,0)&amp;"+s6*"&amp;TEXT(AC5,0)&amp;"+s7*"&amp;TEXT(AD5,0)&amp;"+s0*"&amp;TEXT(AE5,0)&amp;") + (e01*"&amp;IF(ISNUMBER(SEARCH("斬撃",S5)),T5,0)&amp;"+e02*"&amp;IF(ISNUMBER(SEARCH("刺突",S5)),T5,0)&amp;"+e03*"&amp;IF(ISNUMBER(SEARCH("打撃",S5)),T5,0)&amp;"+e04*"&amp;IF(ISNUMBER(SEARCH("射撃",S5)),T5,T5)&amp;"+e05*"&amp;IF(ISNUMBER(SEARCH("魔法",S5)),T5,0)&amp;"+e06*"&amp;IF(ISNUMBER(SERCH("無区分",S5)),T5,0)&amp;"+e07*"&amp;IF(U5="反撃",V5,0)&amp;"+e08*"&amp;IF(U5="風属性",V5,0)&amp;"+e09*"&amp;IF(U5="闇属性",V5,0)&amp;"+e10*"&amp;IF(U5="単体",V5,0)&amp;"+e11*"&amp;IF(U5="範囲",V5,0)&amp;"+e12*"&amp;IF(U5="人",V5,0)&amp;"+e13*"&amp;IF(U5="異族",V5,0)&amp;"+e14*"&amp;IF(U5="バジュラ",V5,0)&amp;"+e15*"&amp;IF(U5="魔動人形",V5,0)&amp;"+e16*"&amp;IF(U5="下位魔神",V5,0)&amp;");"</f>
        <v>document.getElementById('m003').innerHTML = (b1*0+b2*0+b0*0) + (s1*15+s2*0+s3*0+s4*0+s5*15+s6*0+s7*0+s0*15) + (e01*30+e02*0+e03*0+e04*30+e05*0+e06*0+e07*0+e08*0+e09*0+e10*0+e11*0+e12*0+e13*0+e14*0+e15*0+e16*0);</v>
      </c>
      <c r="AJ5" s="35" t="str">
        <f t="shared" si="4"/>
        <v>m003</v>
      </c>
      <c r="AK5" s="23"/>
    </row>
    <row r="6" spans="1:37" s="3" customFormat="1" ht="37.049999999999997" customHeight="1" x14ac:dyDescent="0.3">
      <c r="A6" s="3" t="s">
        <v>537</v>
      </c>
      <c r="C6" s="6" t="s">
        <v>540</v>
      </c>
      <c r="D6" s="3">
        <v>5</v>
      </c>
      <c r="E6" s="3" t="s">
        <v>35</v>
      </c>
      <c r="F6" s="15" t="s">
        <v>36</v>
      </c>
      <c r="G6" s="8"/>
      <c r="H6" s="21" t="str">
        <f>IF(G6="","",VLOOKUP(G6,List!H:I,2,))</f>
        <v/>
      </c>
      <c r="I6" s="4">
        <f t="shared" si="0"/>
        <v>0</v>
      </c>
      <c r="J6" s="2"/>
      <c r="K6" s="2"/>
      <c r="L6" s="2"/>
      <c r="M6" s="2">
        <f t="shared" si="1"/>
        <v>0</v>
      </c>
      <c r="N6" s="2"/>
      <c r="O6" s="2"/>
      <c r="P6" s="2"/>
      <c r="Q6" s="2"/>
      <c r="R6" s="7"/>
      <c r="V6" s="4"/>
      <c r="AE6" s="4"/>
      <c r="AG6" s="23"/>
      <c r="AH6" s="31" t="str">
        <f t="shared" si="3"/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" s="31" t="str">
        <f ca="1">"document.getElementById('"&amp;AJ6&amp;"').innerHTML = (b1*"&amp;TEXT(K6,0)&amp;"+b2*"&amp;TEXT(L6,0)&amp;"+b0*"&amp;TEXT(M6,0)&amp;") + (s1*"&amp;TEXT(X6,0)&amp;"+s2*"&amp;TEXT(Y6,0)&amp;"+s3*"&amp;TEXT(Z6,0)&amp;"+s4*"&amp;TEXT(AA6,0)&amp;"+s5*"&amp;TEXT(AB6,0)&amp;"+s6*"&amp;TEXT(AC6,0)&amp;"+s7*"&amp;TEXT(AD6,0)&amp;"+s0*"&amp;TEXT(AE6,0)&amp;") + (e01*"&amp;IF(ISNUMBER(SEARCH("斬撃",S6)),T6,0)&amp;"+e02*"&amp;IF(ISNUMBER(SEARCH("刺突",S6)),T6,0)&amp;"+e03*"&amp;IF(ISNUMBER(SEARCH("打撃",S6)),T6,0)&amp;"+e04*"&amp;IF(ISNUMBER(SEARCH("射撃",S6)),T6,T6)&amp;"+e05*"&amp;IF(ISNUMBER(SEARCH("魔法",S6)),T6,0)&amp;"+e06*"&amp;IF(ISNUMBER(SERCH("無区分",S6)),T6,0)&amp;"+e07*"&amp;IF(U6="反撃",V6,0)&amp;"+e08*"&amp;IF(U6="風属性",V6,0)&amp;"+e09*"&amp;IF(U6="闇属性",V6,0)&amp;"+e10*"&amp;IF(U6="単体",V6,0)&amp;"+e11*"&amp;IF(U6="範囲",V6,0)&amp;"+e12*"&amp;IF(U6="人",V6,0)&amp;"+e13*"&amp;IF(U6="異族",V6,0)&amp;"+e14*"&amp;IF(U6="バジュラ",V6,0)&amp;"+e15*"&amp;IF(U6="魔動人形",V6,0)&amp;"+e16*"&amp;IF(U6="下位魔神",V6,0)&amp;");"</f>
        <v>document.getElementById('m004').innerHTML = (b1*0+b2*0+b0*0) + (s1*0+s2*0+s3*0+s4*0+s5*0+s6*0+s7*0+s0*0) + (e01*0+e02*0+e03*0+e04*+e05*0+e06*0+e07*0+e08*0+e09*0+e10*0+e11*0+e12*0+e13*0+e14*0+e15*0+e16*0);</v>
      </c>
      <c r="AJ6" s="35" t="str">
        <f t="shared" si="4"/>
        <v>m004</v>
      </c>
      <c r="AK6" s="23"/>
    </row>
    <row r="7" spans="1:37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521</v>
      </c>
      <c r="H7" s="21" t="str">
        <f>IF(G7="","",VLOOKUP(G7,List!H:I,2,))</f>
        <v>group_bf.png</v>
      </c>
      <c r="I7" s="4">
        <f t="shared" si="0"/>
        <v>100</v>
      </c>
      <c r="J7" s="2">
        <v>20</v>
      </c>
      <c r="K7" s="2">
        <v>30</v>
      </c>
      <c r="L7" s="2"/>
      <c r="M7" s="2">
        <f t="shared" si="1"/>
        <v>30</v>
      </c>
      <c r="N7" s="2"/>
      <c r="O7" s="2"/>
      <c r="P7" s="2"/>
      <c r="Q7" s="2"/>
      <c r="R7" s="7"/>
      <c r="S7" s="5" t="s">
        <v>15</v>
      </c>
      <c r="T7" s="3">
        <v>30</v>
      </c>
      <c r="V7" s="4"/>
      <c r="W7" s="3" t="s">
        <v>517</v>
      </c>
      <c r="Y7" s="3">
        <v>20</v>
      </c>
      <c r="AB7" s="3">
        <v>40</v>
      </c>
      <c r="AE7" s="4">
        <f t="shared" si="2"/>
        <v>40</v>
      </c>
      <c r="AG7" s="23"/>
      <c r="AH7" s="31" t="str">
        <f t="shared" si="3"/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headers='group'&gt;&lt;span class='groupName'&gt;ブレフロ&lt;/span&gt;&lt;img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I7" s="31" t="str">
        <f ca="1">"document.getElementById('"&amp;AJ7&amp;"').innerHTML = (b1*"&amp;TEXT(K7,0)&amp;"+b2*"&amp;TEXT(L7,0)&amp;"+b0*"&amp;TEXT(M7,0)&amp;") + (s1*"&amp;TEXT(X7,0)&amp;"+s2*"&amp;TEXT(Y7,0)&amp;"+s3*"&amp;TEXT(Z7,0)&amp;"+s4*"&amp;TEXT(AA7,0)&amp;"+s5*"&amp;TEXT(AB7,0)&amp;"+s6*"&amp;TEXT(AC7,0)&amp;"+s7*"&amp;TEXT(AD7,0)&amp;"+s0*"&amp;TEXT(AE7,0)&amp;") + (e01*"&amp;IF(ISNUMBER(SEARCH("斬撃",S7)),T7,0)&amp;"+e02*"&amp;IF(ISNUMBER(SEARCH("刺突",S7)),T7,0)&amp;"+e03*"&amp;IF(ISNUMBER(SEARCH("打撃",S7)),T7,0)&amp;"+e04*"&amp;IF(ISNUMBER(SEARCH("射撃",S7)),T7,T7)&amp;"+e05*"&amp;IF(ISNUMBER(SEARCH("魔法",S7)),T7,0)&amp;"+e06*"&amp;IF(ISNUMBER(SERCH("無区分",S7)),T7,0)&amp;"+e07*"&amp;IF(U7="反撃",V7,0)&amp;"+e08*"&amp;IF(U7="風属性",V7,0)&amp;"+e09*"&amp;IF(U7="闇属性",V7,0)&amp;"+e10*"&amp;IF(U7="単体",V7,0)&amp;"+e11*"&amp;IF(U7="範囲",V7,0)&amp;"+e12*"&amp;IF(U7="人",V7,0)&amp;"+e13*"&amp;IF(U7="異族",V7,0)&amp;"+e14*"&amp;IF(U7="バジュラ",V7,0)&amp;"+e15*"&amp;IF(U7="魔動人形",V7,0)&amp;"+e16*"&amp;IF(U7="下位魔神",V7,0)&amp;");"</f>
        <v>document.getElementById('m005').innerHTML = (b1*30+b2*0+b0*30) + (s1*0+s2*20+s3*0+s4*0+s5*40+s6*0+s7*0+s0*40) + (e01*0+e02*30+e03*0+e04*30+e05*0+e06*0+e07*0+e08*0+e09*0+e10*0+e11*0+e12*0+e13*0+e14*0+e15*0+e16*0);</v>
      </c>
      <c r="AJ7" s="35" t="str">
        <f t="shared" si="4"/>
        <v>m005</v>
      </c>
      <c r="AK7" s="23"/>
    </row>
    <row r="8" spans="1:37" s="3" customFormat="1" ht="37.049999999999997" customHeight="1" x14ac:dyDescent="0.3">
      <c r="A8" s="3" t="s">
        <v>526</v>
      </c>
      <c r="C8" s="6" t="s">
        <v>530</v>
      </c>
      <c r="D8" s="3">
        <v>5</v>
      </c>
      <c r="E8" s="3" t="s">
        <v>35</v>
      </c>
      <c r="F8" s="15" t="s">
        <v>36</v>
      </c>
      <c r="G8" s="8" t="s">
        <v>521</v>
      </c>
      <c r="H8" s="21" t="str">
        <f>IF(G8="","",VLOOKUP(G8,List!H:I,2,))</f>
        <v>group_bf.png</v>
      </c>
      <c r="I8" s="4">
        <f t="shared" si="0"/>
        <v>60</v>
      </c>
      <c r="J8" s="2"/>
      <c r="K8" s="2">
        <v>30</v>
      </c>
      <c r="L8" s="2"/>
      <c r="M8" s="2">
        <f t="shared" si="1"/>
        <v>30</v>
      </c>
      <c r="N8" s="2">
        <v>30</v>
      </c>
      <c r="O8" s="2"/>
      <c r="P8" s="2"/>
      <c r="Q8" s="2"/>
      <c r="R8" s="7"/>
      <c r="V8" s="4"/>
      <c r="Y8" s="3">
        <v>30</v>
      </c>
      <c r="AE8" s="4">
        <f t="shared" si="2"/>
        <v>30</v>
      </c>
      <c r="AG8" s="23"/>
      <c r="AH8" s="31" t="str">
        <f t="shared" si="3"/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headers='group'&gt;&lt;span class='groupName'&gt;ブレフロ&lt;/span&gt;&lt;img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8" s="31" t="str">
        <f ca="1">"document.getElementById('"&amp;AJ8&amp;"').innerHTML = (b1*"&amp;TEXT(K8,0)&amp;"+b2*"&amp;TEXT(L8,0)&amp;"+b0*"&amp;TEXT(M8,0)&amp;") + (s1*"&amp;TEXT(X8,0)&amp;"+s2*"&amp;TEXT(Y8,0)&amp;"+s3*"&amp;TEXT(Z8,0)&amp;"+s4*"&amp;TEXT(AA8,0)&amp;"+s5*"&amp;TEXT(AB8,0)&amp;"+s6*"&amp;TEXT(AC8,0)&amp;"+s7*"&amp;TEXT(AD8,0)&amp;"+s0*"&amp;TEXT(AE8,0)&amp;") + (e01*"&amp;IF(ISNUMBER(SEARCH("斬撃",S8)),T8,0)&amp;"+e02*"&amp;IF(ISNUMBER(SEARCH("刺突",S8)),T8,0)&amp;"+e03*"&amp;IF(ISNUMBER(SEARCH("打撃",S8)),T8,0)&amp;"+e04*"&amp;IF(ISNUMBER(SEARCH("射撃",S8)),T8,T8)&amp;"+e05*"&amp;IF(ISNUMBER(SEARCH("魔法",S8)),T8,0)&amp;"+e06*"&amp;IF(ISNUMBER(SERCH("無区分",S8)),T8,0)&amp;"+e07*"&amp;IF(U8="反撃",V8,0)&amp;"+e08*"&amp;IF(U8="風属性",V8,0)&amp;"+e09*"&amp;IF(U8="闇属性",V8,0)&amp;"+e10*"&amp;IF(U8="単体",V8,0)&amp;"+e11*"&amp;IF(U8="範囲",V8,0)&amp;"+e12*"&amp;IF(U8="人",V8,0)&amp;"+e13*"&amp;IF(U8="異族",V8,0)&amp;"+e14*"&amp;IF(U8="バジュラ",V8,0)&amp;"+e15*"&amp;IF(U8="魔動人形",V8,0)&amp;"+e16*"&amp;IF(U8="下位魔神",V8,0)&amp;");"</f>
        <v>document.getElementById('m006').innerHTML = (b1*30+b2*0+b0*30) + (s1*0+s2*30+s3*0+s4*0+s5*0+s6*0+s7*0+s0*30) + (e01*0+e02*0+e03*0+e04*+e05*0+e06*0+e07*0+e08*0+e09*0+e10*0+e11*0+e12*0+e13*0+e14*0+e15*0+e16*0);</v>
      </c>
      <c r="AJ8" s="35" t="str">
        <f t="shared" si="4"/>
        <v>m006</v>
      </c>
      <c r="AK8" s="23"/>
    </row>
    <row r="9" spans="1:37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21" t="str">
        <f>IF(G9="","",VLOOKUP(G9,List!H:I,2,))</f>
        <v/>
      </c>
      <c r="I9" s="4">
        <f t="shared" si="0"/>
        <v>0</v>
      </c>
      <c r="J9" s="2"/>
      <c r="K9" s="2"/>
      <c r="L9" s="2"/>
      <c r="M9" s="2">
        <f t="shared" si="1"/>
        <v>0</v>
      </c>
      <c r="N9" s="2"/>
      <c r="O9" s="2"/>
      <c r="P9" s="2"/>
      <c r="Q9" s="2"/>
      <c r="R9" s="7"/>
      <c r="V9" s="4"/>
      <c r="AE9" s="4">
        <f t="shared" si="2"/>
        <v>0</v>
      </c>
      <c r="AG9" s="23"/>
      <c r="AH9" s="31" t="str">
        <f t="shared" si="3"/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" s="31" t="str">
        <f ca="1">"document.getElementById('"&amp;AJ9&amp;"').innerHTML = (b1*"&amp;TEXT(K9,0)&amp;"+b2*"&amp;TEXT(L9,0)&amp;"+b0*"&amp;TEXT(M9,0)&amp;") + (s1*"&amp;TEXT(X9,0)&amp;"+s2*"&amp;TEXT(Y9,0)&amp;"+s3*"&amp;TEXT(Z9,0)&amp;"+s4*"&amp;TEXT(AA9,0)&amp;"+s5*"&amp;TEXT(AB9,0)&amp;"+s6*"&amp;TEXT(AC9,0)&amp;"+s7*"&amp;TEXT(AD9,0)&amp;"+s0*"&amp;TEXT(AE9,0)&amp;") + (e01*"&amp;IF(ISNUMBER(SEARCH("斬撃",S9)),T9,0)&amp;"+e02*"&amp;IF(ISNUMBER(SEARCH("刺突",S9)),T9,0)&amp;"+e03*"&amp;IF(ISNUMBER(SEARCH("打撃",S9)),T9,0)&amp;"+e04*"&amp;IF(ISNUMBER(SEARCH("射撃",S9)),T9,T9)&amp;"+e05*"&amp;IF(ISNUMBER(SEARCH("魔法",S9)),T9,0)&amp;"+e06*"&amp;IF(ISNUMBER(SERCH("無区分",S9)),T9,0)&amp;"+e07*"&amp;IF(U9="反撃",V9,0)&amp;"+e08*"&amp;IF(U9="風属性",V9,0)&amp;"+e09*"&amp;IF(U9="闇属性",V9,0)&amp;"+e10*"&amp;IF(U9="単体",V9,0)&amp;"+e11*"&amp;IF(U9="範囲",V9,0)&amp;"+e12*"&amp;IF(U9="人",V9,0)&amp;"+e13*"&amp;IF(U9="異族",V9,0)&amp;"+e14*"&amp;IF(U9="バジュラ",V9,0)&amp;"+e15*"&amp;IF(U9="魔動人形",V9,0)&amp;"+e16*"&amp;IF(U9="下位魔神",V9,0)&amp;");"</f>
        <v>document.getElementById('m007').innerHTML = (b1*0+b2*0+b0*0) + (s1*0+s2*0+s3*0+s4*0+s5*0+s6*0+s7*0+s0*0) + (e01*0+e02*0+e03*0+e04*+e05*0+e06*0+e07*0+e08*0+e09*0+e10*0+e11*0+e12*0+e13*0+e14*0+e15*0+e16*0);</v>
      </c>
      <c r="AJ9" s="35" t="str">
        <f t="shared" si="4"/>
        <v>m007</v>
      </c>
      <c r="AK9" s="23"/>
    </row>
    <row r="10" spans="1:37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21" t="str">
        <f>IF(G10="","",VLOOKUP(G10,List!H:I,2,))</f>
        <v/>
      </c>
      <c r="I10" s="4">
        <f t="shared" si="0"/>
        <v>0</v>
      </c>
      <c r="J10" s="2"/>
      <c r="K10" s="2"/>
      <c r="L10" s="2"/>
      <c r="M10" s="2">
        <f t="shared" si="1"/>
        <v>0</v>
      </c>
      <c r="N10" s="2"/>
      <c r="O10" s="2"/>
      <c r="P10" s="2"/>
      <c r="Q10" s="2"/>
      <c r="R10" s="7"/>
      <c r="V10" s="4"/>
      <c r="AE10" s="4">
        <f t="shared" si="2"/>
        <v>0</v>
      </c>
      <c r="AG10" s="23"/>
      <c r="AH10" s="31" t="str">
        <f t="shared" si="3"/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" s="31" t="str">
        <f ca="1">"document.getElementById('"&amp;AJ10&amp;"').innerHTML = (b1*"&amp;TEXT(K10,0)&amp;"+b2*"&amp;TEXT(L10,0)&amp;"+b0*"&amp;TEXT(M10,0)&amp;") + (s1*"&amp;TEXT(X10,0)&amp;"+s2*"&amp;TEXT(Y10,0)&amp;"+s3*"&amp;TEXT(Z10,0)&amp;"+s4*"&amp;TEXT(AA10,0)&amp;"+s5*"&amp;TEXT(AB10,0)&amp;"+s6*"&amp;TEXT(AC10,0)&amp;"+s7*"&amp;TEXT(AD10,0)&amp;"+s0*"&amp;TEXT(AE10,0)&amp;") + (e01*"&amp;IF(ISNUMBER(SEARCH("斬撃",S10)),T10,0)&amp;"+e02*"&amp;IF(ISNUMBER(SEARCH("刺突",S10)),T10,0)&amp;"+e03*"&amp;IF(ISNUMBER(SEARCH("打撃",S10)),T10,0)&amp;"+e04*"&amp;IF(ISNUMBER(SEARCH("射撃",S10)),T10,T10)&amp;"+e05*"&amp;IF(ISNUMBER(SEARCH("魔法",S10)),T10,0)&amp;"+e06*"&amp;IF(ISNUMBER(SERCH("無区分",S10)),T10,0)&amp;"+e07*"&amp;IF(U10="反撃",V10,0)&amp;"+e08*"&amp;IF(U10="風属性",V10,0)&amp;"+e09*"&amp;IF(U10="闇属性",V10,0)&amp;"+e10*"&amp;IF(U10="単体",V10,0)&amp;"+e11*"&amp;IF(U10="範囲",V10,0)&amp;"+e12*"&amp;IF(U10="人",V10,0)&amp;"+e13*"&amp;IF(U10="異族",V10,0)&amp;"+e14*"&amp;IF(U10="バジュラ",V10,0)&amp;"+e15*"&amp;IF(U10="魔動人形",V10,0)&amp;"+e16*"&amp;IF(U10="下位魔神",V10,0)&amp;");"</f>
        <v>document.getElementById('m008').innerHTML = (b1*0+b2*0+b0*0) + (s1*0+s2*0+s3*0+s4*0+s5*0+s6*0+s7*0+s0*0) + (e01*0+e02*0+e03*0+e04*+e05*0+e06*0+e07*0+e08*0+e09*0+e10*0+e11*0+e12*0+e13*0+e14*0+e15*0+e16*0);</v>
      </c>
      <c r="AJ10" s="35" t="str">
        <f t="shared" si="4"/>
        <v>m008</v>
      </c>
      <c r="AK10" s="23"/>
    </row>
    <row r="11" spans="1:37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531</v>
      </c>
      <c r="H11" s="21" t="str">
        <f>IF(G11="","",VLOOKUP(G11,List!H:I,2,))</f>
        <v>group_cry.png</v>
      </c>
      <c r="I11" s="4">
        <f t="shared" si="0"/>
        <v>130</v>
      </c>
      <c r="J11" s="2"/>
      <c r="K11" s="2"/>
      <c r="L11" s="2"/>
      <c r="M11" s="2">
        <f t="shared" si="1"/>
        <v>0</v>
      </c>
      <c r="N11" s="2"/>
      <c r="O11" s="2"/>
      <c r="P11" s="2"/>
      <c r="Q11" s="2">
        <v>10</v>
      </c>
      <c r="R11" s="7"/>
      <c r="S11" s="3" t="s">
        <v>14</v>
      </c>
      <c r="T11" s="3">
        <v>50</v>
      </c>
      <c r="U11" s="3" t="s">
        <v>21</v>
      </c>
      <c r="V11" s="4">
        <v>20</v>
      </c>
      <c r="W11" s="3" t="s">
        <v>532</v>
      </c>
      <c r="Y11" s="3">
        <v>60</v>
      </c>
      <c r="AE11" s="4">
        <f t="shared" si="2"/>
        <v>60</v>
      </c>
      <c r="AG11" s="23"/>
      <c r="AH11" s="31" t="str">
        <f t="shared" si="3"/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headers='origin'&gt;その他
Other&lt;/td&gt;&lt;td headers='group'&gt;&lt;span class='groupName'&gt;クリユニ&lt;/span&gt;&lt;img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I11" s="31" t="str">
        <f ca="1">"document.getElementById('"&amp;AJ11&amp;"').innerHTML = (b1*"&amp;TEXT(K11,0)&amp;"+b2*"&amp;TEXT(L11,0)&amp;"+b0*"&amp;TEXT(M11,0)&amp;") + (s1*"&amp;TEXT(X11,0)&amp;"+s2*"&amp;TEXT(Y11,0)&amp;"+s3*"&amp;TEXT(Z11,0)&amp;"+s4*"&amp;TEXT(AA11,0)&amp;"+s5*"&amp;TEXT(AB11,0)&amp;"+s6*"&amp;TEXT(AC11,0)&amp;"+s7*"&amp;TEXT(AD11,0)&amp;"+s0*"&amp;TEXT(AE11,0)&amp;") + (e01*"&amp;IF(ISNUMBER(SEARCH("斬撃",S11)),T11,0)&amp;"+e02*"&amp;IF(ISNUMBER(SEARCH("刺突",S11)),T11,0)&amp;"+e03*"&amp;IF(ISNUMBER(SEARCH("打撃",S11)),T11,0)&amp;"+e04*"&amp;IF(ISNUMBER(SEARCH("射撃",S11)),T11,T11)&amp;"+e05*"&amp;IF(ISNUMBER(SEARCH("魔法",S11)),T11,0)&amp;"+e06*"&amp;IF(ISNUMBER(SERCH("無区分",S11)),T11,0)&amp;"+e07*"&amp;IF(U11="反撃",V11,0)&amp;"+e08*"&amp;IF(U11="風属性",V11,0)&amp;"+e09*"&amp;IF(U11="闇属性",V11,0)&amp;"+e10*"&amp;IF(U11="単体",V11,0)&amp;"+e11*"&amp;IF(U11="範囲",V11,0)&amp;"+e12*"&amp;IF(U11="人",V11,0)&amp;"+e13*"&amp;IF(U11="異族",V11,0)&amp;"+e14*"&amp;IF(U11="バジュラ",V11,0)&amp;"+e15*"&amp;IF(U11="魔動人形",V11,0)&amp;"+e16*"&amp;IF(U11="下位魔神",V11,0)&amp;");"</f>
        <v>document.getElementById('m009').innerHTML = (b1*0+b2*0+b0*0) + (s1*0+s2*60+s3*0+s4*0+s5*0+s6*0+s7*0+s0*60) + (e01*50+e02*0+e03*0+e04*50+e05*0+e06*0+e07*0+e08*0+e09*0+e10*0+e11*20+e12*0+e13*0+e14*0+e15*0+e16*0);</v>
      </c>
      <c r="AJ11" s="35" t="str">
        <f t="shared" si="4"/>
        <v>m009</v>
      </c>
      <c r="AK11" s="23"/>
    </row>
    <row r="12" spans="1:37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531</v>
      </c>
      <c r="H12" s="21" t="str">
        <f>IF(G12="","",VLOOKUP(G12,List!H:I,2,))</f>
        <v>group_cry.png</v>
      </c>
      <c r="I12" s="4">
        <f t="shared" si="0"/>
        <v>60</v>
      </c>
      <c r="J12" s="2">
        <v>30</v>
      </c>
      <c r="K12" s="2"/>
      <c r="L12" s="2">
        <v>30</v>
      </c>
      <c r="M12" s="2">
        <f t="shared" si="1"/>
        <v>30</v>
      </c>
      <c r="N12" s="2"/>
      <c r="O12" s="2"/>
      <c r="P12" s="2"/>
      <c r="Q12" s="2"/>
      <c r="R12" s="7"/>
      <c r="V12" s="4"/>
      <c r="Z12" s="3">
        <v>30</v>
      </c>
      <c r="AE12" s="4">
        <f t="shared" si="2"/>
        <v>30</v>
      </c>
      <c r="AG12" s="23"/>
      <c r="AH12" s="31" t="str">
        <f t="shared" si="3"/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headers='origin'&gt;その他
Other&lt;/td&gt;&lt;td headers='group'&gt;&lt;span class='groupName'&gt;クリユニ&lt;/span&gt;&lt;img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I12" s="31" t="str">
        <f ca="1">"document.getElementById('"&amp;AJ12&amp;"').innerHTML = (b1*"&amp;TEXT(K12,0)&amp;"+b2*"&amp;TEXT(L12,0)&amp;"+b0*"&amp;TEXT(M12,0)&amp;") + (s1*"&amp;TEXT(X12,0)&amp;"+s2*"&amp;TEXT(Y12,0)&amp;"+s3*"&amp;TEXT(Z12,0)&amp;"+s4*"&amp;TEXT(AA12,0)&amp;"+s5*"&amp;TEXT(AB12,0)&amp;"+s6*"&amp;TEXT(AC12,0)&amp;"+s7*"&amp;TEXT(AD12,0)&amp;"+s0*"&amp;TEXT(AE12,0)&amp;") + (e01*"&amp;IF(ISNUMBER(SEARCH("斬撃",S12)),T12,0)&amp;"+e02*"&amp;IF(ISNUMBER(SEARCH("刺突",S12)),T12,0)&amp;"+e03*"&amp;IF(ISNUMBER(SEARCH("打撃",S12)),T12,0)&amp;"+e04*"&amp;IF(ISNUMBER(SEARCH("射撃",S12)),T12,T12)&amp;"+e05*"&amp;IF(ISNUMBER(SEARCH("魔法",S12)),T12,0)&amp;"+e06*"&amp;IF(ISNUMBER(SERCH("無区分",S12)),T12,0)&amp;"+e07*"&amp;IF(U12="反撃",V12,0)&amp;"+e08*"&amp;IF(U12="風属性",V12,0)&amp;"+e09*"&amp;IF(U12="闇属性",V12,0)&amp;"+e10*"&amp;IF(U12="単体",V12,0)&amp;"+e11*"&amp;IF(U12="範囲",V12,0)&amp;"+e12*"&amp;IF(U12="人",V12,0)&amp;"+e13*"&amp;IF(U12="異族",V12,0)&amp;"+e14*"&amp;IF(U12="バジュラ",V12,0)&amp;"+e15*"&amp;IF(U12="魔動人形",V12,0)&amp;"+e16*"&amp;IF(U12="下位魔神",V12,0)&amp;");"</f>
        <v>document.getElementById('m010').innerHTML = (b1*0+b2*30+b0*30) + (s1*0+s2*0+s3*30+s4*0+s5*0+s6*0+s7*0+s0*30) + (e01*0+e02*0+e03*0+e04*+e05*0+e06*0+e07*0+e08*0+e09*0+e10*0+e11*0+e12*0+e13*0+e14*0+e15*0+e16*0);</v>
      </c>
      <c r="AJ12" s="35" t="str">
        <f t="shared" si="4"/>
        <v>m010</v>
      </c>
      <c r="AK12" s="23"/>
    </row>
    <row r="13" spans="1:37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429</v>
      </c>
      <c r="G13" s="8" t="s">
        <v>57</v>
      </c>
      <c r="H13" s="21" t="str">
        <f>IF(G13="","",VLOOKUP(G13,List!H:I,2,))</f>
        <v>subgroup_people_of_desert.png</v>
      </c>
      <c r="I13" s="4">
        <f t="shared" si="0"/>
        <v>30</v>
      </c>
      <c r="J13" s="2">
        <v>20</v>
      </c>
      <c r="K13" s="2">
        <v>30</v>
      </c>
      <c r="L13" s="2"/>
      <c r="M13" s="2">
        <f t="shared" si="1"/>
        <v>30</v>
      </c>
      <c r="N13" s="2"/>
      <c r="O13" s="2"/>
      <c r="P13" s="2"/>
      <c r="Q13" s="2"/>
      <c r="R13" s="7"/>
      <c r="V13" s="4"/>
      <c r="AE13" s="4">
        <f t="shared" si="2"/>
        <v>0</v>
      </c>
      <c r="AG13" s="23"/>
      <c r="AH13" s="31" t="str">
        <f t="shared" si="3"/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" s="31" t="str">
        <f ca="1">"document.getElementById('"&amp;AJ13&amp;"').innerHTML = (b1*"&amp;TEXT(K13,0)&amp;"+b2*"&amp;TEXT(L13,0)&amp;"+b0*"&amp;TEXT(M13,0)&amp;") + (s1*"&amp;TEXT(X13,0)&amp;"+s2*"&amp;TEXT(Y13,0)&amp;"+s3*"&amp;TEXT(Z13,0)&amp;"+s4*"&amp;TEXT(AA13,0)&amp;"+s5*"&amp;TEXT(AB13,0)&amp;"+s6*"&amp;TEXT(AC13,0)&amp;"+s7*"&amp;TEXT(AD13,0)&amp;"+s0*"&amp;TEXT(AE13,0)&amp;") + (e01*"&amp;IF(ISNUMBER(SEARCH("斬撃",S13)),T13,0)&amp;"+e02*"&amp;IF(ISNUMBER(SEARCH("刺突",S13)),T13,0)&amp;"+e03*"&amp;IF(ISNUMBER(SEARCH("打撃",S13)),T13,0)&amp;"+e04*"&amp;IF(ISNUMBER(SEARCH("射撃",S13)),T13,T13)&amp;"+e05*"&amp;IF(ISNUMBER(SEARCH("魔法",S13)),T13,0)&amp;"+e06*"&amp;IF(ISNUMBER(SERCH("無区分",S13)),T13,0)&amp;"+e07*"&amp;IF(U13="反撃",V13,0)&amp;"+e08*"&amp;IF(U13="風属性",V13,0)&amp;"+e09*"&amp;IF(U13="闇属性",V13,0)&amp;"+e10*"&amp;IF(U13="単体",V13,0)&amp;"+e11*"&amp;IF(U13="範囲",V13,0)&amp;"+e12*"&amp;IF(U13="人",V13,0)&amp;"+e13*"&amp;IF(U13="異族",V13,0)&amp;"+e14*"&amp;IF(U13="バジュラ",V13,0)&amp;"+e15*"&amp;IF(U13="魔動人形",V13,0)&amp;"+e16*"&amp;IF(U13="下位魔神",V13,0)&amp;");"</f>
        <v>document.getElementById('m011').innerHTML = (b1*30+b2*0+b0*30) + (s1*0+s2*0+s3*0+s4*0+s5*0+s6*0+s7*0+s0*0) + (e01*0+e02*0+e03*0+e04*+e05*0+e06*0+e07*0+e08*0+e09*0+e10*0+e11*0+e12*0+e13*0+e14*0+e15*0+e16*0);</v>
      </c>
      <c r="AJ13" s="35" t="str">
        <f t="shared" si="4"/>
        <v>m011</v>
      </c>
      <c r="AK13" s="23"/>
    </row>
    <row r="14" spans="1:37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429</v>
      </c>
      <c r="G14" s="8" t="s">
        <v>57</v>
      </c>
      <c r="H14" s="21" t="str">
        <f>IF(G14="","",VLOOKUP(G14,List!H:I,2,))</f>
        <v>subgroup_people_of_desert.png</v>
      </c>
      <c r="I14" s="4">
        <f t="shared" si="0"/>
        <v>90</v>
      </c>
      <c r="J14" s="2">
        <v>40</v>
      </c>
      <c r="K14" s="2">
        <v>30</v>
      </c>
      <c r="L14" s="2"/>
      <c r="M14" s="2">
        <f t="shared" si="1"/>
        <v>30</v>
      </c>
      <c r="N14" s="2"/>
      <c r="O14" s="2"/>
      <c r="P14" s="2"/>
      <c r="Q14" s="2"/>
      <c r="R14" s="7"/>
      <c r="S14" s="5" t="s">
        <v>15</v>
      </c>
      <c r="T14" s="3">
        <v>30</v>
      </c>
      <c r="V14" s="4"/>
      <c r="X14" s="3">
        <v>30</v>
      </c>
      <c r="AA14" s="3">
        <v>30</v>
      </c>
      <c r="AE14" s="4">
        <f t="shared" si="2"/>
        <v>30</v>
      </c>
      <c r="AG14" s="23"/>
      <c r="AH14" s="31" t="str">
        <f t="shared" si="3"/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I14" s="31" t="str">
        <f ca="1">"document.getElementById('"&amp;AJ14&amp;"').innerHTML = (b1*"&amp;TEXT(K14,0)&amp;"+b2*"&amp;TEXT(L14,0)&amp;"+b0*"&amp;TEXT(M14,0)&amp;") + (s1*"&amp;TEXT(X14,0)&amp;"+s2*"&amp;TEXT(Y14,0)&amp;"+s3*"&amp;TEXT(Z14,0)&amp;"+s4*"&amp;TEXT(AA14,0)&amp;"+s5*"&amp;TEXT(AB14,0)&amp;"+s6*"&amp;TEXT(AC14,0)&amp;"+s7*"&amp;TEXT(AD14,0)&amp;"+s0*"&amp;TEXT(AE14,0)&amp;") + (e01*"&amp;IF(ISNUMBER(SEARCH("斬撃",S14)),T14,0)&amp;"+e02*"&amp;IF(ISNUMBER(SEARCH("刺突",S14)),T14,0)&amp;"+e03*"&amp;IF(ISNUMBER(SEARCH("打撃",S14)),T14,0)&amp;"+e04*"&amp;IF(ISNUMBER(SEARCH("射撃",S14)),T14,T14)&amp;"+e05*"&amp;IF(ISNUMBER(SEARCH("魔法",S14)),T14,0)&amp;"+e06*"&amp;IF(ISNUMBER(SERCH("無区分",S14)),T14,0)&amp;"+e07*"&amp;IF(U14="反撃",V14,0)&amp;"+e08*"&amp;IF(U14="風属性",V14,0)&amp;"+e09*"&amp;IF(U14="闇属性",V14,0)&amp;"+e10*"&amp;IF(U14="単体",V14,0)&amp;"+e11*"&amp;IF(U14="範囲",V14,0)&amp;"+e12*"&amp;IF(U14="人",V14,0)&amp;"+e13*"&amp;IF(U14="異族",V14,0)&amp;"+e14*"&amp;IF(U14="バジュラ",V14,0)&amp;"+e15*"&amp;IF(U14="魔動人形",V14,0)&amp;"+e16*"&amp;IF(U14="下位魔神",V14,0)&amp;");"</f>
        <v>document.getElementById('m012').innerHTML = (b1*30+b2*0+b0*30) + (s1*30+s2*0+s3*0+s4*30+s5*0+s6*0+s7*0+s0*30) + (e01*0+e02*30+e03*0+e04*30+e05*0+e06*0+e07*0+e08*0+e09*0+e10*0+e11*0+e12*0+e13*0+e14*0+e15*0+e16*0);</v>
      </c>
      <c r="AJ14" s="35" t="str">
        <f t="shared" si="4"/>
        <v>m012</v>
      </c>
      <c r="AK14" s="23"/>
    </row>
    <row r="15" spans="1:37" s="3" customFormat="1" ht="37.049999999999997" customHeight="1" x14ac:dyDescent="0.3">
      <c r="A15" s="3" t="s">
        <v>527</v>
      </c>
      <c r="C15" s="6" t="s">
        <v>533</v>
      </c>
      <c r="D15" s="3">
        <v>5</v>
      </c>
      <c r="E15" s="3" t="s">
        <v>39</v>
      </c>
      <c r="F15" s="15" t="s">
        <v>429</v>
      </c>
      <c r="G15" s="8" t="s">
        <v>57</v>
      </c>
      <c r="H15" s="21" t="str">
        <f>IF(G15="","",VLOOKUP(G15,List!H:I,2,))</f>
        <v>subgroup_people_of_desert.png</v>
      </c>
      <c r="I15" s="4">
        <f t="shared" si="0"/>
        <v>110</v>
      </c>
      <c r="J15" s="2"/>
      <c r="K15" s="2">
        <v>20</v>
      </c>
      <c r="L15" s="2"/>
      <c r="M15" s="2">
        <f t="shared" si="1"/>
        <v>20</v>
      </c>
      <c r="N15" s="2"/>
      <c r="O15" s="2"/>
      <c r="P15" s="2">
        <v>20</v>
      </c>
      <c r="Q15" s="2"/>
      <c r="R15" s="7"/>
      <c r="S15" s="5" t="s">
        <v>15</v>
      </c>
      <c r="T15" s="3">
        <v>40</v>
      </c>
      <c r="U15" s="3" t="s">
        <v>20</v>
      </c>
      <c r="V15" s="4">
        <v>20</v>
      </c>
      <c r="X15" s="3">
        <v>30</v>
      </c>
      <c r="AA15" s="3">
        <v>30</v>
      </c>
      <c r="AE15" s="4">
        <f t="shared" si="2"/>
        <v>30</v>
      </c>
      <c r="AG15" s="23"/>
      <c r="AH15" s="31" t="str">
        <f t="shared" si="3"/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I15" s="31" t="str">
        <f ca="1">"document.getElementById('"&amp;AJ15&amp;"').innerHTML = (b1*"&amp;TEXT(K15,0)&amp;"+b2*"&amp;TEXT(L15,0)&amp;"+b0*"&amp;TEXT(M15,0)&amp;") + (s1*"&amp;TEXT(X15,0)&amp;"+s2*"&amp;TEXT(Y15,0)&amp;"+s3*"&amp;TEXT(Z15,0)&amp;"+s4*"&amp;TEXT(AA15,0)&amp;"+s5*"&amp;TEXT(AB15,0)&amp;"+s6*"&amp;TEXT(AC15,0)&amp;"+s7*"&amp;TEXT(AD15,0)&amp;"+s0*"&amp;TEXT(AE15,0)&amp;") + (e01*"&amp;IF(ISNUMBER(SEARCH("斬撃",S15)),T15,0)&amp;"+e02*"&amp;IF(ISNUMBER(SEARCH("刺突",S15)),T15,0)&amp;"+e03*"&amp;IF(ISNUMBER(SEARCH("打撃",S15)),T15,0)&amp;"+e04*"&amp;IF(ISNUMBER(SEARCH("射撃",S15)),T15,T15)&amp;"+e05*"&amp;IF(ISNUMBER(SEARCH("魔法",S15)),T15,0)&amp;"+e06*"&amp;IF(ISNUMBER(SERCH("無区分",S15)),T15,0)&amp;"+e07*"&amp;IF(U15="反撃",V15,0)&amp;"+e08*"&amp;IF(U15="風属性",V15,0)&amp;"+e09*"&amp;IF(U15="闇属性",V15,0)&amp;"+e10*"&amp;IF(U15="単体",V15,0)&amp;"+e11*"&amp;IF(U15="範囲",V15,0)&amp;"+e12*"&amp;IF(U15="人",V15,0)&amp;"+e13*"&amp;IF(U15="異族",V15,0)&amp;"+e14*"&amp;IF(U15="バジュラ",V15,0)&amp;"+e15*"&amp;IF(U15="魔動人形",V15,0)&amp;"+e16*"&amp;IF(U15="下位魔神",V15,0)&amp;");"</f>
        <v>document.getElementById('m013').innerHTML = (b1*20+b2*0+b0*20) + (s1*30+s2*0+s3*0+s4*30+s5*0+s6*0+s7*0+s0*30) + (e01*0+e02*40+e03*0+e04*40+e05*0+e06*0+e07*0+e08*0+e09*0+e10*20+e11*0+e12*0+e13*0+e14*0+e15*0+e16*0);</v>
      </c>
      <c r="AJ15" s="35" t="str">
        <f t="shared" si="4"/>
        <v>m013</v>
      </c>
      <c r="AK15" s="23"/>
    </row>
    <row r="16" spans="1:37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429</v>
      </c>
      <c r="G16" s="8" t="s">
        <v>57</v>
      </c>
      <c r="H16" s="21" t="str">
        <f>IF(G16="","",VLOOKUP(G16,List!H:I,2,))</f>
        <v>subgroup_people_of_desert.png</v>
      </c>
      <c r="I16" s="4">
        <f t="shared" si="0"/>
        <v>10</v>
      </c>
      <c r="J16" s="2">
        <v>20</v>
      </c>
      <c r="K16" s="2"/>
      <c r="L16" s="2"/>
      <c r="M16" s="2">
        <f t="shared" si="1"/>
        <v>0</v>
      </c>
      <c r="N16" s="2"/>
      <c r="O16" s="2"/>
      <c r="P16" s="2"/>
      <c r="Q16" s="2"/>
      <c r="R16" s="7"/>
      <c r="S16" s="3" t="s">
        <v>14</v>
      </c>
      <c r="T16" s="3">
        <v>10</v>
      </c>
      <c r="V16" s="4"/>
      <c r="W16" s="3" t="s">
        <v>491</v>
      </c>
      <c r="AE16" s="4">
        <f t="shared" si="2"/>
        <v>0</v>
      </c>
      <c r="AG16" s="23"/>
      <c r="AH16" s="31" t="str">
        <f t="shared" si="3"/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" s="31" t="str">
        <f ca="1">"document.getElementById('"&amp;AJ16&amp;"').innerHTML = (b1*"&amp;TEXT(K16,0)&amp;"+b2*"&amp;TEXT(L16,0)&amp;"+b0*"&amp;TEXT(M16,0)&amp;") + (s1*"&amp;TEXT(X16,0)&amp;"+s2*"&amp;TEXT(Y16,0)&amp;"+s3*"&amp;TEXT(Z16,0)&amp;"+s4*"&amp;TEXT(AA16,0)&amp;"+s5*"&amp;TEXT(AB16,0)&amp;"+s6*"&amp;TEXT(AC16,0)&amp;"+s7*"&amp;TEXT(AD16,0)&amp;"+s0*"&amp;TEXT(AE16,0)&amp;") + (e01*"&amp;IF(ISNUMBER(SEARCH("斬撃",S16)),T16,0)&amp;"+e02*"&amp;IF(ISNUMBER(SEARCH("刺突",S16)),T16,0)&amp;"+e03*"&amp;IF(ISNUMBER(SEARCH("打撃",S16)),T16,0)&amp;"+e04*"&amp;IF(ISNUMBER(SEARCH("射撃",S16)),T16,T16)&amp;"+e05*"&amp;IF(ISNUMBER(SEARCH("魔法",S16)),T16,0)&amp;"+e06*"&amp;IF(ISNUMBER(SERCH("無区分",S16)),T16,0)&amp;"+e07*"&amp;IF(U16="反撃",V16,0)&amp;"+e08*"&amp;IF(U16="風属性",V16,0)&amp;"+e09*"&amp;IF(U16="闇属性",V16,0)&amp;"+e10*"&amp;IF(U16="単体",V16,0)&amp;"+e11*"&amp;IF(U16="範囲",V16,0)&amp;"+e12*"&amp;IF(U16="人",V16,0)&amp;"+e13*"&amp;IF(U16="異族",V16,0)&amp;"+e14*"&amp;IF(U16="バジュラ",V16,0)&amp;"+e15*"&amp;IF(U16="魔動人形",V16,0)&amp;"+e16*"&amp;IF(U16="下位魔神",V16,0)&amp;");"</f>
        <v>document.getElementById('m014').innerHTML = (b1*0+b2*0+b0*0) + (s1*0+s2*0+s3*0+s4*0+s5*0+s6*0+s7*0+s0*0) + (e01*10+e02*0+e03*0+e04*10+e05*0+e06*0+e07*0+e08*0+e09*0+e10*0+e11*0+e12*0+e13*0+e14*0+e15*0+e16*0);</v>
      </c>
      <c r="AJ16" s="35" t="str">
        <f t="shared" si="4"/>
        <v>m014</v>
      </c>
      <c r="AK16" s="23"/>
    </row>
    <row r="17" spans="1:37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429</v>
      </c>
      <c r="G17" s="8" t="s">
        <v>57</v>
      </c>
      <c r="H17" s="21" t="str">
        <f>IF(G17="","",VLOOKUP(G17,List!H:I,2,))</f>
        <v>subgroup_people_of_desert.png</v>
      </c>
      <c r="I17" s="4">
        <f t="shared" si="0"/>
        <v>60</v>
      </c>
      <c r="J17" s="2"/>
      <c r="K17" s="2">
        <v>30</v>
      </c>
      <c r="L17" s="2"/>
      <c r="M17" s="2">
        <f t="shared" si="1"/>
        <v>30</v>
      </c>
      <c r="N17" s="2"/>
      <c r="O17" s="2"/>
      <c r="P17" s="2"/>
      <c r="Q17" s="2"/>
      <c r="R17" s="7"/>
      <c r="V17" s="4"/>
      <c r="W17" s="3" t="s">
        <v>552</v>
      </c>
      <c r="AA17" s="3">
        <v>30</v>
      </c>
      <c r="AE17" s="4">
        <f t="shared" si="2"/>
        <v>30</v>
      </c>
      <c r="AG17" s="23"/>
      <c r="AH17" s="31" t="str">
        <f t="shared" si="3"/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I17" s="31" t="str">
        <f ca="1">"document.getElementById('"&amp;AJ17&amp;"').innerHTML = (b1*"&amp;TEXT(K17,0)&amp;"+b2*"&amp;TEXT(L17,0)&amp;"+b0*"&amp;TEXT(M17,0)&amp;") + (s1*"&amp;TEXT(X17,0)&amp;"+s2*"&amp;TEXT(Y17,0)&amp;"+s3*"&amp;TEXT(Z17,0)&amp;"+s4*"&amp;TEXT(AA17,0)&amp;"+s5*"&amp;TEXT(AB17,0)&amp;"+s6*"&amp;TEXT(AC17,0)&amp;"+s7*"&amp;TEXT(AD17,0)&amp;"+s0*"&amp;TEXT(AE17,0)&amp;") + (e01*"&amp;IF(ISNUMBER(SEARCH("斬撃",S17)),T17,0)&amp;"+e02*"&amp;IF(ISNUMBER(SEARCH("刺突",S17)),T17,0)&amp;"+e03*"&amp;IF(ISNUMBER(SEARCH("打撃",S17)),T17,0)&amp;"+e04*"&amp;IF(ISNUMBER(SEARCH("射撃",S17)),T17,T17)&amp;"+e05*"&amp;IF(ISNUMBER(SEARCH("魔法",S17)),T17,0)&amp;"+e06*"&amp;IF(ISNUMBER(SERCH("無区分",S17)),T17,0)&amp;"+e07*"&amp;IF(U17="反撃",V17,0)&amp;"+e08*"&amp;IF(U17="風属性",V17,0)&amp;"+e09*"&amp;IF(U17="闇属性",V17,0)&amp;"+e10*"&amp;IF(U17="単体",V17,0)&amp;"+e11*"&amp;IF(U17="範囲",V17,0)&amp;"+e12*"&amp;IF(U17="人",V17,0)&amp;"+e13*"&amp;IF(U17="異族",V17,0)&amp;"+e14*"&amp;IF(U17="バジュラ",V17,0)&amp;"+e15*"&amp;IF(U17="魔動人形",V17,0)&amp;"+e16*"&amp;IF(U17="下位魔神",V17,0)&amp;");"</f>
        <v>document.getElementById('m015').innerHTML = (b1*30+b2*0+b0*30) + (s1*0+s2*0+s3*0+s4*30+s5*0+s6*0+s7*0+s0*30) + (e01*0+e02*0+e03*0+e04*+e05*0+e06*0+e07*0+e08*0+e09*0+e10*0+e11*0+e12*0+e13*0+e14*0+e15*0+e16*0);</v>
      </c>
      <c r="AJ17" s="35" t="str">
        <f t="shared" si="4"/>
        <v>m015</v>
      </c>
      <c r="AK17" s="23"/>
    </row>
    <row r="18" spans="1:37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429</v>
      </c>
      <c r="G18" s="8" t="s">
        <v>57</v>
      </c>
      <c r="H18" s="21" t="str">
        <f>IF(G18="","",VLOOKUP(G18,List!H:I,2,))</f>
        <v>subgroup_people_of_desert.png</v>
      </c>
      <c r="I18" s="4">
        <f t="shared" si="0"/>
        <v>80</v>
      </c>
      <c r="J18" s="2">
        <v>30</v>
      </c>
      <c r="K18" s="2">
        <v>50</v>
      </c>
      <c r="L18" s="2"/>
      <c r="M18" s="2">
        <f t="shared" si="1"/>
        <v>50</v>
      </c>
      <c r="N18" s="2"/>
      <c r="O18" s="2"/>
      <c r="P18" s="2"/>
      <c r="Q18" s="2"/>
      <c r="R18" s="7"/>
      <c r="V18" s="4"/>
      <c r="W18" s="3" t="s">
        <v>553</v>
      </c>
      <c r="AA18" s="3">
        <v>30</v>
      </c>
      <c r="AB18" s="3">
        <v>30</v>
      </c>
      <c r="AE18" s="4">
        <f t="shared" si="2"/>
        <v>30</v>
      </c>
      <c r="AG18" s="23"/>
      <c r="AH18" s="31" t="str">
        <f t="shared" si="3"/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I18" s="31" t="str">
        <f ca="1">"document.getElementById('"&amp;AJ18&amp;"').innerHTML = (b1*"&amp;TEXT(K18,0)&amp;"+b2*"&amp;TEXT(L18,0)&amp;"+b0*"&amp;TEXT(M18,0)&amp;") + (s1*"&amp;TEXT(X18,0)&amp;"+s2*"&amp;TEXT(Y18,0)&amp;"+s3*"&amp;TEXT(Z18,0)&amp;"+s4*"&amp;TEXT(AA18,0)&amp;"+s5*"&amp;TEXT(AB18,0)&amp;"+s6*"&amp;TEXT(AC18,0)&amp;"+s7*"&amp;TEXT(AD18,0)&amp;"+s0*"&amp;TEXT(AE18,0)&amp;") + (e01*"&amp;IF(ISNUMBER(SEARCH("斬撃",S18)),T18,0)&amp;"+e02*"&amp;IF(ISNUMBER(SEARCH("刺突",S18)),T18,0)&amp;"+e03*"&amp;IF(ISNUMBER(SEARCH("打撃",S18)),T18,0)&amp;"+e04*"&amp;IF(ISNUMBER(SEARCH("射撃",S18)),T18,T18)&amp;"+e05*"&amp;IF(ISNUMBER(SEARCH("魔法",S18)),T18,0)&amp;"+e06*"&amp;IF(ISNUMBER(SERCH("無区分",S18)),T18,0)&amp;"+e07*"&amp;IF(U18="反撃",V18,0)&amp;"+e08*"&amp;IF(U18="風属性",V18,0)&amp;"+e09*"&amp;IF(U18="闇属性",V18,0)&amp;"+e10*"&amp;IF(U18="単体",V18,0)&amp;"+e11*"&amp;IF(U18="範囲",V18,0)&amp;"+e12*"&amp;IF(U18="人",V18,0)&amp;"+e13*"&amp;IF(U18="異族",V18,0)&amp;"+e14*"&amp;IF(U18="バジュラ",V18,0)&amp;"+e15*"&amp;IF(U18="魔動人形",V18,0)&amp;"+e16*"&amp;IF(U18="下位魔神",V18,0)&amp;");"</f>
        <v>document.getElementById('m016').innerHTML = (b1*50+b2*0+b0*50) + (s1*0+s2*0+s3*0+s4*30+s5*30+s6*0+s7*0+s0*30) + (e01*0+e02*0+e03*0+e04*+e05*0+e06*0+e07*0+e08*0+e09*0+e10*0+e11*0+e12*0+e13*0+e14*0+e15*0+e16*0);</v>
      </c>
      <c r="AJ18" s="35" t="str">
        <f t="shared" si="4"/>
        <v>m016</v>
      </c>
      <c r="AK18" s="23"/>
    </row>
    <row r="19" spans="1:37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429</v>
      </c>
      <c r="G19" s="8" t="s">
        <v>68</v>
      </c>
      <c r="H19" s="21" t="str">
        <f>IF(G19="","",VLOOKUP(G19,List!H:I,2,))</f>
        <v>subgroup_seikyoukishi.png</v>
      </c>
      <c r="I19" s="4">
        <f t="shared" si="0"/>
        <v>90</v>
      </c>
      <c r="J19" s="2">
        <v>40</v>
      </c>
      <c r="K19" s="2">
        <v>30</v>
      </c>
      <c r="L19" s="2"/>
      <c r="M19" s="2">
        <f t="shared" si="1"/>
        <v>30</v>
      </c>
      <c r="N19" s="2"/>
      <c r="O19" s="2"/>
      <c r="P19" s="2"/>
      <c r="Q19" s="2">
        <v>5</v>
      </c>
      <c r="R19" s="7"/>
      <c r="V19" s="4"/>
      <c r="W19" s="3" t="s">
        <v>489</v>
      </c>
      <c r="AC19" s="3">
        <v>60</v>
      </c>
      <c r="AE19" s="4">
        <f t="shared" si="2"/>
        <v>60</v>
      </c>
      <c r="AG19" s="23"/>
      <c r="AH19" s="31" t="str">
        <f t="shared" si="3"/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headers='origin'&gt;砂漠地帯
Desert Zone&lt;/td&gt;&lt;td headers='group'&gt;&lt;span class='groupName'&gt;聖教騎士団&lt;/span&gt;&lt;img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9" s="31" t="str">
        <f ca="1">"document.getElementById('"&amp;AJ19&amp;"').innerHTML = (b1*"&amp;TEXT(K19,0)&amp;"+b2*"&amp;TEXT(L19,0)&amp;"+b0*"&amp;TEXT(M19,0)&amp;") + (s1*"&amp;TEXT(X19,0)&amp;"+s2*"&amp;TEXT(Y19,0)&amp;"+s3*"&amp;TEXT(Z19,0)&amp;"+s4*"&amp;TEXT(AA19,0)&amp;"+s5*"&amp;TEXT(AB19,0)&amp;"+s6*"&amp;TEXT(AC19,0)&amp;"+s7*"&amp;TEXT(AD19,0)&amp;"+s0*"&amp;TEXT(AE19,0)&amp;") + (e01*"&amp;IF(ISNUMBER(SEARCH("斬撃",S19)),T19,0)&amp;"+e02*"&amp;IF(ISNUMBER(SEARCH("刺突",S19)),T19,0)&amp;"+e03*"&amp;IF(ISNUMBER(SEARCH("打撃",S19)),T19,0)&amp;"+e04*"&amp;IF(ISNUMBER(SEARCH("射撃",S19)),T19,T19)&amp;"+e05*"&amp;IF(ISNUMBER(SEARCH("魔法",S19)),T19,0)&amp;"+e06*"&amp;IF(ISNUMBER(SERCH("無区分",S19)),T19,0)&amp;"+e07*"&amp;IF(U19="反撃",V19,0)&amp;"+e08*"&amp;IF(U19="風属性",V19,0)&amp;"+e09*"&amp;IF(U19="闇属性",V19,0)&amp;"+e10*"&amp;IF(U19="単体",V19,0)&amp;"+e11*"&amp;IF(U19="範囲",V19,0)&amp;"+e12*"&amp;IF(U19="人",V19,0)&amp;"+e13*"&amp;IF(U19="異族",V19,0)&amp;"+e14*"&amp;IF(U19="バジュラ",V19,0)&amp;"+e15*"&amp;IF(U19="魔動人形",V19,0)&amp;"+e16*"&amp;IF(U19="下位魔神",V19,0)&amp;");"</f>
        <v>document.getElementById('m017').innerHTML = (b1*30+b2*0+b0*30) + (s1*0+s2*0+s3*0+s4*0+s5*0+s6*60+s7*0+s0*60) + (e01*0+e02*0+e03*0+e04*+e05*0+e06*0+e07*0+e08*0+e09*0+e10*0+e11*0+e12*0+e13*0+e14*0+e15*0+e16*0);</v>
      </c>
      <c r="AJ19" s="35" t="str">
        <f t="shared" si="4"/>
        <v>m017</v>
      </c>
      <c r="AK19" s="23"/>
    </row>
    <row r="20" spans="1:37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429</v>
      </c>
      <c r="G20" s="8" t="s">
        <v>68</v>
      </c>
      <c r="H20" s="21" t="str">
        <f>IF(G20="","",VLOOKUP(G20,List!H:I,2,))</f>
        <v>subgroup_seikyoukishi.png</v>
      </c>
      <c r="I20" s="4">
        <f t="shared" si="0"/>
        <v>80</v>
      </c>
      <c r="J20" s="2">
        <v>40</v>
      </c>
      <c r="K20" s="2">
        <v>20</v>
      </c>
      <c r="L20" s="2"/>
      <c r="M20" s="2">
        <f t="shared" si="1"/>
        <v>20</v>
      </c>
      <c r="N20" s="2"/>
      <c r="O20" s="2"/>
      <c r="P20" s="2"/>
      <c r="Q20" s="2"/>
      <c r="R20" s="7"/>
      <c r="U20" s="3" t="s">
        <v>20</v>
      </c>
      <c r="V20" s="4">
        <v>20</v>
      </c>
      <c r="W20" s="3" t="s">
        <v>553</v>
      </c>
      <c r="Z20" s="3">
        <v>40</v>
      </c>
      <c r="AA20" s="3">
        <v>20</v>
      </c>
      <c r="AE20" s="4">
        <f t="shared" si="2"/>
        <v>40</v>
      </c>
      <c r="AG20" s="23"/>
      <c r="AH20" s="31" t="str">
        <f t="shared" si="3"/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headers='origin'&gt;砂漠地帯
Desert Zone&lt;/td&gt;&lt;td headers='group'&gt;&lt;span class='groupName'&gt;聖教騎士団&lt;/span&gt;&lt;img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I20" s="31" t="str">
        <f ca="1">"document.getElementById('"&amp;AJ20&amp;"').innerHTML = (b1*"&amp;TEXT(K20,0)&amp;"+b2*"&amp;TEXT(L20,0)&amp;"+b0*"&amp;TEXT(M20,0)&amp;") + (s1*"&amp;TEXT(X20,0)&amp;"+s2*"&amp;TEXT(Y20,0)&amp;"+s3*"&amp;TEXT(Z20,0)&amp;"+s4*"&amp;TEXT(AA20,0)&amp;"+s5*"&amp;TEXT(AB20,0)&amp;"+s6*"&amp;TEXT(AC20,0)&amp;"+s7*"&amp;TEXT(AD20,0)&amp;"+s0*"&amp;TEXT(AE20,0)&amp;") + (e01*"&amp;IF(ISNUMBER(SEARCH("斬撃",S20)),T20,0)&amp;"+e02*"&amp;IF(ISNUMBER(SEARCH("刺突",S20)),T20,0)&amp;"+e03*"&amp;IF(ISNUMBER(SEARCH("打撃",S20)),T20,0)&amp;"+e04*"&amp;IF(ISNUMBER(SEARCH("射撃",S20)),T20,T20)&amp;"+e05*"&amp;IF(ISNUMBER(SEARCH("魔法",S20)),T20,0)&amp;"+e06*"&amp;IF(ISNUMBER(SERCH("無区分",S20)),T20,0)&amp;"+e07*"&amp;IF(U20="反撃",V20,0)&amp;"+e08*"&amp;IF(U20="風属性",V20,0)&amp;"+e09*"&amp;IF(U20="闇属性",V20,0)&amp;"+e10*"&amp;IF(U20="単体",V20,0)&amp;"+e11*"&amp;IF(U20="範囲",V20,0)&amp;"+e12*"&amp;IF(U20="人",V20,0)&amp;"+e13*"&amp;IF(U20="異族",V20,0)&amp;"+e14*"&amp;IF(U20="バジュラ",V20,0)&amp;"+e15*"&amp;IF(U20="魔動人形",V20,0)&amp;"+e16*"&amp;IF(U20="下位魔神",V20,0)&amp;");"</f>
        <v>document.getElementById('m018').innerHTML = (b1*20+b2*0+b0*20) + (s1*0+s2*0+s3*40+s4*20+s5*0+s6*0+s7*0+s0*40) + (e01*0+e02*0+e03*0+e04*+e05*0+e06*0+e07*0+e08*0+e09*0+e10*20+e11*0+e12*0+e13*0+e14*0+e15*0+e16*0);</v>
      </c>
      <c r="AJ20" s="35" t="str">
        <f t="shared" si="4"/>
        <v>m018</v>
      </c>
      <c r="AK20" s="23"/>
    </row>
    <row r="21" spans="1:37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429</v>
      </c>
      <c r="G21" s="8" t="s">
        <v>57</v>
      </c>
      <c r="H21" s="21" t="str">
        <f>IF(G21="","",VLOOKUP(G21,List!H:I,2,))</f>
        <v>subgroup_people_of_desert.png</v>
      </c>
      <c r="I21" s="4">
        <f t="shared" si="0"/>
        <v>45</v>
      </c>
      <c r="J21" s="2">
        <v>60</v>
      </c>
      <c r="K21" s="2">
        <v>15</v>
      </c>
      <c r="L21" s="2">
        <v>15</v>
      </c>
      <c r="M21" s="2">
        <f t="shared" si="1"/>
        <v>15</v>
      </c>
      <c r="N21" s="2"/>
      <c r="O21" s="2"/>
      <c r="P21" s="2"/>
      <c r="Q21" s="2"/>
      <c r="R21" s="7"/>
      <c r="V21" s="4"/>
      <c r="W21" s="3" t="s">
        <v>487</v>
      </c>
      <c r="X21" s="3">
        <v>30</v>
      </c>
      <c r="Z21" s="3">
        <v>30</v>
      </c>
      <c r="AE21" s="4">
        <f t="shared" si="2"/>
        <v>30</v>
      </c>
      <c r="AG21" s="23"/>
      <c r="AH21" s="31" t="str">
        <f t="shared" si="3"/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I21" s="31" t="str">
        <f ca="1">"document.getElementById('"&amp;AJ21&amp;"').innerHTML = (b1*"&amp;TEXT(K21,0)&amp;"+b2*"&amp;TEXT(L21,0)&amp;"+b0*"&amp;TEXT(M21,0)&amp;") + (s1*"&amp;TEXT(X21,0)&amp;"+s2*"&amp;TEXT(Y21,0)&amp;"+s3*"&amp;TEXT(Z21,0)&amp;"+s4*"&amp;TEXT(AA21,0)&amp;"+s5*"&amp;TEXT(AB21,0)&amp;"+s6*"&amp;TEXT(AC21,0)&amp;"+s7*"&amp;TEXT(AD21,0)&amp;"+s0*"&amp;TEXT(AE21,0)&amp;") + (e01*"&amp;IF(ISNUMBER(SEARCH("斬撃",S21)),T21,0)&amp;"+e02*"&amp;IF(ISNUMBER(SEARCH("刺突",S21)),T21,0)&amp;"+e03*"&amp;IF(ISNUMBER(SEARCH("打撃",S21)),T21,0)&amp;"+e04*"&amp;IF(ISNUMBER(SEARCH("射撃",S21)),T21,T21)&amp;"+e05*"&amp;IF(ISNUMBER(SEARCH("魔法",S21)),T21,0)&amp;"+e06*"&amp;IF(ISNUMBER(SERCH("無区分",S21)),T21,0)&amp;"+e07*"&amp;IF(U21="反撃",V21,0)&amp;"+e08*"&amp;IF(U21="風属性",V21,0)&amp;"+e09*"&amp;IF(U21="闇属性",V21,0)&amp;"+e10*"&amp;IF(U21="単体",V21,0)&amp;"+e11*"&amp;IF(U21="範囲",V21,0)&amp;"+e12*"&amp;IF(U21="人",V21,0)&amp;"+e13*"&amp;IF(U21="異族",V21,0)&amp;"+e14*"&amp;IF(U21="バジュラ",V21,0)&amp;"+e15*"&amp;IF(U21="魔動人形",V21,0)&amp;"+e16*"&amp;IF(U21="下位魔神",V21,0)&amp;");"</f>
        <v>document.getElementById('m019').innerHTML = (b1*15+b2*15+b0*15) + (s1*30+s2*0+s3*30+s4*0+s5*0+s6*0+s7*0+s0*30) + (e01*0+e02*0+e03*0+e04*+e05*0+e06*0+e07*0+e08*0+e09*0+e10*0+e11*0+e12*0+e13*0+e14*0+e15*0+e16*0);</v>
      </c>
      <c r="AJ21" s="35" t="str">
        <f t="shared" si="4"/>
        <v>m019</v>
      </c>
      <c r="AK21" s="23"/>
    </row>
    <row r="22" spans="1:37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429</v>
      </c>
      <c r="G22" s="8" t="s">
        <v>57</v>
      </c>
      <c r="H22" s="21" t="str">
        <f>IF(G22="","",VLOOKUP(G22,List!H:I,2,))</f>
        <v>subgroup_people_of_desert.png</v>
      </c>
      <c r="I22" s="4">
        <f t="shared" si="0"/>
        <v>60</v>
      </c>
      <c r="J22" s="2">
        <v>60</v>
      </c>
      <c r="K22" s="2"/>
      <c r="L22" s="2">
        <v>20</v>
      </c>
      <c r="M22" s="2">
        <f t="shared" si="1"/>
        <v>20</v>
      </c>
      <c r="N22" s="2"/>
      <c r="O22" s="2"/>
      <c r="P22" s="2"/>
      <c r="Q22" s="2"/>
      <c r="R22" s="7"/>
      <c r="S22" s="3" t="s">
        <v>18</v>
      </c>
      <c r="T22" s="3">
        <v>20</v>
      </c>
      <c r="V22" s="4"/>
      <c r="Z22" s="3">
        <v>20</v>
      </c>
      <c r="AA22" s="3">
        <v>20</v>
      </c>
      <c r="AB22" s="3">
        <v>20</v>
      </c>
      <c r="AE22" s="4">
        <f t="shared" si="2"/>
        <v>20</v>
      </c>
      <c r="AG22" s="23"/>
      <c r="AH22" s="31" t="str">
        <f t="shared" si="3"/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I22" s="31" t="str">
        <f ca="1">"document.getElementById('"&amp;AJ22&amp;"').innerHTML = (b1*"&amp;TEXT(K22,0)&amp;"+b2*"&amp;TEXT(L22,0)&amp;"+b0*"&amp;TEXT(M22,0)&amp;") + (s1*"&amp;TEXT(X22,0)&amp;"+s2*"&amp;TEXT(Y22,0)&amp;"+s3*"&amp;TEXT(Z22,0)&amp;"+s4*"&amp;TEXT(AA22,0)&amp;"+s5*"&amp;TEXT(AB22,0)&amp;"+s6*"&amp;TEXT(AC22,0)&amp;"+s7*"&amp;TEXT(AD22,0)&amp;"+s0*"&amp;TEXT(AE22,0)&amp;") + (e01*"&amp;IF(ISNUMBER(SEARCH("斬撃",S22)),T22,0)&amp;"+e02*"&amp;IF(ISNUMBER(SEARCH("刺突",S22)),T22,0)&amp;"+e03*"&amp;IF(ISNUMBER(SEARCH("打撃",S22)),T22,0)&amp;"+e04*"&amp;IF(ISNUMBER(SEARCH("射撃",S22)),T22,T22)&amp;"+e05*"&amp;IF(ISNUMBER(SEARCH("魔法",S22)),T22,0)&amp;"+e06*"&amp;IF(ISNUMBER(SERCH("無区分",S22)),T22,0)&amp;"+e07*"&amp;IF(U22="反撃",V22,0)&amp;"+e08*"&amp;IF(U22="風属性",V22,0)&amp;"+e09*"&amp;IF(U22="闇属性",V22,0)&amp;"+e10*"&amp;IF(U22="単体",V22,0)&amp;"+e11*"&amp;IF(U22="範囲",V22,0)&amp;"+e12*"&amp;IF(U22="人",V22,0)&amp;"+e13*"&amp;IF(U22="異族",V22,0)&amp;"+e14*"&amp;IF(U22="バジュラ",V22,0)&amp;"+e15*"&amp;IF(U22="魔動人形",V22,0)&amp;"+e16*"&amp;IF(U22="下位魔神",V22,0)&amp;");"</f>
        <v>document.getElementById('m020').innerHTML = (b1*0+b2*20+b0*20) + (s1*0+s2*0+s3*20+s4*20+s5*20+s6*0+s7*0+s0*20) + (e01*0+e02*0+e03*0+e04*20+e05*20+e06*0+e07*0+e08*0+e09*0+e10*0+e11*0+e12*0+e13*0+e14*0+e15*0+e16*0);</v>
      </c>
      <c r="AJ22" s="35" t="str">
        <f t="shared" si="4"/>
        <v>m020</v>
      </c>
      <c r="AK22" s="23"/>
    </row>
    <row r="23" spans="1:37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429</v>
      </c>
      <c r="G23" s="8" t="s">
        <v>57</v>
      </c>
      <c r="H23" s="21" t="str">
        <f>IF(G23="","",VLOOKUP(G23,List!H:I,2,))</f>
        <v>subgroup_people_of_desert.png</v>
      </c>
      <c r="I23" s="4">
        <f t="shared" si="0"/>
        <v>20</v>
      </c>
      <c r="J23" s="2">
        <v>50</v>
      </c>
      <c r="K23" s="2"/>
      <c r="L23" s="2"/>
      <c r="M23" s="2">
        <f t="shared" si="1"/>
        <v>0</v>
      </c>
      <c r="N23" s="2"/>
      <c r="O23" s="2"/>
      <c r="P23" s="2"/>
      <c r="Q23" s="2"/>
      <c r="R23" s="7"/>
      <c r="V23" s="4"/>
      <c r="AA23" s="3">
        <v>10</v>
      </c>
      <c r="AD23" s="3">
        <v>20</v>
      </c>
      <c r="AE23" s="4">
        <f t="shared" si="2"/>
        <v>20</v>
      </c>
      <c r="AG23" s="23"/>
      <c r="AH23" s="31" t="str">
        <f t="shared" si="3"/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I23" s="31" t="str">
        <f ca="1">"document.getElementById('"&amp;AJ23&amp;"').innerHTML = (b1*"&amp;TEXT(K23,0)&amp;"+b2*"&amp;TEXT(L23,0)&amp;"+b0*"&amp;TEXT(M23,0)&amp;") + (s1*"&amp;TEXT(X23,0)&amp;"+s2*"&amp;TEXT(Y23,0)&amp;"+s3*"&amp;TEXT(Z23,0)&amp;"+s4*"&amp;TEXT(AA23,0)&amp;"+s5*"&amp;TEXT(AB23,0)&amp;"+s6*"&amp;TEXT(AC23,0)&amp;"+s7*"&amp;TEXT(AD23,0)&amp;"+s0*"&amp;TEXT(AE23,0)&amp;") + (e01*"&amp;IF(ISNUMBER(SEARCH("斬撃",S23)),T23,0)&amp;"+e02*"&amp;IF(ISNUMBER(SEARCH("刺突",S23)),T23,0)&amp;"+e03*"&amp;IF(ISNUMBER(SEARCH("打撃",S23)),T23,0)&amp;"+e04*"&amp;IF(ISNUMBER(SEARCH("射撃",S23)),T23,T23)&amp;"+e05*"&amp;IF(ISNUMBER(SEARCH("魔法",S23)),T23,0)&amp;"+e06*"&amp;IF(ISNUMBER(SERCH("無区分",S23)),T23,0)&amp;"+e07*"&amp;IF(U23="反撃",V23,0)&amp;"+e08*"&amp;IF(U23="風属性",V23,0)&amp;"+e09*"&amp;IF(U23="闇属性",V23,0)&amp;"+e10*"&amp;IF(U23="単体",V23,0)&amp;"+e11*"&amp;IF(U23="範囲",V23,0)&amp;"+e12*"&amp;IF(U23="人",V23,0)&amp;"+e13*"&amp;IF(U23="異族",V23,0)&amp;"+e14*"&amp;IF(U23="バジュラ",V23,0)&amp;"+e15*"&amp;IF(U23="魔動人形",V23,0)&amp;"+e16*"&amp;IF(U23="下位魔神",V23,0)&amp;");"</f>
        <v>document.getElementById('m021').innerHTML = (b1*0+b2*0+b0*0) + (s1*0+s2*0+s3*0+s4*10+s5*0+s6*0+s7*20+s0*20) + (e01*0+e02*0+e03*0+e04*+e05*0+e06*0+e07*0+e08*0+e09*0+e10*0+e11*0+e12*0+e13*0+e14*0+e15*0+e16*0);</v>
      </c>
      <c r="AJ23" s="35" t="str">
        <f t="shared" si="4"/>
        <v>m021</v>
      </c>
      <c r="AK23" s="23"/>
    </row>
    <row r="24" spans="1:37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429</v>
      </c>
      <c r="G24" s="8" t="s">
        <v>57</v>
      </c>
      <c r="H24" s="21" t="str">
        <f>IF(G24="","",VLOOKUP(G24,List!H:I,2,))</f>
        <v>subgroup_people_of_desert.png</v>
      </c>
      <c r="I24" s="4">
        <f t="shared" si="0"/>
        <v>50</v>
      </c>
      <c r="J24" s="2">
        <v>20</v>
      </c>
      <c r="K24" s="2">
        <v>20</v>
      </c>
      <c r="L24" s="2"/>
      <c r="M24" s="2">
        <f t="shared" si="1"/>
        <v>20</v>
      </c>
      <c r="N24" s="2"/>
      <c r="O24" s="2"/>
      <c r="P24" s="2"/>
      <c r="Q24" s="2">
        <v>5</v>
      </c>
      <c r="R24" s="7"/>
      <c r="V24" s="4"/>
      <c r="W24" s="5" t="s">
        <v>493</v>
      </c>
      <c r="AA24" s="3">
        <v>30</v>
      </c>
      <c r="AE24" s="4">
        <f t="shared" si="2"/>
        <v>30</v>
      </c>
      <c r="AG24" s="23"/>
      <c r="AH24" s="31" t="str">
        <f t="shared" si="3"/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I24" s="31" t="str">
        <f ca="1">"document.getElementById('"&amp;AJ24&amp;"').innerHTML = (b1*"&amp;TEXT(K24,0)&amp;"+b2*"&amp;TEXT(L24,0)&amp;"+b0*"&amp;TEXT(M24,0)&amp;") + (s1*"&amp;TEXT(X24,0)&amp;"+s2*"&amp;TEXT(Y24,0)&amp;"+s3*"&amp;TEXT(Z24,0)&amp;"+s4*"&amp;TEXT(AA24,0)&amp;"+s5*"&amp;TEXT(AB24,0)&amp;"+s6*"&amp;TEXT(AC24,0)&amp;"+s7*"&amp;TEXT(AD24,0)&amp;"+s0*"&amp;TEXT(AE24,0)&amp;") + (e01*"&amp;IF(ISNUMBER(SEARCH("斬撃",S24)),T24,0)&amp;"+e02*"&amp;IF(ISNUMBER(SEARCH("刺突",S24)),T24,0)&amp;"+e03*"&amp;IF(ISNUMBER(SEARCH("打撃",S24)),T24,0)&amp;"+e04*"&amp;IF(ISNUMBER(SEARCH("射撃",S24)),T24,T24)&amp;"+e05*"&amp;IF(ISNUMBER(SEARCH("魔法",S24)),T24,0)&amp;"+e06*"&amp;IF(ISNUMBER(SERCH("無区分",S24)),T24,0)&amp;"+e07*"&amp;IF(U24="反撃",V24,0)&amp;"+e08*"&amp;IF(U24="風属性",V24,0)&amp;"+e09*"&amp;IF(U24="闇属性",V24,0)&amp;"+e10*"&amp;IF(U24="単体",V24,0)&amp;"+e11*"&amp;IF(U24="範囲",V24,0)&amp;"+e12*"&amp;IF(U24="人",V24,0)&amp;"+e13*"&amp;IF(U24="異族",V24,0)&amp;"+e14*"&amp;IF(U24="バジュラ",V24,0)&amp;"+e15*"&amp;IF(U24="魔動人形",V24,0)&amp;"+e16*"&amp;IF(U24="下位魔神",V24,0)&amp;");"</f>
        <v>document.getElementById('m022').innerHTML = (b1*20+b2*0+b0*20) + (s1*0+s2*0+s3*0+s4*30+s5*0+s6*0+s7*0+s0*30) + (e01*0+e02*0+e03*0+e04*+e05*0+e06*0+e07*0+e08*0+e09*0+e10*0+e11*0+e12*0+e13*0+e14*0+e15*0+e16*0);</v>
      </c>
      <c r="AJ24" s="35" t="str">
        <f t="shared" si="4"/>
        <v>m022</v>
      </c>
      <c r="AK24" s="23"/>
    </row>
    <row r="25" spans="1:37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429</v>
      </c>
      <c r="G25" s="8" t="s">
        <v>57</v>
      </c>
      <c r="H25" s="21" t="str">
        <f>IF(G25="","",VLOOKUP(G25,List!H:I,2,))</f>
        <v>subgroup_people_of_desert.png</v>
      </c>
      <c r="I25" s="4">
        <f t="shared" si="0"/>
        <v>70</v>
      </c>
      <c r="J25" s="2"/>
      <c r="K25" s="2">
        <v>50</v>
      </c>
      <c r="L25" s="2"/>
      <c r="M25" s="2">
        <f t="shared" si="1"/>
        <v>50</v>
      </c>
      <c r="N25" s="2"/>
      <c r="O25" s="2"/>
      <c r="P25" s="2">
        <v>30</v>
      </c>
      <c r="Q25" s="2">
        <v>10</v>
      </c>
      <c r="R25" s="7"/>
      <c r="V25" s="4"/>
      <c r="W25" s="3" t="s">
        <v>554</v>
      </c>
      <c r="X25" s="3">
        <v>20</v>
      </c>
      <c r="AA25" s="3">
        <v>20</v>
      </c>
      <c r="AB25" s="3">
        <v>20</v>
      </c>
      <c r="AE25" s="4">
        <f t="shared" si="2"/>
        <v>20</v>
      </c>
      <c r="AG25" s="23"/>
      <c r="AH25" s="31" t="str">
        <f t="shared" si="3"/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I25" s="31" t="str">
        <f ca="1">"document.getElementById('"&amp;AJ25&amp;"').innerHTML = (b1*"&amp;TEXT(K25,0)&amp;"+b2*"&amp;TEXT(L25,0)&amp;"+b0*"&amp;TEXT(M25,0)&amp;") + (s1*"&amp;TEXT(X25,0)&amp;"+s2*"&amp;TEXT(Y25,0)&amp;"+s3*"&amp;TEXT(Z25,0)&amp;"+s4*"&amp;TEXT(AA25,0)&amp;"+s5*"&amp;TEXT(AB25,0)&amp;"+s6*"&amp;TEXT(AC25,0)&amp;"+s7*"&amp;TEXT(AD25,0)&amp;"+s0*"&amp;TEXT(AE25,0)&amp;") + (e01*"&amp;IF(ISNUMBER(SEARCH("斬撃",S25)),T25,0)&amp;"+e02*"&amp;IF(ISNUMBER(SEARCH("刺突",S25)),T25,0)&amp;"+e03*"&amp;IF(ISNUMBER(SEARCH("打撃",S25)),T25,0)&amp;"+e04*"&amp;IF(ISNUMBER(SEARCH("射撃",S25)),T25,T25)&amp;"+e05*"&amp;IF(ISNUMBER(SEARCH("魔法",S25)),T25,0)&amp;"+e06*"&amp;IF(ISNUMBER(SERCH("無区分",S25)),T25,0)&amp;"+e07*"&amp;IF(U25="反撃",V25,0)&amp;"+e08*"&amp;IF(U25="風属性",V25,0)&amp;"+e09*"&amp;IF(U25="闇属性",V25,0)&amp;"+e10*"&amp;IF(U25="単体",V25,0)&amp;"+e11*"&amp;IF(U25="範囲",V25,0)&amp;"+e12*"&amp;IF(U25="人",V25,0)&amp;"+e13*"&amp;IF(U25="異族",V25,0)&amp;"+e14*"&amp;IF(U25="バジュラ",V25,0)&amp;"+e15*"&amp;IF(U25="魔動人形",V25,0)&amp;"+e16*"&amp;IF(U25="下位魔神",V25,0)&amp;");"</f>
        <v>document.getElementById('m023').innerHTML = (b1*50+b2*0+b0*50) + (s1*20+s2*0+s3*0+s4*20+s5*20+s6*0+s7*0+s0*20) + (e01*0+e02*0+e03*0+e04*+e05*0+e06*0+e07*0+e08*0+e09*0+e10*0+e11*0+e12*0+e13*0+e14*0+e15*0+e16*0);</v>
      </c>
      <c r="AJ25" s="35" t="str">
        <f t="shared" si="4"/>
        <v>m023</v>
      </c>
      <c r="AK25" s="23"/>
    </row>
    <row r="26" spans="1:37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429</v>
      </c>
      <c r="G26" s="8" t="s">
        <v>57</v>
      </c>
      <c r="H26" s="21" t="str">
        <f>IF(G26="","",VLOOKUP(G26,List!H:I,2,))</f>
        <v>subgroup_people_of_desert.png</v>
      </c>
      <c r="I26" s="4">
        <f t="shared" si="0"/>
        <v>40</v>
      </c>
      <c r="J26" s="2">
        <v>30</v>
      </c>
      <c r="K26" s="2"/>
      <c r="L26" s="2"/>
      <c r="M26" s="2">
        <f t="shared" si="1"/>
        <v>0</v>
      </c>
      <c r="N26" s="2"/>
      <c r="O26" s="2"/>
      <c r="P26" s="2"/>
      <c r="Q26" s="2"/>
      <c r="R26" s="7"/>
      <c r="U26" s="3" t="s">
        <v>23</v>
      </c>
      <c r="V26" s="4">
        <v>20</v>
      </c>
      <c r="AA26" s="3">
        <v>20</v>
      </c>
      <c r="AE26" s="4">
        <f t="shared" si="2"/>
        <v>20</v>
      </c>
      <c r="AG26" s="23"/>
      <c r="AH26" s="31" t="str">
        <f t="shared" si="3"/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I26" s="31" t="str">
        <f ca="1">"document.getElementById('"&amp;AJ26&amp;"').innerHTML = (b1*"&amp;TEXT(K26,0)&amp;"+b2*"&amp;TEXT(L26,0)&amp;"+b0*"&amp;TEXT(M26,0)&amp;") + (s1*"&amp;TEXT(X26,0)&amp;"+s2*"&amp;TEXT(Y26,0)&amp;"+s3*"&amp;TEXT(Z26,0)&amp;"+s4*"&amp;TEXT(AA26,0)&amp;"+s5*"&amp;TEXT(AB26,0)&amp;"+s6*"&amp;TEXT(AC26,0)&amp;"+s7*"&amp;TEXT(AD26,0)&amp;"+s0*"&amp;TEXT(AE26,0)&amp;") + (e01*"&amp;IF(ISNUMBER(SEARCH("斬撃",S26)),T26,0)&amp;"+e02*"&amp;IF(ISNUMBER(SEARCH("刺突",S26)),T26,0)&amp;"+e03*"&amp;IF(ISNUMBER(SEARCH("打撃",S26)),T26,0)&amp;"+e04*"&amp;IF(ISNUMBER(SEARCH("射撃",S26)),T26,T26)&amp;"+e05*"&amp;IF(ISNUMBER(SEARCH("魔法",S26)),T26,0)&amp;"+e06*"&amp;IF(ISNUMBER(SERCH("無区分",S26)),T26,0)&amp;"+e07*"&amp;IF(U26="反撃",V26,0)&amp;"+e08*"&amp;IF(U26="風属性",V26,0)&amp;"+e09*"&amp;IF(U26="闇属性",V26,0)&amp;"+e10*"&amp;IF(U26="単体",V26,0)&amp;"+e11*"&amp;IF(U26="範囲",V26,0)&amp;"+e12*"&amp;IF(U26="人",V26,0)&amp;"+e13*"&amp;IF(U26="異族",V26,0)&amp;"+e14*"&amp;IF(U26="バジュラ",V26,0)&amp;"+e15*"&amp;IF(U26="魔動人形",V26,0)&amp;"+e16*"&amp;IF(U26="下位魔神",V26,0)&amp;");"</f>
        <v>document.getElementById('m024').innerHTML = (b1*0+b2*0+b0*0) + (s1*0+s2*0+s3*0+s4*20+s5*0+s6*0+s7*0+s0*20) + (e01*0+e02*0+e03*0+e04*+e05*0+e06*0+e07*0+e08*0+e09*0+e10*0+e11*0+e12*20+e13*0+e14*0+e15*0+e16*0);</v>
      </c>
      <c r="AJ26" s="35" t="str">
        <f t="shared" si="4"/>
        <v>m024</v>
      </c>
      <c r="AK26" s="23"/>
    </row>
    <row r="27" spans="1:37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429</v>
      </c>
      <c r="G27" s="8" t="s">
        <v>57</v>
      </c>
      <c r="H27" s="21" t="str">
        <f>IF(G27="","",VLOOKUP(G27,List!H:I,2,))</f>
        <v>subgroup_people_of_desert.png</v>
      </c>
      <c r="I27" s="4">
        <f t="shared" si="0"/>
        <v>60</v>
      </c>
      <c r="J27" s="2">
        <v>40</v>
      </c>
      <c r="K27" s="2"/>
      <c r="L27" s="2">
        <v>40</v>
      </c>
      <c r="M27" s="2">
        <f t="shared" si="1"/>
        <v>40</v>
      </c>
      <c r="N27" s="2"/>
      <c r="O27" s="2">
        <v>20</v>
      </c>
      <c r="P27" s="2"/>
      <c r="Q27" s="2"/>
      <c r="R27" s="7"/>
      <c r="V27" s="4"/>
      <c r="X27" s="3">
        <v>20</v>
      </c>
      <c r="Z27" s="3">
        <v>20</v>
      </c>
      <c r="AA27" s="3">
        <v>20</v>
      </c>
      <c r="AE27" s="4">
        <f t="shared" si="2"/>
        <v>20</v>
      </c>
      <c r="AG27" s="23"/>
      <c r="AH27" s="31" t="str">
        <f t="shared" si="3"/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I27" s="31" t="str">
        <f ca="1">"document.getElementById('"&amp;AJ27&amp;"').innerHTML = (b1*"&amp;TEXT(K27,0)&amp;"+b2*"&amp;TEXT(L27,0)&amp;"+b0*"&amp;TEXT(M27,0)&amp;") + (s1*"&amp;TEXT(X27,0)&amp;"+s2*"&amp;TEXT(Y27,0)&amp;"+s3*"&amp;TEXT(Z27,0)&amp;"+s4*"&amp;TEXT(AA27,0)&amp;"+s5*"&amp;TEXT(AB27,0)&amp;"+s6*"&amp;TEXT(AC27,0)&amp;"+s7*"&amp;TEXT(AD27,0)&amp;"+s0*"&amp;TEXT(AE27,0)&amp;") + (e01*"&amp;IF(ISNUMBER(SEARCH("斬撃",S27)),T27,0)&amp;"+e02*"&amp;IF(ISNUMBER(SEARCH("刺突",S27)),T27,0)&amp;"+e03*"&amp;IF(ISNUMBER(SEARCH("打撃",S27)),T27,0)&amp;"+e04*"&amp;IF(ISNUMBER(SEARCH("射撃",S27)),T27,T27)&amp;"+e05*"&amp;IF(ISNUMBER(SEARCH("魔法",S27)),T27,0)&amp;"+e06*"&amp;IF(ISNUMBER(SERCH("無区分",S27)),T27,0)&amp;"+e07*"&amp;IF(U27="反撃",V27,0)&amp;"+e08*"&amp;IF(U27="風属性",V27,0)&amp;"+e09*"&amp;IF(U27="闇属性",V27,0)&amp;"+e10*"&amp;IF(U27="単体",V27,0)&amp;"+e11*"&amp;IF(U27="範囲",V27,0)&amp;"+e12*"&amp;IF(U27="人",V27,0)&amp;"+e13*"&amp;IF(U27="異族",V27,0)&amp;"+e14*"&amp;IF(U27="バジュラ",V27,0)&amp;"+e15*"&amp;IF(U27="魔動人形",V27,0)&amp;"+e16*"&amp;IF(U27="下位魔神",V27,0)&amp;");"</f>
        <v>document.getElementById('m025').innerHTML = (b1*0+b2*40+b0*40) + (s1*20+s2*0+s3*20+s4*20+s5*0+s6*0+s7*0+s0*20) + (e01*0+e02*0+e03*0+e04*+e05*0+e06*0+e07*0+e08*0+e09*0+e10*0+e11*0+e12*0+e13*0+e14*0+e15*0+e16*0);</v>
      </c>
      <c r="AJ27" s="35" t="str">
        <f t="shared" si="4"/>
        <v>m025</v>
      </c>
      <c r="AK27" s="23"/>
    </row>
    <row r="28" spans="1:37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21" t="str">
        <f>IF(G28="","",VLOOKUP(G28,List!H:I,2,))</f>
        <v>subgroup_souenkishi.png</v>
      </c>
      <c r="I28" s="4">
        <f t="shared" si="0"/>
        <v>0</v>
      </c>
      <c r="J28" s="2"/>
      <c r="K28" s="2"/>
      <c r="L28" s="2"/>
      <c r="M28" s="2">
        <f t="shared" si="1"/>
        <v>0</v>
      </c>
      <c r="N28" s="2"/>
      <c r="O28" s="2"/>
      <c r="P28" s="2"/>
      <c r="Q28" s="2"/>
      <c r="R28" s="7"/>
      <c r="V28" s="4"/>
      <c r="AE28" s="4">
        <f t="shared" si="2"/>
        <v>0</v>
      </c>
      <c r="AG28" s="23"/>
      <c r="AH28" s="31" t="str">
        <f t="shared" si="3"/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8" s="31" t="str">
        <f ca="1">"document.getElementById('"&amp;AJ28&amp;"').innerHTML = (b1*"&amp;TEXT(K28,0)&amp;"+b2*"&amp;TEXT(L28,0)&amp;"+b0*"&amp;TEXT(M28,0)&amp;") + (s1*"&amp;TEXT(X28,0)&amp;"+s2*"&amp;TEXT(Y28,0)&amp;"+s3*"&amp;TEXT(Z28,0)&amp;"+s4*"&amp;TEXT(AA28,0)&amp;"+s5*"&amp;TEXT(AB28,0)&amp;"+s6*"&amp;TEXT(AC28,0)&amp;"+s7*"&amp;TEXT(AD28,0)&amp;"+s0*"&amp;TEXT(AE28,0)&amp;") + (e01*"&amp;IF(ISNUMBER(SEARCH("斬撃",S28)),T28,0)&amp;"+e02*"&amp;IF(ISNUMBER(SEARCH("刺突",S28)),T28,0)&amp;"+e03*"&amp;IF(ISNUMBER(SEARCH("打撃",S28)),T28,0)&amp;"+e04*"&amp;IF(ISNUMBER(SEARCH("射撃",S28)),T28,T28)&amp;"+e05*"&amp;IF(ISNUMBER(SEARCH("魔法",S28)),T28,0)&amp;"+e06*"&amp;IF(ISNUMBER(SERCH("無区分",S28)),T28,0)&amp;"+e07*"&amp;IF(U28="反撃",V28,0)&amp;"+e08*"&amp;IF(U28="風属性",V28,0)&amp;"+e09*"&amp;IF(U28="闇属性",V28,0)&amp;"+e10*"&amp;IF(U28="単体",V28,0)&amp;"+e11*"&amp;IF(U28="範囲",V28,0)&amp;"+e12*"&amp;IF(U28="人",V28,0)&amp;"+e13*"&amp;IF(U28="異族",V28,0)&amp;"+e14*"&amp;IF(U28="バジュラ",V28,0)&amp;"+e15*"&amp;IF(U28="魔動人形",V28,0)&amp;"+e16*"&amp;IF(U28="下位魔神",V28,0)&amp;");"</f>
        <v>document.getElementById('m026').innerHTML = (b1*0+b2*0+b0*0) + (s1*0+s2*0+s3*0+s4*0+s5*0+s6*0+s7*0+s0*0) + (e01*0+e02*0+e03*0+e04*+e05*0+e06*0+e07*0+e08*0+e09*0+e10*0+e11*0+e12*0+e13*0+e14*0+e15*0+e16*0);</v>
      </c>
      <c r="AJ28" s="35" t="str">
        <f t="shared" si="4"/>
        <v>m026</v>
      </c>
      <c r="AK28" s="23"/>
    </row>
    <row r="29" spans="1:37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21" t="str">
        <f>IF(G29="","",VLOOKUP(G29,List!H:I,2,))</f>
        <v/>
      </c>
      <c r="I29" s="4">
        <f t="shared" si="0"/>
        <v>0</v>
      </c>
      <c r="J29" s="2"/>
      <c r="K29" s="2"/>
      <c r="L29" s="2"/>
      <c r="M29" s="2">
        <f t="shared" si="1"/>
        <v>0</v>
      </c>
      <c r="N29" s="2"/>
      <c r="O29" s="2"/>
      <c r="P29" s="2"/>
      <c r="Q29" s="2"/>
      <c r="R29" s="7"/>
      <c r="V29" s="4"/>
      <c r="AE29" s="4">
        <f t="shared" si="2"/>
        <v>0</v>
      </c>
      <c r="AG29" s="23"/>
      <c r="AH29" s="31" t="str">
        <f t="shared" si="3"/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9" s="31" t="str">
        <f ca="1">"document.getElementById('"&amp;AJ29&amp;"').innerHTML = (b1*"&amp;TEXT(K29,0)&amp;"+b2*"&amp;TEXT(L29,0)&amp;"+b0*"&amp;TEXT(M29,0)&amp;") + (s1*"&amp;TEXT(X29,0)&amp;"+s2*"&amp;TEXT(Y29,0)&amp;"+s3*"&amp;TEXT(Z29,0)&amp;"+s4*"&amp;TEXT(AA29,0)&amp;"+s5*"&amp;TEXT(AB29,0)&amp;"+s6*"&amp;TEXT(AC29,0)&amp;"+s7*"&amp;TEXT(AD29,0)&amp;"+s0*"&amp;TEXT(AE29,0)&amp;") + (e01*"&amp;IF(ISNUMBER(SEARCH("斬撃",S29)),T29,0)&amp;"+e02*"&amp;IF(ISNUMBER(SEARCH("刺突",S29)),T29,0)&amp;"+e03*"&amp;IF(ISNUMBER(SEARCH("打撃",S29)),T29,0)&amp;"+e04*"&amp;IF(ISNUMBER(SEARCH("射撃",S29)),T29,T29)&amp;"+e05*"&amp;IF(ISNUMBER(SEARCH("魔法",S29)),T29,0)&amp;"+e06*"&amp;IF(ISNUMBER(SERCH("無区分",S29)),T29,0)&amp;"+e07*"&amp;IF(U29="反撃",V29,0)&amp;"+e08*"&amp;IF(U29="風属性",V29,0)&amp;"+e09*"&amp;IF(U29="闇属性",V29,0)&amp;"+e10*"&amp;IF(U29="単体",V29,0)&amp;"+e11*"&amp;IF(U29="範囲",V29,0)&amp;"+e12*"&amp;IF(U29="人",V29,0)&amp;"+e13*"&amp;IF(U29="異族",V29,0)&amp;"+e14*"&amp;IF(U29="バジュラ",V29,0)&amp;"+e15*"&amp;IF(U29="魔動人形",V29,0)&amp;"+e16*"&amp;IF(U29="下位魔神",V29,0)&amp;");"</f>
        <v>document.getElementById('m027').innerHTML = (b1*0+b2*0+b0*0) + (s1*0+s2*0+s3*0+s4*0+s5*0+s6*0+s7*0+s0*0) + (e01*0+e02*0+e03*0+e04*+e05*0+e06*0+e07*0+e08*0+e09*0+e10*0+e11*0+e12*0+e13*0+e14*0+e15*0+e16*0);</v>
      </c>
      <c r="AJ29" s="35" t="str">
        <f t="shared" si="4"/>
        <v>m027</v>
      </c>
      <c r="AK29" s="23"/>
    </row>
    <row r="30" spans="1:37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21" t="str">
        <f>IF(G30="","",VLOOKUP(G30,List!H:I,2,))</f>
        <v>group_messiah.png</v>
      </c>
      <c r="I30" s="4">
        <f t="shared" si="0"/>
        <v>40</v>
      </c>
      <c r="J30" s="2">
        <v>20</v>
      </c>
      <c r="K30" s="2">
        <v>20</v>
      </c>
      <c r="L30" s="2"/>
      <c r="M30" s="2">
        <f t="shared" si="1"/>
        <v>20</v>
      </c>
      <c r="N30" s="2"/>
      <c r="O30" s="2"/>
      <c r="P30" s="2">
        <v>20</v>
      </c>
      <c r="Q30" s="2"/>
      <c r="R30" s="7"/>
      <c r="V30" s="4"/>
      <c r="X30" s="3">
        <v>20</v>
      </c>
      <c r="AE30" s="4">
        <f t="shared" si="2"/>
        <v>20</v>
      </c>
      <c r="AG30" s="23"/>
      <c r="AH30" s="31" t="str">
        <f t="shared" si="3"/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I30" s="31" t="str">
        <f ca="1">"document.getElementById('"&amp;AJ30&amp;"').innerHTML = (b1*"&amp;TEXT(K30,0)&amp;"+b2*"&amp;TEXT(L30,0)&amp;"+b0*"&amp;TEXT(M30,0)&amp;") + (s1*"&amp;TEXT(X30,0)&amp;"+s2*"&amp;TEXT(Y30,0)&amp;"+s3*"&amp;TEXT(Z30,0)&amp;"+s4*"&amp;TEXT(AA30,0)&amp;"+s5*"&amp;TEXT(AB30,0)&amp;"+s6*"&amp;TEXT(AC30,0)&amp;"+s7*"&amp;TEXT(AD30,0)&amp;"+s0*"&amp;TEXT(AE30,0)&amp;") + (e01*"&amp;IF(ISNUMBER(SEARCH("斬撃",S30)),T30,0)&amp;"+e02*"&amp;IF(ISNUMBER(SEARCH("刺突",S30)),T30,0)&amp;"+e03*"&amp;IF(ISNUMBER(SEARCH("打撃",S30)),T30,0)&amp;"+e04*"&amp;IF(ISNUMBER(SEARCH("射撃",S30)),T30,T30)&amp;"+e05*"&amp;IF(ISNUMBER(SEARCH("魔法",S30)),T30,0)&amp;"+e06*"&amp;IF(ISNUMBER(SERCH("無区分",S30)),T30,0)&amp;"+e07*"&amp;IF(U30="反撃",V30,0)&amp;"+e08*"&amp;IF(U30="風属性",V30,0)&amp;"+e09*"&amp;IF(U30="闇属性",V30,0)&amp;"+e10*"&amp;IF(U30="単体",V30,0)&amp;"+e11*"&amp;IF(U30="範囲",V30,0)&amp;"+e12*"&amp;IF(U30="人",V30,0)&amp;"+e13*"&amp;IF(U30="異族",V30,0)&amp;"+e14*"&amp;IF(U30="バジュラ",V30,0)&amp;"+e15*"&amp;IF(U30="魔動人形",V30,0)&amp;"+e16*"&amp;IF(U30="下位魔神",V30,0)&amp;");"</f>
        <v>document.getElementById('m028').innerHTML = (b1*20+b2*0+b0*20) + (s1*20+s2*0+s3*0+s4*0+s5*0+s6*0+s7*0+s0*20) + (e01*0+e02*0+e03*0+e04*+e05*0+e06*0+e07*0+e08*0+e09*0+e10*0+e11*0+e12*0+e13*0+e14*0+e15*0+e16*0);</v>
      </c>
      <c r="AJ30" s="35" t="str">
        <f t="shared" si="4"/>
        <v>m028</v>
      </c>
      <c r="AK30" s="23"/>
    </row>
    <row r="31" spans="1:37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21" t="str">
        <f>IF(G31="","",VLOOKUP(G31,List!H:I,2,))</f>
        <v/>
      </c>
      <c r="I31" s="4">
        <f t="shared" si="0"/>
        <v>0</v>
      </c>
      <c r="J31" s="2"/>
      <c r="K31" s="2"/>
      <c r="L31" s="2"/>
      <c r="M31" s="2">
        <f t="shared" si="1"/>
        <v>0</v>
      </c>
      <c r="N31" s="2"/>
      <c r="O31" s="2"/>
      <c r="P31" s="2"/>
      <c r="Q31" s="2"/>
      <c r="R31" s="7"/>
      <c r="V31" s="4"/>
      <c r="AE31" s="4">
        <f t="shared" si="2"/>
        <v>0</v>
      </c>
      <c r="AG31" s="23"/>
      <c r="AH31" s="31" t="str">
        <f t="shared" si="3"/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1" s="31" t="str">
        <f ca="1">"document.getElementById('"&amp;AJ31&amp;"').innerHTML = (b1*"&amp;TEXT(K31,0)&amp;"+b2*"&amp;TEXT(L31,0)&amp;"+b0*"&amp;TEXT(M31,0)&amp;") + (s1*"&amp;TEXT(X31,0)&amp;"+s2*"&amp;TEXT(Y31,0)&amp;"+s3*"&amp;TEXT(Z31,0)&amp;"+s4*"&amp;TEXT(AA31,0)&amp;"+s5*"&amp;TEXT(AB31,0)&amp;"+s6*"&amp;TEXT(AC31,0)&amp;"+s7*"&amp;TEXT(AD31,0)&amp;"+s0*"&amp;TEXT(AE31,0)&amp;") + (e01*"&amp;IF(ISNUMBER(SEARCH("斬撃",S31)),T31,0)&amp;"+e02*"&amp;IF(ISNUMBER(SEARCH("刺突",S31)),T31,0)&amp;"+e03*"&amp;IF(ISNUMBER(SEARCH("打撃",S31)),T31,0)&amp;"+e04*"&amp;IF(ISNUMBER(SEARCH("射撃",S31)),T31,T31)&amp;"+e05*"&amp;IF(ISNUMBER(SEARCH("魔法",S31)),T31,0)&amp;"+e06*"&amp;IF(ISNUMBER(SERCH("無区分",S31)),T31,0)&amp;"+e07*"&amp;IF(U31="反撃",V31,0)&amp;"+e08*"&amp;IF(U31="風属性",V31,0)&amp;"+e09*"&amp;IF(U31="闇属性",V31,0)&amp;"+e10*"&amp;IF(U31="単体",V31,0)&amp;"+e11*"&amp;IF(U31="範囲",V31,0)&amp;"+e12*"&amp;IF(U31="人",V31,0)&amp;"+e13*"&amp;IF(U31="異族",V31,0)&amp;"+e14*"&amp;IF(U31="バジュラ",V31,0)&amp;"+e15*"&amp;IF(U31="魔動人形",V31,0)&amp;"+e16*"&amp;IF(U31="下位魔神",V31,0)&amp;");"</f>
        <v>document.getElementById('m029').innerHTML = (b1*0+b2*0+b0*0) + (s1*0+s2*0+s3*0+s4*0+s5*0+s6*0+s7*0+s0*0) + (e01*0+e02*0+e03*0+e04*+e05*0+e06*0+e07*0+e08*0+e09*0+e10*0+e11*0+e12*0+e13*0+e14*0+e15*0+e16*0);</v>
      </c>
      <c r="AJ31" s="35" t="str">
        <f t="shared" si="4"/>
        <v>m029</v>
      </c>
      <c r="AK31" s="23"/>
    </row>
    <row r="32" spans="1:37" s="3" customFormat="1" ht="37.049999999999997" customHeight="1" x14ac:dyDescent="0.3">
      <c r="A32" s="3" t="s">
        <v>94</v>
      </c>
      <c r="C32" s="6" t="s">
        <v>454</v>
      </c>
      <c r="D32" s="3">
        <v>5</v>
      </c>
      <c r="F32" s="16" t="s">
        <v>42</v>
      </c>
      <c r="G32" s="8"/>
      <c r="H32" s="21" t="str">
        <f>IF(G32="","",VLOOKUP(G32,List!H:I,2,))</f>
        <v/>
      </c>
      <c r="I32" s="4">
        <f t="shared" si="0"/>
        <v>0</v>
      </c>
      <c r="J32" s="2"/>
      <c r="K32" s="2"/>
      <c r="L32" s="2"/>
      <c r="M32" s="2">
        <f t="shared" si="1"/>
        <v>0</v>
      </c>
      <c r="N32" s="2"/>
      <c r="O32" s="2"/>
      <c r="P32" s="2"/>
      <c r="Q32" s="2"/>
      <c r="R32" s="7"/>
      <c r="V32" s="4"/>
      <c r="AE32" s="4">
        <f t="shared" si="2"/>
        <v>0</v>
      </c>
      <c r="AG32" s="23"/>
      <c r="AH32" s="31" t="str">
        <f t="shared" si="3"/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2" s="31" t="str">
        <f ca="1">"document.getElementById('"&amp;AJ32&amp;"').innerHTML = (b1*"&amp;TEXT(K32,0)&amp;"+b2*"&amp;TEXT(L32,0)&amp;"+b0*"&amp;TEXT(M32,0)&amp;") + (s1*"&amp;TEXT(X32,0)&amp;"+s2*"&amp;TEXT(Y32,0)&amp;"+s3*"&amp;TEXT(Z32,0)&amp;"+s4*"&amp;TEXT(AA32,0)&amp;"+s5*"&amp;TEXT(AB32,0)&amp;"+s6*"&amp;TEXT(AC32,0)&amp;"+s7*"&amp;TEXT(AD32,0)&amp;"+s0*"&amp;TEXT(AE32,0)&amp;") + (e01*"&amp;IF(ISNUMBER(SEARCH("斬撃",S32)),T32,0)&amp;"+e02*"&amp;IF(ISNUMBER(SEARCH("刺突",S32)),T32,0)&amp;"+e03*"&amp;IF(ISNUMBER(SEARCH("打撃",S32)),T32,0)&amp;"+e04*"&amp;IF(ISNUMBER(SEARCH("射撃",S32)),T32,T32)&amp;"+e05*"&amp;IF(ISNUMBER(SEARCH("魔法",S32)),T32,0)&amp;"+e06*"&amp;IF(ISNUMBER(SERCH("無区分",S32)),T32,0)&amp;"+e07*"&amp;IF(U32="反撃",V32,0)&amp;"+e08*"&amp;IF(U32="風属性",V32,0)&amp;"+e09*"&amp;IF(U32="闇属性",V32,0)&amp;"+e10*"&amp;IF(U32="単体",V32,0)&amp;"+e11*"&amp;IF(U32="範囲",V32,0)&amp;"+e12*"&amp;IF(U32="人",V32,0)&amp;"+e13*"&amp;IF(U32="異族",V32,0)&amp;"+e14*"&amp;IF(U32="バジュラ",V32,0)&amp;"+e15*"&amp;IF(U32="魔動人形",V32,0)&amp;"+e16*"&amp;IF(U32="下位魔神",V32,0)&amp;");"</f>
        <v>document.getElementById('m030').innerHTML = (b1*0+b2*0+b0*0) + (s1*0+s2*0+s3*0+s4*0+s5*0+s6*0+s7*0+s0*0) + (e01*0+e02*0+e03*0+e04*+e05*0+e06*0+e07*0+e08*0+e09*0+e10*0+e11*0+e12*0+e13*0+e14*0+e15*0+e16*0);</v>
      </c>
      <c r="AJ32" s="35" t="str">
        <f t="shared" si="4"/>
        <v>m030</v>
      </c>
      <c r="AK32" s="23"/>
    </row>
    <row r="33" spans="1:37" s="3" customFormat="1" ht="37.049999999999997" customHeight="1" x14ac:dyDescent="0.3">
      <c r="A33" s="3" t="s">
        <v>95</v>
      </c>
      <c r="C33" s="6" t="s">
        <v>455</v>
      </c>
      <c r="D33" s="3">
        <v>5</v>
      </c>
      <c r="F33" s="16" t="s">
        <v>42</v>
      </c>
      <c r="G33" s="8"/>
      <c r="H33" s="21" t="str">
        <f>IF(G33="","",VLOOKUP(G33,List!H:I,2,))</f>
        <v/>
      </c>
      <c r="I33" s="4">
        <f t="shared" si="0"/>
        <v>0</v>
      </c>
      <c r="J33" s="2"/>
      <c r="K33" s="2"/>
      <c r="L33" s="2"/>
      <c r="M33" s="2">
        <f t="shared" si="1"/>
        <v>0</v>
      </c>
      <c r="N33" s="2"/>
      <c r="O33" s="2"/>
      <c r="P33" s="2"/>
      <c r="Q33" s="2"/>
      <c r="R33" s="7"/>
      <c r="V33" s="4"/>
      <c r="AE33" s="4">
        <f t="shared" si="2"/>
        <v>0</v>
      </c>
      <c r="AG33" s="23"/>
      <c r="AH33" s="31" t="str">
        <f t="shared" si="3"/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3" s="31" t="str">
        <f ca="1">"document.getElementById('"&amp;AJ33&amp;"').innerHTML = (b1*"&amp;TEXT(K33,0)&amp;"+b2*"&amp;TEXT(L33,0)&amp;"+b0*"&amp;TEXT(M33,0)&amp;") + (s1*"&amp;TEXT(X33,0)&amp;"+s2*"&amp;TEXT(Y33,0)&amp;"+s3*"&amp;TEXT(Z33,0)&amp;"+s4*"&amp;TEXT(AA33,0)&amp;"+s5*"&amp;TEXT(AB33,0)&amp;"+s6*"&amp;TEXT(AC33,0)&amp;"+s7*"&amp;TEXT(AD33,0)&amp;"+s0*"&amp;TEXT(AE33,0)&amp;") + (e01*"&amp;IF(ISNUMBER(SEARCH("斬撃",S33)),T33,0)&amp;"+e02*"&amp;IF(ISNUMBER(SEARCH("刺突",S33)),T33,0)&amp;"+e03*"&amp;IF(ISNUMBER(SEARCH("打撃",S33)),T33,0)&amp;"+e04*"&amp;IF(ISNUMBER(SEARCH("射撃",S33)),T33,T33)&amp;"+e05*"&amp;IF(ISNUMBER(SEARCH("魔法",S33)),T33,0)&amp;"+e06*"&amp;IF(ISNUMBER(SERCH("無区分",S33)),T33,0)&amp;"+e07*"&amp;IF(U33="反撃",V33,0)&amp;"+e08*"&amp;IF(U33="風属性",V33,0)&amp;"+e09*"&amp;IF(U33="闇属性",V33,0)&amp;"+e10*"&amp;IF(U33="単体",V33,0)&amp;"+e11*"&amp;IF(U33="範囲",V33,0)&amp;"+e12*"&amp;IF(U33="人",V33,0)&amp;"+e13*"&amp;IF(U33="異族",V33,0)&amp;"+e14*"&amp;IF(U33="バジュラ",V33,0)&amp;"+e15*"&amp;IF(U33="魔動人形",V33,0)&amp;"+e16*"&amp;IF(U33="下位魔神",V33,0)&amp;");"</f>
        <v>document.getElementById('m031').innerHTML = (b1*0+b2*0+b0*0) + (s1*0+s2*0+s3*0+s4*0+s5*0+s6*0+s7*0+s0*0) + (e01*0+e02*0+e03*0+e04*+e05*0+e06*0+e07*0+e08*0+e09*0+e10*0+e11*0+e12*0+e13*0+e14*0+e15*0+e16*0);</v>
      </c>
      <c r="AJ33" s="35" t="str">
        <f t="shared" si="4"/>
        <v>m031</v>
      </c>
      <c r="AK33" s="23"/>
    </row>
    <row r="34" spans="1:37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21" t="str">
        <f>IF(G34="","",VLOOKUP(G34,List!H:I,2,))</f>
        <v>subgroup_seikyoukishi.png</v>
      </c>
      <c r="I34" s="4">
        <f t="shared" si="0"/>
        <v>90</v>
      </c>
      <c r="J34" s="2">
        <v>50</v>
      </c>
      <c r="K34" s="2"/>
      <c r="L34" s="2"/>
      <c r="M34" s="2">
        <f t="shared" si="1"/>
        <v>0</v>
      </c>
      <c r="N34" s="2"/>
      <c r="O34" s="2"/>
      <c r="P34" s="2"/>
      <c r="Q34" s="2"/>
      <c r="R34" s="7"/>
      <c r="U34" s="3" t="s">
        <v>477</v>
      </c>
      <c r="V34" s="4">
        <v>30</v>
      </c>
      <c r="W34" s="3" t="s">
        <v>489</v>
      </c>
      <c r="AC34" s="3">
        <v>60</v>
      </c>
      <c r="AE34" s="4">
        <f t="shared" si="2"/>
        <v>60</v>
      </c>
      <c r="AG34" s="23"/>
      <c r="AH34" s="31" t="str">
        <f t="shared" si="3"/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34" s="31" t="str">
        <f ca="1">"document.getElementById('"&amp;AJ34&amp;"').innerHTML = (b1*"&amp;TEXT(K34,0)&amp;"+b2*"&amp;TEXT(L34,0)&amp;"+b0*"&amp;TEXT(M34,0)&amp;") + (s1*"&amp;TEXT(X34,0)&amp;"+s2*"&amp;TEXT(Y34,0)&amp;"+s3*"&amp;TEXT(Z34,0)&amp;"+s4*"&amp;TEXT(AA34,0)&amp;"+s5*"&amp;TEXT(AB34,0)&amp;"+s6*"&amp;TEXT(AC34,0)&amp;"+s7*"&amp;TEXT(AD34,0)&amp;"+s0*"&amp;TEXT(AE34,0)&amp;") + (e01*"&amp;IF(ISNUMBER(SEARCH("斬撃",S34)),T34,0)&amp;"+e02*"&amp;IF(ISNUMBER(SEARCH("刺突",S34)),T34,0)&amp;"+e03*"&amp;IF(ISNUMBER(SEARCH("打撃",S34)),T34,0)&amp;"+e04*"&amp;IF(ISNUMBER(SEARCH("射撃",S34)),T34,T34)&amp;"+e05*"&amp;IF(ISNUMBER(SEARCH("魔法",S34)),T34,0)&amp;"+e06*"&amp;IF(ISNUMBER(SERCH("無区分",S34)),T34,0)&amp;"+e07*"&amp;IF(U34="反撃",V34,0)&amp;"+e08*"&amp;IF(U34="風属性",V34,0)&amp;"+e09*"&amp;IF(U34="闇属性",V34,0)&amp;"+e10*"&amp;IF(U34="単体",V34,0)&amp;"+e11*"&amp;IF(U34="範囲",V34,0)&amp;"+e12*"&amp;IF(U34="人",V34,0)&amp;"+e13*"&amp;IF(U34="異族",V34,0)&amp;"+e14*"&amp;IF(U34="バジュラ",V34,0)&amp;"+e15*"&amp;IF(U34="魔動人形",V34,0)&amp;"+e16*"&amp;IF(U34="下位魔神",V34,0)&amp;");"</f>
        <v>document.getElementById('m032').innerHTML = (b1*0+b2*0+b0*0) + (s1*0+s2*0+s3*0+s4*0+s5*0+s6*60+s7*0+s0*60) + (e01*0+e02*0+e03*0+e04*+e05*0+e06*0+e07*0+e08*0+e09*30+e10*0+e11*0+e12*0+e13*0+e14*0+e15*0+e16*0);</v>
      </c>
      <c r="AJ34" s="35" t="str">
        <f t="shared" si="4"/>
        <v>m032</v>
      </c>
      <c r="AK34" s="23"/>
    </row>
    <row r="35" spans="1:37" s="3" customFormat="1" ht="37.049999999999997" customHeight="1" x14ac:dyDescent="0.3">
      <c r="A35" s="3" t="s">
        <v>98</v>
      </c>
      <c r="C35" s="6" t="s">
        <v>99</v>
      </c>
      <c r="D35" s="3">
        <v>5</v>
      </c>
      <c r="F35" s="16" t="s">
        <v>42</v>
      </c>
      <c r="G35" s="8" t="s">
        <v>100</v>
      </c>
      <c r="H35" s="21" t="str">
        <f>IF(G35="","",VLOOKUP(G35,List!H:I,2,))</f>
        <v>subgroup_hienkishi.png</v>
      </c>
      <c r="I35" s="4">
        <f t="shared" si="0"/>
        <v>40</v>
      </c>
      <c r="J35" s="2">
        <v>40</v>
      </c>
      <c r="K35" s="2"/>
      <c r="L35" s="2"/>
      <c r="M35" s="2">
        <f t="shared" si="1"/>
        <v>0</v>
      </c>
      <c r="N35" s="2">
        <v>60</v>
      </c>
      <c r="O35" s="2"/>
      <c r="P35" s="2"/>
      <c r="Q35" s="2"/>
      <c r="R35" s="7"/>
      <c r="V35" s="4"/>
      <c r="AB35" s="3">
        <v>40</v>
      </c>
      <c r="AC35" s="3">
        <v>20</v>
      </c>
      <c r="AE35" s="4">
        <f t="shared" si="2"/>
        <v>40</v>
      </c>
      <c r="AG35" s="23"/>
      <c r="AH35" s="31" t="str">
        <f t="shared" si="3"/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id='m033'&gt;40&lt;/td&gt;&lt;td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I35" s="31" t="str">
        <f ca="1">"document.getElementById('"&amp;AJ35&amp;"').innerHTML = (b1*"&amp;TEXT(K35,0)&amp;"+b2*"&amp;TEXT(L35,0)&amp;"+b0*"&amp;TEXT(M35,0)&amp;") + (s1*"&amp;TEXT(X35,0)&amp;"+s2*"&amp;TEXT(Y35,0)&amp;"+s3*"&amp;TEXT(Z35,0)&amp;"+s4*"&amp;TEXT(AA35,0)&amp;"+s5*"&amp;TEXT(AB35,0)&amp;"+s6*"&amp;TEXT(AC35,0)&amp;"+s7*"&amp;TEXT(AD35,0)&amp;"+s0*"&amp;TEXT(AE35,0)&amp;") + (e01*"&amp;IF(ISNUMBER(SEARCH("斬撃",S35)),T35,0)&amp;"+e02*"&amp;IF(ISNUMBER(SEARCH("刺突",S35)),T35,0)&amp;"+e03*"&amp;IF(ISNUMBER(SEARCH("打撃",S35)),T35,0)&amp;"+e04*"&amp;IF(ISNUMBER(SEARCH("射撃",S35)),T35,T35)&amp;"+e05*"&amp;IF(ISNUMBER(SEARCH("魔法",S35)),T35,0)&amp;"+e06*"&amp;IF(ISNUMBER(SERCH("無区分",S35)),T35,0)&amp;"+e07*"&amp;IF(U35="反撃",V35,0)&amp;"+e08*"&amp;IF(U35="風属性",V35,0)&amp;"+e09*"&amp;IF(U35="闇属性",V35,0)&amp;"+e10*"&amp;IF(U35="単体",V35,0)&amp;"+e11*"&amp;IF(U35="範囲",V35,0)&amp;"+e12*"&amp;IF(U35="人",V35,0)&amp;"+e13*"&amp;IF(U35="異族",V35,0)&amp;"+e14*"&amp;IF(U35="バジュラ",V35,0)&amp;"+e15*"&amp;IF(U35="魔動人形",V35,0)&amp;"+e16*"&amp;IF(U35="下位魔神",V35,0)&amp;");"</f>
        <v>document.getElementById('m033').innerHTML = (b1*0+b2*0+b0*0) + (s1*0+s2*0+s3*0+s4*0+s5*40+s6*20+s7*0+s0*40) + (e01*0+e02*0+e03*0+e04*+e05*0+e06*0+e07*0+e08*0+e09*0+e10*0+e11*0+e12*0+e13*0+e14*0+e15*0+e16*0);</v>
      </c>
      <c r="AJ35" s="35" t="str">
        <f t="shared" si="4"/>
        <v>m033</v>
      </c>
      <c r="AK35" s="23"/>
    </row>
    <row r="36" spans="1:37" s="3" customFormat="1" ht="37.049999999999997" customHeight="1" x14ac:dyDescent="0.3">
      <c r="A36" s="3" t="s">
        <v>101</v>
      </c>
      <c r="C36" s="6" t="s">
        <v>102</v>
      </c>
      <c r="D36" s="3">
        <v>4</v>
      </c>
      <c r="F36" s="16" t="s">
        <v>42</v>
      </c>
      <c r="G36" s="8" t="s">
        <v>100</v>
      </c>
      <c r="H36" s="21" t="str">
        <f>IF(G36="","",VLOOKUP(G36,List!H:I,2,))</f>
        <v>subgroup_hienkishi.png</v>
      </c>
      <c r="I36" s="4">
        <f t="shared" si="0"/>
        <v>0</v>
      </c>
      <c r="J36" s="2"/>
      <c r="K36" s="2"/>
      <c r="L36" s="2"/>
      <c r="M36" s="2">
        <f t="shared" si="1"/>
        <v>0</v>
      </c>
      <c r="N36" s="2"/>
      <c r="O36" s="2"/>
      <c r="P36" s="2"/>
      <c r="Q36" s="2"/>
      <c r="R36" s="7"/>
      <c r="V36" s="4"/>
      <c r="AE36" s="4">
        <f t="shared" si="2"/>
        <v>0</v>
      </c>
      <c r="AG36" s="23"/>
      <c r="AH36" s="31" t="str">
        <f t="shared" si="3"/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6" s="31" t="str">
        <f ca="1">"document.getElementById('"&amp;AJ36&amp;"').innerHTML = (b1*"&amp;TEXT(K36,0)&amp;"+b2*"&amp;TEXT(L36,0)&amp;"+b0*"&amp;TEXT(M36,0)&amp;") + (s1*"&amp;TEXT(X36,0)&amp;"+s2*"&amp;TEXT(Y36,0)&amp;"+s3*"&amp;TEXT(Z36,0)&amp;"+s4*"&amp;TEXT(AA36,0)&amp;"+s5*"&amp;TEXT(AB36,0)&amp;"+s6*"&amp;TEXT(AC36,0)&amp;"+s7*"&amp;TEXT(AD36,0)&amp;"+s0*"&amp;TEXT(AE36,0)&amp;") + (e01*"&amp;IF(ISNUMBER(SEARCH("斬撃",S36)),T36,0)&amp;"+e02*"&amp;IF(ISNUMBER(SEARCH("刺突",S36)),T36,0)&amp;"+e03*"&amp;IF(ISNUMBER(SEARCH("打撃",S36)),T36,0)&amp;"+e04*"&amp;IF(ISNUMBER(SEARCH("射撃",S36)),T36,T36)&amp;"+e05*"&amp;IF(ISNUMBER(SEARCH("魔法",S36)),T36,0)&amp;"+e06*"&amp;IF(ISNUMBER(SERCH("無区分",S36)),T36,0)&amp;"+e07*"&amp;IF(U36="反撃",V36,0)&amp;"+e08*"&amp;IF(U36="風属性",V36,0)&amp;"+e09*"&amp;IF(U36="闇属性",V36,0)&amp;"+e10*"&amp;IF(U36="単体",V36,0)&amp;"+e11*"&amp;IF(U36="範囲",V36,0)&amp;"+e12*"&amp;IF(U36="人",V36,0)&amp;"+e13*"&amp;IF(U36="異族",V36,0)&amp;"+e14*"&amp;IF(U36="バジュラ",V36,0)&amp;"+e15*"&amp;IF(U36="魔動人形",V36,0)&amp;"+e16*"&amp;IF(U36="下位魔神",V36,0)&amp;");"</f>
        <v>document.getElementById('m034').innerHTML = (b1*0+b2*0+b0*0) + (s1*0+s2*0+s3*0+s4*0+s5*0+s6*0+s7*0+s0*0) + (e01*0+e02*0+e03*0+e04*+e05*0+e06*0+e07*0+e08*0+e09*0+e10*0+e11*0+e12*0+e13*0+e14*0+e15*0+e16*0);</v>
      </c>
      <c r="AJ36" s="35" t="str">
        <f t="shared" si="4"/>
        <v>m034</v>
      </c>
      <c r="AK36" s="23"/>
    </row>
    <row r="37" spans="1:37" s="3" customFormat="1" ht="37.049999999999997" customHeight="1" x14ac:dyDescent="0.3">
      <c r="A37" s="3" t="s">
        <v>103</v>
      </c>
      <c r="C37" s="6" t="s">
        <v>104</v>
      </c>
      <c r="D37" s="3">
        <v>3</v>
      </c>
      <c r="F37" s="16" t="s">
        <v>42</v>
      </c>
      <c r="G37" s="8"/>
      <c r="H37" s="21" t="str">
        <f>IF(G37="","",VLOOKUP(G37,List!H:I,2,))</f>
        <v/>
      </c>
      <c r="I37" s="4">
        <f t="shared" si="0"/>
        <v>0</v>
      </c>
      <c r="J37" s="2"/>
      <c r="K37" s="2"/>
      <c r="L37" s="2"/>
      <c r="M37" s="2">
        <f t="shared" si="1"/>
        <v>0</v>
      </c>
      <c r="N37" s="2"/>
      <c r="O37" s="2"/>
      <c r="P37" s="2"/>
      <c r="Q37" s="2"/>
      <c r="R37" s="7"/>
      <c r="V37" s="4"/>
      <c r="AE37" s="4">
        <f t="shared" si="2"/>
        <v>0</v>
      </c>
      <c r="AG37" s="23"/>
      <c r="AH37" s="31" t="str">
        <f t="shared" si="3"/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7" s="31" t="str">
        <f ca="1">"document.getElementById('"&amp;AJ37&amp;"').innerHTML = (b1*"&amp;TEXT(K37,0)&amp;"+b2*"&amp;TEXT(L37,0)&amp;"+b0*"&amp;TEXT(M37,0)&amp;") + (s1*"&amp;TEXT(X37,0)&amp;"+s2*"&amp;TEXT(Y37,0)&amp;"+s3*"&amp;TEXT(Z37,0)&amp;"+s4*"&amp;TEXT(AA37,0)&amp;"+s5*"&amp;TEXT(AB37,0)&amp;"+s6*"&amp;TEXT(AC37,0)&amp;"+s7*"&amp;TEXT(AD37,0)&amp;"+s0*"&amp;TEXT(AE37,0)&amp;") + (e01*"&amp;IF(ISNUMBER(SEARCH("斬撃",S37)),T37,0)&amp;"+e02*"&amp;IF(ISNUMBER(SEARCH("刺突",S37)),T37,0)&amp;"+e03*"&amp;IF(ISNUMBER(SEARCH("打撃",S37)),T37,0)&amp;"+e04*"&amp;IF(ISNUMBER(SEARCH("射撃",S37)),T37,T37)&amp;"+e05*"&amp;IF(ISNUMBER(SEARCH("魔法",S37)),T37,0)&amp;"+e06*"&amp;IF(ISNUMBER(SERCH("無区分",S37)),T37,0)&amp;"+e07*"&amp;IF(U37="反撃",V37,0)&amp;"+e08*"&amp;IF(U37="風属性",V37,0)&amp;"+e09*"&amp;IF(U37="闇属性",V37,0)&amp;"+e10*"&amp;IF(U37="単体",V37,0)&amp;"+e11*"&amp;IF(U37="範囲",V37,0)&amp;"+e12*"&amp;IF(U37="人",V37,0)&amp;"+e13*"&amp;IF(U37="異族",V37,0)&amp;"+e14*"&amp;IF(U37="バジュラ",V37,0)&amp;"+e15*"&amp;IF(U37="魔動人形",V37,0)&amp;"+e16*"&amp;IF(U37="下位魔神",V37,0)&amp;");"</f>
        <v>document.getElementById('m035').innerHTML = (b1*0+b2*0+b0*0) + (s1*0+s2*0+s3*0+s4*0+s5*0+s6*0+s7*0+s0*0) + (e01*0+e02*0+e03*0+e04*+e05*0+e06*0+e07*0+e08*0+e09*0+e10*0+e11*0+e12*0+e13*0+e14*0+e15*0+e16*0);</v>
      </c>
      <c r="AJ37" s="35" t="str">
        <f t="shared" si="4"/>
        <v>m035</v>
      </c>
      <c r="AK37" s="23"/>
    </row>
    <row r="38" spans="1:37" s="3" customFormat="1" ht="37.049999999999997" customHeight="1" x14ac:dyDescent="0.3">
      <c r="A38" s="3" t="s">
        <v>105</v>
      </c>
      <c r="C38" s="6" t="s">
        <v>106</v>
      </c>
      <c r="D38" s="3">
        <v>3</v>
      </c>
      <c r="F38" s="16" t="s">
        <v>42</v>
      </c>
      <c r="G38" s="8" t="s">
        <v>107</v>
      </c>
      <c r="H38" s="21" t="str">
        <f>IF(G38="","",VLOOKUP(G38,List!H:I,2,))</f>
        <v>subgroup_envyria_knight.png</v>
      </c>
      <c r="I38" s="4">
        <f t="shared" si="0"/>
        <v>20</v>
      </c>
      <c r="J38" s="2"/>
      <c r="K38" s="2"/>
      <c r="L38" s="2"/>
      <c r="M38" s="2">
        <f t="shared" si="1"/>
        <v>0</v>
      </c>
      <c r="N38" s="2">
        <v>50</v>
      </c>
      <c r="O38" s="2"/>
      <c r="P38" s="2"/>
      <c r="Q38" s="2"/>
      <c r="R38" s="7"/>
      <c r="V38" s="4"/>
      <c r="X38" s="3">
        <v>20</v>
      </c>
      <c r="AE38" s="4">
        <f t="shared" si="2"/>
        <v>20</v>
      </c>
      <c r="AG38" s="23"/>
      <c r="AH38" s="31" t="str">
        <f t="shared" si="3"/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id='m036'&gt;20&lt;/td&gt;&lt;td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I38" s="31" t="str">
        <f ca="1">"document.getElementById('"&amp;AJ38&amp;"').innerHTML = (b1*"&amp;TEXT(K38,0)&amp;"+b2*"&amp;TEXT(L38,0)&amp;"+b0*"&amp;TEXT(M38,0)&amp;") + (s1*"&amp;TEXT(X38,0)&amp;"+s2*"&amp;TEXT(Y38,0)&amp;"+s3*"&amp;TEXT(Z38,0)&amp;"+s4*"&amp;TEXT(AA38,0)&amp;"+s5*"&amp;TEXT(AB38,0)&amp;"+s6*"&amp;TEXT(AC38,0)&amp;"+s7*"&amp;TEXT(AD38,0)&amp;"+s0*"&amp;TEXT(AE38,0)&amp;") + (e01*"&amp;IF(ISNUMBER(SEARCH("斬撃",S38)),T38,0)&amp;"+e02*"&amp;IF(ISNUMBER(SEARCH("刺突",S38)),T38,0)&amp;"+e03*"&amp;IF(ISNUMBER(SEARCH("打撃",S38)),T38,0)&amp;"+e04*"&amp;IF(ISNUMBER(SEARCH("射撃",S38)),T38,T38)&amp;"+e05*"&amp;IF(ISNUMBER(SEARCH("魔法",S38)),T38,0)&amp;"+e06*"&amp;IF(ISNUMBER(SERCH("無区分",S38)),T38,0)&amp;"+e07*"&amp;IF(U38="反撃",V38,0)&amp;"+e08*"&amp;IF(U38="風属性",V38,0)&amp;"+e09*"&amp;IF(U38="闇属性",V38,0)&amp;"+e10*"&amp;IF(U38="単体",V38,0)&amp;"+e11*"&amp;IF(U38="範囲",V38,0)&amp;"+e12*"&amp;IF(U38="人",V38,0)&amp;"+e13*"&amp;IF(U38="異族",V38,0)&amp;"+e14*"&amp;IF(U38="バジュラ",V38,0)&amp;"+e15*"&amp;IF(U38="魔動人形",V38,0)&amp;"+e16*"&amp;IF(U38="下位魔神",V38,0)&amp;");"</f>
        <v>document.getElementById('m036').innerHTML = (b1*0+b2*0+b0*0) + (s1*20+s2*0+s3*0+s4*0+s5*0+s6*0+s7*0+s0*20) + (e01*0+e02*0+e03*0+e04*+e05*0+e06*0+e07*0+e08*0+e09*0+e10*0+e11*0+e12*0+e13*0+e14*0+e15*0+e16*0);</v>
      </c>
      <c r="AJ38" s="35" t="str">
        <f t="shared" si="4"/>
        <v>m036</v>
      </c>
      <c r="AK38" s="23"/>
    </row>
    <row r="39" spans="1:37" s="3" customFormat="1" ht="37.049999999999997" customHeight="1" x14ac:dyDescent="0.3">
      <c r="A39" s="3" t="s">
        <v>108</v>
      </c>
      <c r="C39" s="6" t="s">
        <v>109</v>
      </c>
      <c r="D39" s="3">
        <v>3</v>
      </c>
      <c r="F39" s="16" t="s">
        <v>42</v>
      </c>
      <c r="G39" s="8"/>
      <c r="H39" s="21" t="str">
        <f>IF(G39="","",VLOOKUP(G39,List!H:I,2,))</f>
        <v/>
      </c>
      <c r="I39" s="4">
        <f t="shared" si="0"/>
        <v>0</v>
      </c>
      <c r="J39" s="2"/>
      <c r="K39" s="2"/>
      <c r="L39" s="2"/>
      <c r="M39" s="2">
        <f t="shared" si="1"/>
        <v>0</v>
      </c>
      <c r="N39" s="2"/>
      <c r="O39" s="2"/>
      <c r="P39" s="2"/>
      <c r="Q39" s="2"/>
      <c r="R39" s="7"/>
      <c r="V39" s="4"/>
      <c r="AE39" s="4">
        <f t="shared" si="2"/>
        <v>0</v>
      </c>
      <c r="AG39" s="23"/>
      <c r="AH39" s="31" t="str">
        <f t="shared" si="3"/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9" s="31" t="str">
        <f ca="1">"document.getElementById('"&amp;AJ39&amp;"').innerHTML = (b1*"&amp;TEXT(K39,0)&amp;"+b2*"&amp;TEXT(L39,0)&amp;"+b0*"&amp;TEXT(M39,0)&amp;") + (s1*"&amp;TEXT(X39,0)&amp;"+s2*"&amp;TEXT(Y39,0)&amp;"+s3*"&amp;TEXT(Z39,0)&amp;"+s4*"&amp;TEXT(AA39,0)&amp;"+s5*"&amp;TEXT(AB39,0)&amp;"+s6*"&amp;TEXT(AC39,0)&amp;"+s7*"&amp;TEXT(AD39,0)&amp;"+s0*"&amp;TEXT(AE39,0)&amp;") + (e01*"&amp;IF(ISNUMBER(SEARCH("斬撃",S39)),T39,0)&amp;"+e02*"&amp;IF(ISNUMBER(SEARCH("刺突",S39)),T39,0)&amp;"+e03*"&amp;IF(ISNUMBER(SEARCH("打撃",S39)),T39,0)&amp;"+e04*"&amp;IF(ISNUMBER(SEARCH("射撃",S39)),T39,T39)&amp;"+e05*"&amp;IF(ISNUMBER(SEARCH("魔法",S39)),T39,0)&amp;"+e06*"&amp;IF(ISNUMBER(SERCH("無区分",S39)),T39,0)&amp;"+e07*"&amp;IF(U39="反撃",V39,0)&amp;"+e08*"&amp;IF(U39="風属性",V39,0)&amp;"+e09*"&amp;IF(U39="闇属性",V39,0)&amp;"+e10*"&amp;IF(U39="単体",V39,0)&amp;"+e11*"&amp;IF(U39="範囲",V39,0)&amp;"+e12*"&amp;IF(U39="人",V39,0)&amp;"+e13*"&amp;IF(U39="異族",V39,0)&amp;"+e14*"&amp;IF(U39="バジュラ",V39,0)&amp;"+e15*"&amp;IF(U39="魔動人形",V39,0)&amp;"+e16*"&amp;IF(U39="下位魔神",V39,0)&amp;");"</f>
        <v>document.getElementById('m037').innerHTML = (b1*0+b2*0+b0*0) + (s1*0+s2*0+s3*0+s4*0+s5*0+s6*0+s7*0+s0*0) + (e01*0+e02*0+e03*0+e04*+e05*0+e06*0+e07*0+e08*0+e09*0+e10*0+e11*0+e12*0+e13*0+e14*0+e15*0+e16*0);</v>
      </c>
      <c r="AJ39" s="35" t="str">
        <f t="shared" si="4"/>
        <v>m037</v>
      </c>
      <c r="AK39" s="23"/>
    </row>
    <row r="40" spans="1:37" s="3" customFormat="1" ht="37.049999999999997" customHeight="1" x14ac:dyDescent="0.3">
      <c r="A40" s="3" t="s">
        <v>110</v>
      </c>
      <c r="C40" s="6" t="s">
        <v>111</v>
      </c>
      <c r="D40" s="3">
        <v>4</v>
      </c>
      <c r="F40" s="16" t="s">
        <v>42</v>
      </c>
      <c r="G40" s="8"/>
      <c r="H40" s="21" t="str">
        <f>IF(G40="","",VLOOKUP(G40,List!H:I,2,))</f>
        <v/>
      </c>
      <c r="I40" s="4">
        <f t="shared" si="0"/>
        <v>0</v>
      </c>
      <c r="J40" s="2"/>
      <c r="K40" s="2"/>
      <c r="L40" s="2"/>
      <c r="M40" s="2">
        <f t="shared" si="1"/>
        <v>0</v>
      </c>
      <c r="N40" s="2"/>
      <c r="O40" s="2"/>
      <c r="P40" s="2"/>
      <c r="Q40" s="2"/>
      <c r="R40" s="7"/>
      <c r="V40" s="4"/>
      <c r="AE40" s="4">
        <f t="shared" si="2"/>
        <v>0</v>
      </c>
      <c r="AG40" s="23"/>
      <c r="AH40" s="31" t="str">
        <f t="shared" si="3"/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0" s="31" t="str">
        <f ca="1">"document.getElementById('"&amp;AJ40&amp;"').innerHTML = (b1*"&amp;TEXT(K40,0)&amp;"+b2*"&amp;TEXT(L40,0)&amp;"+b0*"&amp;TEXT(M40,0)&amp;") + (s1*"&amp;TEXT(X40,0)&amp;"+s2*"&amp;TEXT(Y40,0)&amp;"+s3*"&amp;TEXT(Z40,0)&amp;"+s4*"&amp;TEXT(AA40,0)&amp;"+s5*"&amp;TEXT(AB40,0)&amp;"+s6*"&amp;TEXT(AC40,0)&amp;"+s7*"&amp;TEXT(AD40,0)&amp;"+s0*"&amp;TEXT(AE40,0)&amp;") + (e01*"&amp;IF(ISNUMBER(SEARCH("斬撃",S40)),T40,0)&amp;"+e02*"&amp;IF(ISNUMBER(SEARCH("刺突",S40)),T40,0)&amp;"+e03*"&amp;IF(ISNUMBER(SEARCH("打撃",S40)),T40,0)&amp;"+e04*"&amp;IF(ISNUMBER(SEARCH("射撃",S40)),T40,T40)&amp;"+e05*"&amp;IF(ISNUMBER(SEARCH("魔法",S40)),T40,0)&amp;"+e06*"&amp;IF(ISNUMBER(SERCH("無区分",S40)),T40,0)&amp;"+e07*"&amp;IF(U40="反撃",V40,0)&amp;"+e08*"&amp;IF(U40="風属性",V40,0)&amp;"+e09*"&amp;IF(U40="闇属性",V40,0)&amp;"+e10*"&amp;IF(U40="単体",V40,0)&amp;"+e11*"&amp;IF(U40="範囲",V40,0)&amp;"+e12*"&amp;IF(U40="人",V40,0)&amp;"+e13*"&amp;IF(U40="異族",V40,0)&amp;"+e14*"&amp;IF(U40="バジュラ",V40,0)&amp;"+e15*"&amp;IF(U40="魔動人形",V40,0)&amp;"+e16*"&amp;IF(U40="下位魔神",V40,0)&amp;");"</f>
        <v>document.getElementById('m038').innerHTML = (b1*0+b2*0+b0*0) + (s1*0+s2*0+s3*0+s4*0+s5*0+s6*0+s7*0+s0*0) + (e01*0+e02*0+e03*0+e04*+e05*0+e06*0+e07*0+e08*0+e09*0+e10*0+e11*0+e12*0+e13*0+e14*0+e15*0+e16*0);</v>
      </c>
      <c r="AJ40" s="35" t="str">
        <f t="shared" si="4"/>
        <v>m038</v>
      </c>
      <c r="AK40" s="23"/>
    </row>
    <row r="41" spans="1:37" s="3" customFormat="1" ht="37.049999999999997" customHeight="1" x14ac:dyDescent="0.3">
      <c r="A41" s="3" t="s">
        <v>112</v>
      </c>
      <c r="C41" s="6" t="s">
        <v>453</v>
      </c>
      <c r="D41" s="3">
        <v>4</v>
      </c>
      <c r="F41" s="16" t="s">
        <v>42</v>
      </c>
      <c r="G41" s="8"/>
      <c r="H41" s="21" t="str">
        <f>IF(G41="","",VLOOKUP(G41,List!H:I,2,))</f>
        <v/>
      </c>
      <c r="I41" s="4">
        <f t="shared" si="0"/>
        <v>0</v>
      </c>
      <c r="J41" s="2"/>
      <c r="K41" s="2"/>
      <c r="L41" s="2"/>
      <c r="M41" s="2">
        <f t="shared" si="1"/>
        <v>0</v>
      </c>
      <c r="N41" s="2"/>
      <c r="O41" s="2"/>
      <c r="P41" s="2"/>
      <c r="Q41" s="2"/>
      <c r="R41" s="7"/>
      <c r="V41" s="4"/>
      <c r="AE41" s="4">
        <f t="shared" si="2"/>
        <v>0</v>
      </c>
      <c r="AG41" s="23"/>
      <c r="AH41" s="31" t="str">
        <f t="shared" si="3"/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1" s="31" t="str">
        <f ca="1">"document.getElementById('"&amp;AJ41&amp;"').innerHTML = (b1*"&amp;TEXT(K41,0)&amp;"+b2*"&amp;TEXT(L41,0)&amp;"+b0*"&amp;TEXT(M41,0)&amp;") + (s1*"&amp;TEXT(X41,0)&amp;"+s2*"&amp;TEXT(Y41,0)&amp;"+s3*"&amp;TEXT(Z41,0)&amp;"+s4*"&amp;TEXT(AA41,0)&amp;"+s5*"&amp;TEXT(AB41,0)&amp;"+s6*"&amp;TEXT(AC41,0)&amp;"+s7*"&amp;TEXT(AD41,0)&amp;"+s0*"&amp;TEXT(AE41,0)&amp;") + (e01*"&amp;IF(ISNUMBER(SEARCH("斬撃",S41)),T41,0)&amp;"+e02*"&amp;IF(ISNUMBER(SEARCH("刺突",S41)),T41,0)&amp;"+e03*"&amp;IF(ISNUMBER(SEARCH("打撃",S41)),T41,0)&amp;"+e04*"&amp;IF(ISNUMBER(SEARCH("射撃",S41)),T41,T41)&amp;"+e05*"&amp;IF(ISNUMBER(SEARCH("魔法",S41)),T41,0)&amp;"+e06*"&amp;IF(ISNUMBER(SERCH("無区分",S41)),T41,0)&amp;"+e07*"&amp;IF(U41="反撃",V41,0)&amp;"+e08*"&amp;IF(U41="風属性",V41,0)&amp;"+e09*"&amp;IF(U41="闇属性",V41,0)&amp;"+e10*"&amp;IF(U41="単体",V41,0)&amp;"+e11*"&amp;IF(U41="範囲",V41,0)&amp;"+e12*"&amp;IF(U41="人",V41,0)&amp;"+e13*"&amp;IF(U41="異族",V41,0)&amp;"+e14*"&amp;IF(U41="バジュラ",V41,0)&amp;"+e15*"&amp;IF(U41="魔動人形",V41,0)&amp;"+e16*"&amp;IF(U41="下位魔神",V41,0)&amp;");"</f>
        <v>document.getElementById('m039').innerHTML = (b1*0+b2*0+b0*0) + (s1*0+s2*0+s3*0+s4*0+s5*0+s6*0+s7*0+s0*0) + (e01*0+e02*0+e03*0+e04*+e05*0+e06*0+e07*0+e08*0+e09*0+e10*0+e11*0+e12*0+e13*0+e14*0+e15*0+e16*0);</v>
      </c>
      <c r="AJ41" s="35" t="str">
        <f t="shared" si="4"/>
        <v>m039</v>
      </c>
      <c r="AK41" s="23"/>
    </row>
    <row r="42" spans="1:37" s="3" customFormat="1" ht="37.049999999999997" customHeight="1" x14ac:dyDescent="0.3">
      <c r="A42" s="3" t="s">
        <v>113</v>
      </c>
      <c r="C42" s="6" t="s">
        <v>114</v>
      </c>
      <c r="D42" s="3">
        <v>3</v>
      </c>
      <c r="F42" s="16" t="s">
        <v>42</v>
      </c>
      <c r="G42" s="8"/>
      <c r="H42" s="21" t="str">
        <f>IF(G42="","",VLOOKUP(G42,List!H:I,2,))</f>
        <v/>
      </c>
      <c r="I42" s="4">
        <f t="shared" si="0"/>
        <v>0</v>
      </c>
      <c r="J42" s="2"/>
      <c r="K42" s="2"/>
      <c r="L42" s="2"/>
      <c r="M42" s="2">
        <f t="shared" si="1"/>
        <v>0</v>
      </c>
      <c r="N42" s="2"/>
      <c r="O42" s="2"/>
      <c r="P42" s="2"/>
      <c r="Q42" s="2"/>
      <c r="R42" s="7"/>
      <c r="V42" s="4"/>
      <c r="AE42" s="4">
        <f t="shared" si="2"/>
        <v>0</v>
      </c>
      <c r="AG42" s="23"/>
      <c r="AH42" s="31" t="str">
        <f t="shared" si="3"/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2" s="31" t="str">
        <f ca="1">"document.getElementById('"&amp;AJ42&amp;"').innerHTML = (b1*"&amp;TEXT(K42,0)&amp;"+b2*"&amp;TEXT(L42,0)&amp;"+b0*"&amp;TEXT(M42,0)&amp;") + (s1*"&amp;TEXT(X42,0)&amp;"+s2*"&amp;TEXT(Y42,0)&amp;"+s3*"&amp;TEXT(Z42,0)&amp;"+s4*"&amp;TEXT(AA42,0)&amp;"+s5*"&amp;TEXT(AB42,0)&amp;"+s6*"&amp;TEXT(AC42,0)&amp;"+s7*"&amp;TEXT(AD42,0)&amp;"+s0*"&amp;TEXT(AE42,0)&amp;") + (e01*"&amp;IF(ISNUMBER(SEARCH("斬撃",S42)),T42,0)&amp;"+e02*"&amp;IF(ISNUMBER(SEARCH("刺突",S42)),T42,0)&amp;"+e03*"&amp;IF(ISNUMBER(SEARCH("打撃",S42)),T42,0)&amp;"+e04*"&amp;IF(ISNUMBER(SEARCH("射撃",S42)),T42,T42)&amp;"+e05*"&amp;IF(ISNUMBER(SEARCH("魔法",S42)),T42,0)&amp;"+e06*"&amp;IF(ISNUMBER(SERCH("無区分",S42)),T42,0)&amp;"+e07*"&amp;IF(U42="反撃",V42,0)&amp;"+e08*"&amp;IF(U42="風属性",V42,0)&amp;"+e09*"&amp;IF(U42="闇属性",V42,0)&amp;"+e10*"&amp;IF(U42="単体",V42,0)&amp;"+e11*"&amp;IF(U42="範囲",V42,0)&amp;"+e12*"&amp;IF(U42="人",V42,0)&amp;"+e13*"&amp;IF(U42="異族",V42,0)&amp;"+e14*"&amp;IF(U42="バジュラ",V42,0)&amp;"+e15*"&amp;IF(U42="魔動人形",V42,0)&amp;"+e16*"&amp;IF(U42="下位魔神",V42,0)&amp;");"</f>
        <v>document.getElementById('m040').innerHTML = (b1*0+b2*0+b0*0) + (s1*0+s2*0+s3*0+s4*0+s5*0+s6*0+s7*0+s0*0) + (e01*0+e02*0+e03*0+e04*+e05*0+e06*0+e07*0+e08*0+e09*0+e10*0+e11*0+e12*0+e13*0+e14*0+e15*0+e16*0);</v>
      </c>
      <c r="AJ42" s="35" t="str">
        <f t="shared" si="4"/>
        <v>m040</v>
      </c>
      <c r="AK42" s="23"/>
    </row>
    <row r="43" spans="1:37" s="3" customFormat="1" ht="37.049999999999997" customHeight="1" x14ac:dyDescent="0.3">
      <c r="A43" s="3" t="s">
        <v>115</v>
      </c>
      <c r="C43" s="6" t="s">
        <v>116</v>
      </c>
      <c r="D43" s="3">
        <v>5</v>
      </c>
      <c r="F43" s="16" t="s">
        <v>42</v>
      </c>
      <c r="G43" s="8" t="s">
        <v>100</v>
      </c>
      <c r="H43" s="21" t="str">
        <f>IF(G43="","",VLOOKUP(G43,List!H:I,2,))</f>
        <v>subgroup_hienkishi.png</v>
      </c>
      <c r="I43" s="4">
        <f t="shared" si="0"/>
        <v>60</v>
      </c>
      <c r="J43" s="2">
        <v>40</v>
      </c>
      <c r="K43" s="2"/>
      <c r="L43" s="2"/>
      <c r="M43" s="2">
        <f t="shared" si="1"/>
        <v>0</v>
      </c>
      <c r="N43" s="2">
        <v>30</v>
      </c>
      <c r="O43" s="2"/>
      <c r="P43" s="2"/>
      <c r="Q43" s="2">
        <v>10</v>
      </c>
      <c r="R43" s="7"/>
      <c r="U43" s="3" t="s">
        <v>21</v>
      </c>
      <c r="V43" s="4">
        <v>20</v>
      </c>
      <c r="AA43" s="3">
        <v>20</v>
      </c>
      <c r="AB43" s="3">
        <v>40</v>
      </c>
      <c r="AE43" s="4">
        <f t="shared" si="2"/>
        <v>40</v>
      </c>
      <c r="AG43" s="23"/>
      <c r="AH43" s="31" t="str">
        <f t="shared" si="3"/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id='m041'&gt;60&lt;/td&gt;&lt;td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I43" s="31" t="str">
        <f ca="1">"document.getElementById('"&amp;AJ43&amp;"').innerHTML = (b1*"&amp;TEXT(K43,0)&amp;"+b2*"&amp;TEXT(L43,0)&amp;"+b0*"&amp;TEXT(M43,0)&amp;") + (s1*"&amp;TEXT(X43,0)&amp;"+s2*"&amp;TEXT(Y43,0)&amp;"+s3*"&amp;TEXT(Z43,0)&amp;"+s4*"&amp;TEXT(AA43,0)&amp;"+s5*"&amp;TEXT(AB43,0)&amp;"+s6*"&amp;TEXT(AC43,0)&amp;"+s7*"&amp;TEXT(AD43,0)&amp;"+s0*"&amp;TEXT(AE43,0)&amp;") + (e01*"&amp;IF(ISNUMBER(SEARCH("斬撃",S43)),T43,0)&amp;"+e02*"&amp;IF(ISNUMBER(SEARCH("刺突",S43)),T43,0)&amp;"+e03*"&amp;IF(ISNUMBER(SEARCH("打撃",S43)),T43,0)&amp;"+e04*"&amp;IF(ISNUMBER(SEARCH("射撃",S43)),T43,T43)&amp;"+e05*"&amp;IF(ISNUMBER(SEARCH("魔法",S43)),T43,0)&amp;"+e06*"&amp;IF(ISNUMBER(SERCH("無区分",S43)),T43,0)&amp;"+e07*"&amp;IF(U43="反撃",V43,0)&amp;"+e08*"&amp;IF(U43="風属性",V43,0)&amp;"+e09*"&amp;IF(U43="闇属性",V43,0)&amp;"+e10*"&amp;IF(U43="単体",V43,0)&amp;"+e11*"&amp;IF(U43="範囲",V43,0)&amp;"+e12*"&amp;IF(U43="人",V43,0)&amp;"+e13*"&amp;IF(U43="異族",V43,0)&amp;"+e14*"&amp;IF(U43="バジュラ",V43,0)&amp;"+e15*"&amp;IF(U43="魔動人形",V43,0)&amp;"+e16*"&amp;IF(U43="下位魔神",V43,0)&amp;");"</f>
        <v>document.getElementById('m041').innerHTML = (b1*0+b2*0+b0*0) + (s1*0+s2*0+s3*0+s4*20+s5*40+s6*0+s7*0+s0*40) + (e01*0+e02*0+e03*0+e04*+e05*0+e06*0+e07*0+e08*0+e09*0+e10*0+e11*20+e12*0+e13*0+e14*0+e15*0+e16*0);</v>
      </c>
      <c r="AJ43" s="35" t="str">
        <f t="shared" si="4"/>
        <v>m041</v>
      </c>
      <c r="AK43" s="23"/>
    </row>
    <row r="44" spans="1:37" s="3" customFormat="1" ht="37.049999999999997" customHeight="1" x14ac:dyDescent="0.3">
      <c r="A44" s="3" t="s">
        <v>117</v>
      </c>
      <c r="C44" s="6" t="s">
        <v>118</v>
      </c>
      <c r="D44" s="3">
        <v>5</v>
      </c>
      <c r="E44" s="3" t="s">
        <v>35</v>
      </c>
      <c r="F44" s="16" t="s">
        <v>42</v>
      </c>
      <c r="G44" s="8" t="s">
        <v>107</v>
      </c>
      <c r="H44" s="21" t="str">
        <f>IF(G44="","",VLOOKUP(G44,List!H:I,2,))</f>
        <v>subgroup_envyria_knight.png</v>
      </c>
      <c r="I44" s="4">
        <f t="shared" si="0"/>
        <v>40</v>
      </c>
      <c r="J44" s="2">
        <v>20</v>
      </c>
      <c r="K44" s="2">
        <v>30</v>
      </c>
      <c r="L44" s="2"/>
      <c r="M44" s="2">
        <f t="shared" si="1"/>
        <v>30</v>
      </c>
      <c r="N44" s="2"/>
      <c r="O44" s="2"/>
      <c r="P44" s="2"/>
      <c r="Q44" s="2"/>
      <c r="R44" s="7"/>
      <c r="V44" s="4"/>
      <c r="X44" s="3">
        <v>10</v>
      </c>
      <c r="Z44" s="3">
        <v>10</v>
      </c>
      <c r="AB44" s="3">
        <v>10</v>
      </c>
      <c r="AE44" s="4">
        <f t="shared" si="2"/>
        <v>10</v>
      </c>
      <c r="AG44" s="23"/>
      <c r="AH44" s="31" t="str">
        <f t="shared" si="3"/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id='m042'&gt;40&lt;/td&gt;&lt;td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I44" s="31" t="str">
        <f ca="1">"document.getElementById('"&amp;AJ44&amp;"').innerHTML = (b1*"&amp;TEXT(K44,0)&amp;"+b2*"&amp;TEXT(L44,0)&amp;"+b0*"&amp;TEXT(M44,0)&amp;") + (s1*"&amp;TEXT(X44,0)&amp;"+s2*"&amp;TEXT(Y44,0)&amp;"+s3*"&amp;TEXT(Z44,0)&amp;"+s4*"&amp;TEXT(AA44,0)&amp;"+s5*"&amp;TEXT(AB44,0)&amp;"+s6*"&amp;TEXT(AC44,0)&amp;"+s7*"&amp;TEXT(AD44,0)&amp;"+s0*"&amp;TEXT(AE44,0)&amp;") + (e01*"&amp;IF(ISNUMBER(SEARCH("斬撃",S44)),T44,0)&amp;"+e02*"&amp;IF(ISNUMBER(SEARCH("刺突",S44)),T44,0)&amp;"+e03*"&amp;IF(ISNUMBER(SEARCH("打撃",S44)),T44,0)&amp;"+e04*"&amp;IF(ISNUMBER(SEARCH("射撃",S44)),T44,T44)&amp;"+e05*"&amp;IF(ISNUMBER(SEARCH("魔法",S44)),T44,0)&amp;"+e06*"&amp;IF(ISNUMBER(SERCH("無区分",S44)),T44,0)&amp;"+e07*"&amp;IF(U44="反撃",V44,0)&amp;"+e08*"&amp;IF(U44="風属性",V44,0)&amp;"+e09*"&amp;IF(U44="闇属性",V44,0)&amp;"+e10*"&amp;IF(U44="単体",V44,0)&amp;"+e11*"&amp;IF(U44="範囲",V44,0)&amp;"+e12*"&amp;IF(U44="人",V44,0)&amp;"+e13*"&amp;IF(U44="異族",V44,0)&amp;"+e14*"&amp;IF(U44="バジュラ",V44,0)&amp;"+e15*"&amp;IF(U44="魔動人形",V44,0)&amp;"+e16*"&amp;IF(U44="下位魔神",V44,0)&amp;");"</f>
        <v>document.getElementById('m042').innerHTML = (b1*30+b2*0+b0*30) + (s1*10+s2*0+s3*10+s4*0+s5*10+s6*0+s7*0+s0*10) + (e01*0+e02*0+e03*0+e04*+e05*0+e06*0+e07*0+e08*0+e09*0+e10*0+e11*0+e12*0+e13*0+e14*0+e15*0+e16*0);</v>
      </c>
      <c r="AJ44" s="35" t="str">
        <f t="shared" si="4"/>
        <v>m042</v>
      </c>
      <c r="AK44" s="23"/>
    </row>
    <row r="45" spans="1:37" s="3" customFormat="1" ht="37.049999999999997" customHeight="1" x14ac:dyDescent="0.3">
      <c r="A45" s="3" t="s">
        <v>119</v>
      </c>
      <c r="C45" s="6" t="s">
        <v>120</v>
      </c>
      <c r="D45" s="3">
        <v>5</v>
      </c>
      <c r="E45" s="3" t="s">
        <v>39</v>
      </c>
      <c r="F45" s="16" t="s">
        <v>42</v>
      </c>
      <c r="G45" s="8" t="s">
        <v>91</v>
      </c>
      <c r="H45" s="21" t="str">
        <f>IF(G45="","",VLOOKUP(G45,List!H:I,2,))</f>
        <v>group_messiah.png</v>
      </c>
      <c r="I45" s="4">
        <f t="shared" si="0"/>
        <v>70</v>
      </c>
      <c r="J45" s="2">
        <v>50</v>
      </c>
      <c r="K45" s="2">
        <v>20</v>
      </c>
      <c r="L45" s="2"/>
      <c r="M45" s="2">
        <f t="shared" si="1"/>
        <v>20</v>
      </c>
      <c r="N45" s="2"/>
      <c r="O45" s="2"/>
      <c r="P45" s="2"/>
      <c r="Q45" s="2"/>
      <c r="R45" s="7"/>
      <c r="S45" s="5" t="s">
        <v>15</v>
      </c>
      <c r="T45" s="3">
        <v>20</v>
      </c>
      <c r="V45" s="4"/>
      <c r="W45" s="3" t="s">
        <v>484</v>
      </c>
      <c r="X45" s="3">
        <v>30</v>
      </c>
      <c r="AB45" s="3">
        <v>30</v>
      </c>
      <c r="AE45" s="4">
        <f t="shared" si="2"/>
        <v>30</v>
      </c>
      <c r="AG45" s="23"/>
      <c r="AH45" s="31" t="str">
        <f t="shared" si="3"/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id='m043'&gt;70&lt;/td&gt;&lt;td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45" s="31" t="str">
        <f ca="1">"document.getElementById('"&amp;AJ45&amp;"').innerHTML = (b1*"&amp;TEXT(K45,0)&amp;"+b2*"&amp;TEXT(L45,0)&amp;"+b0*"&amp;TEXT(M45,0)&amp;") + (s1*"&amp;TEXT(X45,0)&amp;"+s2*"&amp;TEXT(Y45,0)&amp;"+s3*"&amp;TEXT(Z45,0)&amp;"+s4*"&amp;TEXT(AA45,0)&amp;"+s5*"&amp;TEXT(AB45,0)&amp;"+s6*"&amp;TEXT(AC45,0)&amp;"+s7*"&amp;TEXT(AD45,0)&amp;"+s0*"&amp;TEXT(AE45,0)&amp;") + (e01*"&amp;IF(ISNUMBER(SEARCH("斬撃",S45)),T45,0)&amp;"+e02*"&amp;IF(ISNUMBER(SEARCH("刺突",S45)),T45,0)&amp;"+e03*"&amp;IF(ISNUMBER(SEARCH("打撃",S45)),T45,0)&amp;"+e04*"&amp;IF(ISNUMBER(SEARCH("射撃",S45)),T45,T45)&amp;"+e05*"&amp;IF(ISNUMBER(SEARCH("魔法",S45)),T45,0)&amp;"+e06*"&amp;IF(ISNUMBER(SERCH("無区分",S45)),T45,0)&amp;"+e07*"&amp;IF(U45="反撃",V45,0)&amp;"+e08*"&amp;IF(U45="風属性",V45,0)&amp;"+e09*"&amp;IF(U45="闇属性",V45,0)&amp;"+e10*"&amp;IF(U45="単体",V45,0)&amp;"+e11*"&amp;IF(U45="範囲",V45,0)&amp;"+e12*"&amp;IF(U45="人",V45,0)&amp;"+e13*"&amp;IF(U45="異族",V45,0)&amp;"+e14*"&amp;IF(U45="バジュラ",V45,0)&amp;"+e15*"&amp;IF(U45="魔動人形",V45,0)&amp;"+e16*"&amp;IF(U45="下位魔神",V45,0)&amp;");"</f>
        <v>document.getElementById('m043').innerHTML = (b1*20+b2*0+b0*20) + (s1*30+s2*0+s3*0+s4*0+s5*30+s6*0+s7*0+s0*30) + (e01*0+e02*20+e03*0+e04*20+e05*0+e06*0+e07*0+e08*0+e09*0+e10*0+e11*0+e12*0+e13*0+e14*0+e15*0+e16*0);</v>
      </c>
      <c r="AJ45" s="35" t="str">
        <f t="shared" si="4"/>
        <v>m043</v>
      </c>
      <c r="AK45" s="23"/>
    </row>
    <row r="46" spans="1:37" s="3" customFormat="1" ht="37.049999999999997" customHeight="1" x14ac:dyDescent="0.3">
      <c r="A46" s="3" t="s">
        <v>121</v>
      </c>
      <c r="C46" s="6" t="s">
        <v>122</v>
      </c>
      <c r="D46" s="3">
        <v>4</v>
      </c>
      <c r="F46" s="16" t="s">
        <v>42</v>
      </c>
      <c r="G46" s="8" t="s">
        <v>43</v>
      </c>
      <c r="H46" s="21" t="str">
        <f>IF(G46="","",VLOOKUP(G46,List!H:I,2,))</f>
        <v>subgroup_souenkishi.png</v>
      </c>
      <c r="I46" s="4">
        <f t="shared" si="0"/>
        <v>30</v>
      </c>
      <c r="J46" s="2">
        <v>60</v>
      </c>
      <c r="K46" s="2"/>
      <c r="L46" s="2"/>
      <c r="M46" s="2">
        <f t="shared" si="1"/>
        <v>0</v>
      </c>
      <c r="N46" s="2"/>
      <c r="O46" s="2"/>
      <c r="P46" s="2"/>
      <c r="Q46" s="2"/>
      <c r="R46" s="7"/>
      <c r="V46" s="4"/>
      <c r="AB46" s="3">
        <v>30</v>
      </c>
      <c r="AE46" s="4">
        <f t="shared" si="2"/>
        <v>30</v>
      </c>
      <c r="AG46" s="23"/>
      <c r="AH46" s="31" t="str">
        <f t="shared" si="3"/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id='m044'&gt;30&lt;/td&gt;&lt;td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I46" s="31" t="str">
        <f ca="1">"document.getElementById('"&amp;AJ46&amp;"').innerHTML = (b1*"&amp;TEXT(K46,0)&amp;"+b2*"&amp;TEXT(L46,0)&amp;"+b0*"&amp;TEXT(M46,0)&amp;") + (s1*"&amp;TEXT(X46,0)&amp;"+s2*"&amp;TEXT(Y46,0)&amp;"+s3*"&amp;TEXT(Z46,0)&amp;"+s4*"&amp;TEXT(AA46,0)&amp;"+s5*"&amp;TEXT(AB46,0)&amp;"+s6*"&amp;TEXT(AC46,0)&amp;"+s7*"&amp;TEXT(AD46,0)&amp;"+s0*"&amp;TEXT(AE46,0)&amp;") + (e01*"&amp;IF(ISNUMBER(SEARCH("斬撃",S46)),T46,0)&amp;"+e02*"&amp;IF(ISNUMBER(SEARCH("刺突",S46)),T46,0)&amp;"+e03*"&amp;IF(ISNUMBER(SEARCH("打撃",S46)),T46,0)&amp;"+e04*"&amp;IF(ISNUMBER(SEARCH("射撃",S46)),T46,T46)&amp;"+e05*"&amp;IF(ISNUMBER(SEARCH("魔法",S46)),T46,0)&amp;"+e06*"&amp;IF(ISNUMBER(SERCH("無区分",S46)),T46,0)&amp;"+e07*"&amp;IF(U46="反撃",V46,0)&amp;"+e08*"&amp;IF(U46="風属性",V46,0)&amp;"+e09*"&amp;IF(U46="闇属性",V46,0)&amp;"+e10*"&amp;IF(U46="単体",V46,0)&amp;"+e11*"&amp;IF(U46="範囲",V46,0)&amp;"+e12*"&amp;IF(U46="人",V46,0)&amp;"+e13*"&amp;IF(U46="異族",V46,0)&amp;"+e14*"&amp;IF(U46="バジュラ",V46,0)&amp;"+e15*"&amp;IF(U46="魔動人形",V46,0)&amp;"+e16*"&amp;IF(U46="下位魔神",V46,0)&amp;");"</f>
        <v>document.getElementById('m044').innerHTML = (b1*0+b2*0+b0*0) + (s1*0+s2*0+s3*0+s4*0+s5*30+s6*0+s7*0+s0*30) + (e01*0+e02*0+e03*0+e04*+e05*0+e06*0+e07*0+e08*0+e09*0+e10*0+e11*0+e12*0+e13*0+e14*0+e15*0+e16*0);</v>
      </c>
      <c r="AJ46" s="35" t="str">
        <f t="shared" si="4"/>
        <v>m044</v>
      </c>
      <c r="AK46" s="23"/>
    </row>
    <row r="47" spans="1:37" s="3" customFormat="1" ht="37.049999999999997" customHeight="1" x14ac:dyDescent="0.3">
      <c r="A47" s="3" t="s">
        <v>123</v>
      </c>
      <c r="C47" s="6" t="s">
        <v>124</v>
      </c>
      <c r="D47" s="3">
        <v>3</v>
      </c>
      <c r="F47" s="16" t="s">
        <v>42</v>
      </c>
      <c r="G47" s="8" t="s">
        <v>107</v>
      </c>
      <c r="H47" s="21" t="str">
        <f>IF(G47="","",VLOOKUP(G47,List!H:I,2,))</f>
        <v>subgroup_envyria_knight.png</v>
      </c>
      <c r="I47" s="4">
        <f t="shared" si="0"/>
        <v>0</v>
      </c>
      <c r="J47" s="2"/>
      <c r="K47" s="2"/>
      <c r="L47" s="2"/>
      <c r="M47" s="2">
        <f t="shared" si="1"/>
        <v>0</v>
      </c>
      <c r="N47" s="2"/>
      <c r="O47" s="2"/>
      <c r="P47" s="2"/>
      <c r="Q47" s="2"/>
      <c r="R47" s="7"/>
      <c r="V47" s="4"/>
      <c r="AE47" s="4">
        <f t="shared" si="2"/>
        <v>0</v>
      </c>
      <c r="AG47" s="23"/>
      <c r="AH47" s="31" t="str">
        <f t="shared" si="3"/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7" s="31" t="str">
        <f ca="1">"document.getElementById('"&amp;AJ47&amp;"').innerHTML = (b1*"&amp;TEXT(K47,0)&amp;"+b2*"&amp;TEXT(L47,0)&amp;"+b0*"&amp;TEXT(M47,0)&amp;") + (s1*"&amp;TEXT(X47,0)&amp;"+s2*"&amp;TEXT(Y47,0)&amp;"+s3*"&amp;TEXT(Z47,0)&amp;"+s4*"&amp;TEXT(AA47,0)&amp;"+s5*"&amp;TEXT(AB47,0)&amp;"+s6*"&amp;TEXT(AC47,0)&amp;"+s7*"&amp;TEXT(AD47,0)&amp;"+s0*"&amp;TEXT(AE47,0)&amp;") + (e01*"&amp;IF(ISNUMBER(SEARCH("斬撃",S47)),T47,0)&amp;"+e02*"&amp;IF(ISNUMBER(SEARCH("刺突",S47)),T47,0)&amp;"+e03*"&amp;IF(ISNUMBER(SEARCH("打撃",S47)),T47,0)&amp;"+e04*"&amp;IF(ISNUMBER(SEARCH("射撃",S47)),T47,T47)&amp;"+e05*"&amp;IF(ISNUMBER(SEARCH("魔法",S47)),T47,0)&amp;"+e06*"&amp;IF(ISNUMBER(SERCH("無区分",S47)),T47,0)&amp;"+e07*"&amp;IF(U47="反撃",V47,0)&amp;"+e08*"&amp;IF(U47="風属性",V47,0)&amp;"+e09*"&amp;IF(U47="闇属性",V47,0)&amp;"+e10*"&amp;IF(U47="単体",V47,0)&amp;"+e11*"&amp;IF(U47="範囲",V47,0)&amp;"+e12*"&amp;IF(U47="人",V47,0)&amp;"+e13*"&amp;IF(U47="異族",V47,0)&amp;"+e14*"&amp;IF(U47="バジュラ",V47,0)&amp;"+e15*"&amp;IF(U47="魔動人形",V47,0)&amp;"+e16*"&amp;IF(U47="下位魔神",V47,0)&amp;");"</f>
        <v>document.getElementById('m045').innerHTML = (b1*0+b2*0+b0*0) + (s1*0+s2*0+s3*0+s4*0+s5*0+s6*0+s7*0+s0*0) + (e01*0+e02*0+e03*0+e04*+e05*0+e06*0+e07*0+e08*0+e09*0+e10*0+e11*0+e12*0+e13*0+e14*0+e15*0+e16*0);</v>
      </c>
      <c r="AJ47" s="35" t="str">
        <f t="shared" si="4"/>
        <v>m045</v>
      </c>
      <c r="AK47" s="23"/>
    </row>
    <row r="48" spans="1:37" s="3" customFormat="1" ht="37.049999999999997" customHeight="1" x14ac:dyDescent="0.3">
      <c r="A48" s="3" t="s">
        <v>125</v>
      </c>
      <c r="C48" s="6" t="s">
        <v>126</v>
      </c>
      <c r="D48" s="3">
        <v>5</v>
      </c>
      <c r="E48" s="3" t="s">
        <v>35</v>
      </c>
      <c r="F48" s="16" t="s">
        <v>42</v>
      </c>
      <c r="G48" s="8" t="s">
        <v>107</v>
      </c>
      <c r="H48" s="21" t="str">
        <f>IF(G48="","",VLOOKUP(G48,List!H:I,2,))</f>
        <v>subgroup_envyria_knight.png</v>
      </c>
      <c r="I48" s="4">
        <f t="shared" si="0"/>
        <v>50</v>
      </c>
      <c r="J48" s="2">
        <v>30</v>
      </c>
      <c r="K48" s="2">
        <v>20</v>
      </c>
      <c r="L48" s="2"/>
      <c r="M48" s="2">
        <f t="shared" si="1"/>
        <v>20</v>
      </c>
      <c r="N48" s="2"/>
      <c r="O48" s="2"/>
      <c r="P48" s="2"/>
      <c r="Q48" s="2"/>
      <c r="R48" s="7"/>
      <c r="V48" s="4"/>
      <c r="X48" s="3">
        <v>30</v>
      </c>
      <c r="AE48" s="4">
        <f t="shared" si="2"/>
        <v>30</v>
      </c>
      <c r="AG48" s="23"/>
      <c r="AH48" s="31" t="str">
        <f t="shared" si="3"/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I48" s="31" t="str">
        <f ca="1">"document.getElementById('"&amp;AJ48&amp;"').innerHTML = (b1*"&amp;TEXT(K48,0)&amp;"+b2*"&amp;TEXT(L48,0)&amp;"+b0*"&amp;TEXT(M48,0)&amp;") + (s1*"&amp;TEXT(X48,0)&amp;"+s2*"&amp;TEXT(Y48,0)&amp;"+s3*"&amp;TEXT(Z48,0)&amp;"+s4*"&amp;TEXT(AA48,0)&amp;"+s5*"&amp;TEXT(AB48,0)&amp;"+s6*"&amp;TEXT(AC48,0)&amp;"+s7*"&amp;TEXT(AD48,0)&amp;"+s0*"&amp;TEXT(AE48,0)&amp;") + (e01*"&amp;IF(ISNUMBER(SEARCH("斬撃",S48)),T48,0)&amp;"+e02*"&amp;IF(ISNUMBER(SEARCH("刺突",S48)),T48,0)&amp;"+e03*"&amp;IF(ISNUMBER(SEARCH("打撃",S48)),T48,0)&amp;"+e04*"&amp;IF(ISNUMBER(SEARCH("射撃",S48)),T48,T48)&amp;"+e05*"&amp;IF(ISNUMBER(SEARCH("魔法",S48)),T48,0)&amp;"+e06*"&amp;IF(ISNUMBER(SERCH("無区分",S48)),T48,0)&amp;"+e07*"&amp;IF(U48="反撃",V48,0)&amp;"+e08*"&amp;IF(U48="風属性",V48,0)&amp;"+e09*"&amp;IF(U48="闇属性",V48,0)&amp;"+e10*"&amp;IF(U48="単体",V48,0)&amp;"+e11*"&amp;IF(U48="範囲",V48,0)&amp;"+e12*"&amp;IF(U48="人",V48,0)&amp;"+e13*"&amp;IF(U48="異族",V48,0)&amp;"+e14*"&amp;IF(U48="バジュラ",V48,0)&amp;"+e15*"&amp;IF(U48="魔動人形",V48,0)&amp;"+e16*"&amp;IF(U48="下位魔神",V48,0)&amp;");"</f>
        <v>document.getElementById('m046').innerHTML = (b1*20+b2*0+b0*20) + (s1*30+s2*0+s3*0+s4*0+s5*0+s6*0+s7*0+s0*30) + (e01*0+e02*0+e03*0+e04*+e05*0+e06*0+e07*0+e08*0+e09*0+e10*0+e11*0+e12*0+e13*0+e14*0+e15*0+e16*0);</v>
      </c>
      <c r="AJ48" s="35" t="str">
        <f t="shared" si="4"/>
        <v>m046</v>
      </c>
      <c r="AK48" s="23"/>
    </row>
    <row r="49" spans="1:37" s="3" customFormat="1" ht="37.049999999999997" customHeight="1" x14ac:dyDescent="0.3">
      <c r="A49" s="3" t="s">
        <v>127</v>
      </c>
      <c r="C49" s="6" t="s">
        <v>111</v>
      </c>
      <c r="D49" s="3">
        <v>4</v>
      </c>
      <c r="F49" s="16" t="s">
        <v>42</v>
      </c>
      <c r="G49" s="8"/>
      <c r="H49" s="21" t="str">
        <f>IF(G49="","",VLOOKUP(G49,List!H:I,2,))</f>
        <v/>
      </c>
      <c r="I49" s="4">
        <f t="shared" si="0"/>
        <v>0</v>
      </c>
      <c r="J49" s="2"/>
      <c r="K49" s="2"/>
      <c r="L49" s="2"/>
      <c r="M49" s="2">
        <f t="shared" si="1"/>
        <v>0</v>
      </c>
      <c r="N49" s="2"/>
      <c r="O49" s="2"/>
      <c r="P49" s="2"/>
      <c r="Q49" s="2"/>
      <c r="R49" s="7"/>
      <c r="V49" s="4"/>
      <c r="AE49" s="4">
        <f t="shared" si="2"/>
        <v>0</v>
      </c>
      <c r="AG49" s="23"/>
      <c r="AH49" s="31" t="str">
        <f t="shared" si="3"/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9" s="31" t="str">
        <f ca="1">"document.getElementById('"&amp;AJ49&amp;"').innerHTML = (b1*"&amp;TEXT(K49,0)&amp;"+b2*"&amp;TEXT(L49,0)&amp;"+b0*"&amp;TEXT(M49,0)&amp;") + (s1*"&amp;TEXT(X49,0)&amp;"+s2*"&amp;TEXT(Y49,0)&amp;"+s3*"&amp;TEXT(Z49,0)&amp;"+s4*"&amp;TEXT(AA49,0)&amp;"+s5*"&amp;TEXT(AB49,0)&amp;"+s6*"&amp;TEXT(AC49,0)&amp;"+s7*"&amp;TEXT(AD49,0)&amp;"+s0*"&amp;TEXT(AE49,0)&amp;") + (e01*"&amp;IF(ISNUMBER(SEARCH("斬撃",S49)),T49,0)&amp;"+e02*"&amp;IF(ISNUMBER(SEARCH("刺突",S49)),T49,0)&amp;"+e03*"&amp;IF(ISNUMBER(SEARCH("打撃",S49)),T49,0)&amp;"+e04*"&amp;IF(ISNUMBER(SEARCH("射撃",S49)),T49,T49)&amp;"+e05*"&amp;IF(ISNUMBER(SEARCH("魔法",S49)),T49,0)&amp;"+e06*"&amp;IF(ISNUMBER(SERCH("無区分",S49)),T49,0)&amp;"+e07*"&amp;IF(U49="反撃",V49,0)&amp;"+e08*"&amp;IF(U49="風属性",V49,0)&amp;"+e09*"&amp;IF(U49="闇属性",V49,0)&amp;"+e10*"&amp;IF(U49="単体",V49,0)&amp;"+e11*"&amp;IF(U49="範囲",V49,0)&amp;"+e12*"&amp;IF(U49="人",V49,0)&amp;"+e13*"&amp;IF(U49="異族",V49,0)&amp;"+e14*"&amp;IF(U49="バジュラ",V49,0)&amp;"+e15*"&amp;IF(U49="魔動人形",V49,0)&amp;"+e16*"&amp;IF(U49="下位魔神",V49,0)&amp;");"</f>
        <v>document.getElementById('m047').innerHTML = (b1*0+b2*0+b0*0) + (s1*0+s2*0+s3*0+s4*0+s5*0+s6*0+s7*0+s0*0) + (e01*0+e02*0+e03*0+e04*+e05*0+e06*0+e07*0+e08*0+e09*0+e10*0+e11*0+e12*0+e13*0+e14*0+e15*0+e16*0);</v>
      </c>
      <c r="AJ49" s="35" t="str">
        <f t="shared" si="4"/>
        <v>m047</v>
      </c>
      <c r="AK49" s="23"/>
    </row>
    <row r="50" spans="1:37" s="3" customFormat="1" ht="37.049999999999997" customHeight="1" x14ac:dyDescent="0.3">
      <c r="A50" s="3" t="s">
        <v>128</v>
      </c>
      <c r="C50" s="6" t="s">
        <v>129</v>
      </c>
      <c r="D50" s="3">
        <v>4</v>
      </c>
      <c r="F50" s="16" t="s">
        <v>42</v>
      </c>
      <c r="G50" s="8" t="s">
        <v>68</v>
      </c>
      <c r="H50" s="21" t="str">
        <f>IF(G50="","",VLOOKUP(G50,List!H:I,2,))</f>
        <v>subgroup_seikyoukishi.png</v>
      </c>
      <c r="I50" s="4">
        <f t="shared" si="0"/>
        <v>0</v>
      </c>
      <c r="J50" s="2"/>
      <c r="K50" s="2"/>
      <c r="L50" s="2"/>
      <c r="M50" s="2">
        <f t="shared" si="1"/>
        <v>0</v>
      </c>
      <c r="N50" s="2"/>
      <c r="O50" s="2"/>
      <c r="P50" s="2"/>
      <c r="Q50" s="2"/>
      <c r="R50" s="7"/>
      <c r="V50" s="4"/>
      <c r="AE50" s="4">
        <f t="shared" si="2"/>
        <v>0</v>
      </c>
      <c r="AG50" s="23"/>
      <c r="AH50" s="31" t="str">
        <f t="shared" si="3"/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0" s="31" t="str">
        <f ca="1">"document.getElementById('"&amp;AJ50&amp;"').innerHTML = (b1*"&amp;TEXT(K50,0)&amp;"+b2*"&amp;TEXT(L50,0)&amp;"+b0*"&amp;TEXT(M50,0)&amp;") + (s1*"&amp;TEXT(X50,0)&amp;"+s2*"&amp;TEXT(Y50,0)&amp;"+s3*"&amp;TEXT(Z50,0)&amp;"+s4*"&amp;TEXT(AA50,0)&amp;"+s5*"&amp;TEXT(AB50,0)&amp;"+s6*"&amp;TEXT(AC50,0)&amp;"+s7*"&amp;TEXT(AD50,0)&amp;"+s0*"&amp;TEXT(AE50,0)&amp;") + (e01*"&amp;IF(ISNUMBER(SEARCH("斬撃",S50)),T50,0)&amp;"+e02*"&amp;IF(ISNUMBER(SEARCH("刺突",S50)),T50,0)&amp;"+e03*"&amp;IF(ISNUMBER(SEARCH("打撃",S50)),T50,0)&amp;"+e04*"&amp;IF(ISNUMBER(SEARCH("射撃",S50)),T50,T50)&amp;"+e05*"&amp;IF(ISNUMBER(SEARCH("魔法",S50)),T50,0)&amp;"+e06*"&amp;IF(ISNUMBER(SERCH("無区分",S50)),T50,0)&amp;"+e07*"&amp;IF(U50="反撃",V50,0)&amp;"+e08*"&amp;IF(U50="風属性",V50,0)&amp;"+e09*"&amp;IF(U50="闇属性",V50,0)&amp;"+e10*"&amp;IF(U50="単体",V50,0)&amp;"+e11*"&amp;IF(U50="範囲",V50,0)&amp;"+e12*"&amp;IF(U50="人",V50,0)&amp;"+e13*"&amp;IF(U50="異族",V50,0)&amp;"+e14*"&amp;IF(U50="バジュラ",V50,0)&amp;"+e15*"&amp;IF(U50="魔動人形",V50,0)&amp;"+e16*"&amp;IF(U50="下位魔神",V50,0)&amp;");"</f>
        <v>document.getElementById('m048').innerHTML = (b1*0+b2*0+b0*0) + (s1*0+s2*0+s3*0+s4*0+s5*0+s6*0+s7*0+s0*0) + (e01*0+e02*0+e03*0+e04*+e05*0+e06*0+e07*0+e08*0+e09*0+e10*0+e11*0+e12*0+e13*0+e14*0+e15*0+e16*0);</v>
      </c>
      <c r="AJ50" s="35" t="str">
        <f t="shared" si="4"/>
        <v>m048</v>
      </c>
      <c r="AK50" s="23"/>
    </row>
    <row r="51" spans="1:37" s="3" customFormat="1" ht="37.049999999999997" customHeight="1" x14ac:dyDescent="0.3">
      <c r="A51" s="3" t="s">
        <v>130</v>
      </c>
      <c r="C51" s="6" t="s">
        <v>131</v>
      </c>
      <c r="D51" s="3">
        <v>5</v>
      </c>
      <c r="F51" s="16" t="s">
        <v>42</v>
      </c>
      <c r="G51" s="8" t="s">
        <v>68</v>
      </c>
      <c r="H51" s="21" t="str">
        <f>IF(G51="","",VLOOKUP(G51,List!H:I,2,))</f>
        <v>subgroup_seikyoukishi.png</v>
      </c>
      <c r="I51" s="4">
        <f t="shared" si="0"/>
        <v>35</v>
      </c>
      <c r="J51" s="2">
        <v>70</v>
      </c>
      <c r="K51" s="2">
        <v>15</v>
      </c>
      <c r="L51" s="2"/>
      <c r="M51" s="2">
        <f t="shared" si="1"/>
        <v>15</v>
      </c>
      <c r="N51" s="2">
        <v>15</v>
      </c>
      <c r="O51" s="2"/>
      <c r="P51" s="2"/>
      <c r="Q51" s="2"/>
      <c r="R51" s="7"/>
      <c r="V51" s="4"/>
      <c r="X51" s="3">
        <v>20</v>
      </c>
      <c r="AB51" s="3">
        <v>20</v>
      </c>
      <c r="AC51" s="3">
        <v>20</v>
      </c>
      <c r="AE51" s="4">
        <f t="shared" si="2"/>
        <v>20</v>
      </c>
      <c r="AG51" s="23"/>
      <c r="AH51" s="31" t="str">
        <f t="shared" si="3"/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id='m049'&gt;35&lt;/td&gt;&lt;td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I51" s="31" t="str">
        <f ca="1">"document.getElementById('"&amp;AJ51&amp;"').innerHTML = (b1*"&amp;TEXT(K51,0)&amp;"+b2*"&amp;TEXT(L51,0)&amp;"+b0*"&amp;TEXT(M51,0)&amp;") + (s1*"&amp;TEXT(X51,0)&amp;"+s2*"&amp;TEXT(Y51,0)&amp;"+s3*"&amp;TEXT(Z51,0)&amp;"+s4*"&amp;TEXT(AA51,0)&amp;"+s5*"&amp;TEXT(AB51,0)&amp;"+s6*"&amp;TEXT(AC51,0)&amp;"+s7*"&amp;TEXT(AD51,0)&amp;"+s0*"&amp;TEXT(AE51,0)&amp;") + (e01*"&amp;IF(ISNUMBER(SEARCH("斬撃",S51)),T51,0)&amp;"+e02*"&amp;IF(ISNUMBER(SEARCH("刺突",S51)),T51,0)&amp;"+e03*"&amp;IF(ISNUMBER(SEARCH("打撃",S51)),T51,0)&amp;"+e04*"&amp;IF(ISNUMBER(SEARCH("射撃",S51)),T51,T51)&amp;"+e05*"&amp;IF(ISNUMBER(SEARCH("魔法",S51)),T51,0)&amp;"+e06*"&amp;IF(ISNUMBER(SERCH("無区分",S51)),T51,0)&amp;"+e07*"&amp;IF(U51="反撃",V51,0)&amp;"+e08*"&amp;IF(U51="風属性",V51,0)&amp;"+e09*"&amp;IF(U51="闇属性",V51,0)&amp;"+e10*"&amp;IF(U51="単体",V51,0)&amp;"+e11*"&amp;IF(U51="範囲",V51,0)&amp;"+e12*"&amp;IF(U51="人",V51,0)&amp;"+e13*"&amp;IF(U51="異族",V51,0)&amp;"+e14*"&amp;IF(U51="バジュラ",V51,0)&amp;"+e15*"&amp;IF(U51="魔動人形",V51,0)&amp;"+e16*"&amp;IF(U51="下位魔神",V51,0)&amp;");"</f>
        <v>document.getElementById('m049').innerHTML = (b1*15+b2*0+b0*15) + (s1*20+s2*0+s3*0+s4*0+s5*20+s6*20+s7*0+s0*20) + (e01*0+e02*0+e03*0+e04*+e05*0+e06*0+e07*0+e08*0+e09*0+e10*0+e11*0+e12*0+e13*0+e14*0+e15*0+e16*0);</v>
      </c>
      <c r="AJ51" s="35" t="str">
        <f t="shared" si="4"/>
        <v>m049</v>
      </c>
      <c r="AK51" s="23"/>
    </row>
    <row r="52" spans="1:37" s="3" customFormat="1" ht="37.049999999999997" customHeight="1" x14ac:dyDescent="0.3">
      <c r="A52" s="3" t="s">
        <v>132</v>
      </c>
      <c r="C52" s="6" t="s">
        <v>133</v>
      </c>
      <c r="D52" s="3">
        <v>5</v>
      </c>
      <c r="F52" s="16" t="s">
        <v>42</v>
      </c>
      <c r="G52" s="8" t="s">
        <v>100</v>
      </c>
      <c r="H52" s="21" t="str">
        <f>IF(G52="","",VLOOKUP(G52,List!H:I,2,))</f>
        <v>subgroup_hienkishi.png</v>
      </c>
      <c r="I52" s="4">
        <f t="shared" si="0"/>
        <v>55</v>
      </c>
      <c r="J52" s="2">
        <v>70</v>
      </c>
      <c r="K52" s="2">
        <v>15</v>
      </c>
      <c r="L52" s="2"/>
      <c r="M52" s="2">
        <f t="shared" si="1"/>
        <v>15</v>
      </c>
      <c r="N52" s="2">
        <v>15</v>
      </c>
      <c r="O52" s="2"/>
      <c r="P52" s="2"/>
      <c r="Q52" s="2"/>
      <c r="R52" s="7"/>
      <c r="V52" s="4"/>
      <c r="X52" s="3">
        <v>20</v>
      </c>
      <c r="AB52" s="3">
        <v>40</v>
      </c>
      <c r="AE52" s="4">
        <f t="shared" si="2"/>
        <v>40</v>
      </c>
      <c r="AG52" s="23"/>
      <c r="AH52" s="31" t="str">
        <f t="shared" si="3"/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52" s="31" t="str">
        <f ca="1">"document.getElementById('"&amp;AJ52&amp;"').innerHTML = (b1*"&amp;TEXT(K52,0)&amp;"+b2*"&amp;TEXT(L52,0)&amp;"+b0*"&amp;TEXT(M52,0)&amp;") + (s1*"&amp;TEXT(X52,0)&amp;"+s2*"&amp;TEXT(Y52,0)&amp;"+s3*"&amp;TEXT(Z52,0)&amp;"+s4*"&amp;TEXT(AA52,0)&amp;"+s5*"&amp;TEXT(AB52,0)&amp;"+s6*"&amp;TEXT(AC52,0)&amp;"+s7*"&amp;TEXT(AD52,0)&amp;"+s0*"&amp;TEXT(AE52,0)&amp;") + (e01*"&amp;IF(ISNUMBER(SEARCH("斬撃",S52)),T52,0)&amp;"+e02*"&amp;IF(ISNUMBER(SEARCH("刺突",S52)),T52,0)&amp;"+e03*"&amp;IF(ISNUMBER(SEARCH("打撃",S52)),T52,0)&amp;"+e04*"&amp;IF(ISNUMBER(SEARCH("射撃",S52)),T52,T52)&amp;"+e05*"&amp;IF(ISNUMBER(SEARCH("魔法",S52)),T52,0)&amp;"+e06*"&amp;IF(ISNUMBER(SERCH("無区分",S52)),T52,0)&amp;"+e07*"&amp;IF(U52="反撃",V52,0)&amp;"+e08*"&amp;IF(U52="風属性",V52,0)&amp;"+e09*"&amp;IF(U52="闇属性",V52,0)&amp;"+e10*"&amp;IF(U52="単体",V52,0)&amp;"+e11*"&amp;IF(U52="範囲",V52,0)&amp;"+e12*"&amp;IF(U52="人",V52,0)&amp;"+e13*"&amp;IF(U52="異族",V52,0)&amp;"+e14*"&amp;IF(U52="バジュラ",V52,0)&amp;"+e15*"&amp;IF(U52="魔動人形",V52,0)&amp;"+e16*"&amp;IF(U52="下位魔神",V52,0)&amp;");"</f>
        <v>document.getElementById('m050').innerHTML = (b1*15+b2*0+b0*15) + (s1*20+s2*0+s3*0+s4*0+s5*40+s6*0+s7*0+s0*40) + (e01*0+e02*0+e03*0+e04*+e05*0+e06*0+e07*0+e08*0+e09*0+e10*0+e11*0+e12*0+e13*0+e14*0+e15*0+e16*0);</v>
      </c>
      <c r="AJ52" s="35" t="str">
        <f t="shared" si="4"/>
        <v>m050</v>
      </c>
      <c r="AK52" s="23"/>
    </row>
    <row r="53" spans="1:37" s="3" customFormat="1" ht="37.049999999999997" customHeight="1" x14ac:dyDescent="0.3">
      <c r="A53" s="3" t="s">
        <v>134</v>
      </c>
      <c r="C53" s="6" t="s">
        <v>135</v>
      </c>
      <c r="D53" s="3">
        <v>3</v>
      </c>
      <c r="F53" s="16" t="s">
        <v>42</v>
      </c>
      <c r="G53" s="8" t="s">
        <v>107</v>
      </c>
      <c r="H53" s="21" t="str">
        <f>IF(G53="","",VLOOKUP(G53,List!H:I,2,))</f>
        <v>subgroup_envyria_knight.png</v>
      </c>
      <c r="I53" s="4">
        <f t="shared" si="0"/>
        <v>0</v>
      </c>
      <c r="J53" s="2"/>
      <c r="K53" s="2"/>
      <c r="L53" s="2"/>
      <c r="M53" s="2">
        <f t="shared" si="1"/>
        <v>0</v>
      </c>
      <c r="N53" s="2"/>
      <c r="O53" s="2"/>
      <c r="P53" s="2"/>
      <c r="Q53" s="2"/>
      <c r="R53" s="7"/>
      <c r="V53" s="4"/>
      <c r="AE53" s="4">
        <f t="shared" si="2"/>
        <v>0</v>
      </c>
      <c r="AG53" s="23"/>
      <c r="AH53" s="31" t="str">
        <f t="shared" si="3"/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3" s="31" t="str">
        <f ca="1">"document.getElementById('"&amp;AJ53&amp;"').innerHTML = (b1*"&amp;TEXT(K53,0)&amp;"+b2*"&amp;TEXT(L53,0)&amp;"+b0*"&amp;TEXT(M53,0)&amp;") + (s1*"&amp;TEXT(X53,0)&amp;"+s2*"&amp;TEXT(Y53,0)&amp;"+s3*"&amp;TEXT(Z53,0)&amp;"+s4*"&amp;TEXT(AA53,0)&amp;"+s5*"&amp;TEXT(AB53,0)&amp;"+s6*"&amp;TEXT(AC53,0)&amp;"+s7*"&amp;TEXT(AD53,0)&amp;"+s0*"&amp;TEXT(AE53,0)&amp;") + (e01*"&amp;IF(ISNUMBER(SEARCH("斬撃",S53)),T53,0)&amp;"+e02*"&amp;IF(ISNUMBER(SEARCH("刺突",S53)),T53,0)&amp;"+e03*"&amp;IF(ISNUMBER(SEARCH("打撃",S53)),T53,0)&amp;"+e04*"&amp;IF(ISNUMBER(SEARCH("射撃",S53)),T53,T53)&amp;"+e05*"&amp;IF(ISNUMBER(SEARCH("魔法",S53)),T53,0)&amp;"+e06*"&amp;IF(ISNUMBER(SERCH("無区分",S53)),T53,0)&amp;"+e07*"&amp;IF(U53="反撃",V53,0)&amp;"+e08*"&amp;IF(U53="風属性",V53,0)&amp;"+e09*"&amp;IF(U53="闇属性",V53,0)&amp;"+e10*"&amp;IF(U53="単体",V53,0)&amp;"+e11*"&amp;IF(U53="範囲",V53,0)&amp;"+e12*"&amp;IF(U53="人",V53,0)&amp;"+e13*"&amp;IF(U53="異族",V53,0)&amp;"+e14*"&amp;IF(U53="バジュラ",V53,0)&amp;"+e15*"&amp;IF(U53="魔動人形",V53,0)&amp;"+e16*"&amp;IF(U53="下位魔神",V53,0)&amp;");"</f>
        <v>document.getElementById('m051').innerHTML = (b1*0+b2*0+b0*0) + (s1*0+s2*0+s3*0+s4*0+s5*0+s6*0+s7*0+s0*0) + (e01*0+e02*0+e03*0+e04*+e05*0+e06*0+e07*0+e08*0+e09*0+e10*0+e11*0+e12*0+e13*0+e14*0+e15*0+e16*0);</v>
      </c>
      <c r="AJ53" s="35" t="str">
        <f t="shared" si="4"/>
        <v>m051</v>
      </c>
      <c r="AK53" s="23"/>
    </row>
    <row r="54" spans="1:37" s="3" customFormat="1" ht="37.049999999999997" customHeight="1" x14ac:dyDescent="0.3">
      <c r="A54" s="3" t="s">
        <v>136</v>
      </c>
      <c r="C54" s="6" t="s">
        <v>137</v>
      </c>
      <c r="D54" s="3">
        <v>3</v>
      </c>
      <c r="F54" s="16" t="s">
        <v>42</v>
      </c>
      <c r="G54" s="8"/>
      <c r="H54" s="21" t="str">
        <f>IF(G54="","",VLOOKUP(G54,List!H:I,2,))</f>
        <v/>
      </c>
      <c r="I54" s="4">
        <f t="shared" si="0"/>
        <v>0</v>
      </c>
      <c r="J54" s="2"/>
      <c r="K54" s="2"/>
      <c r="L54" s="2"/>
      <c r="M54" s="2">
        <f t="shared" si="1"/>
        <v>0</v>
      </c>
      <c r="N54" s="2"/>
      <c r="O54" s="2"/>
      <c r="P54" s="2"/>
      <c r="Q54" s="2"/>
      <c r="R54" s="7"/>
      <c r="V54" s="4"/>
      <c r="AE54" s="4">
        <f t="shared" si="2"/>
        <v>0</v>
      </c>
      <c r="AG54" s="23"/>
      <c r="AH54" s="31" t="str">
        <f t="shared" si="3"/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4" s="31" t="str">
        <f ca="1">"document.getElementById('"&amp;AJ54&amp;"').innerHTML = (b1*"&amp;TEXT(K54,0)&amp;"+b2*"&amp;TEXT(L54,0)&amp;"+b0*"&amp;TEXT(M54,0)&amp;") + (s1*"&amp;TEXT(X54,0)&amp;"+s2*"&amp;TEXT(Y54,0)&amp;"+s3*"&amp;TEXT(Z54,0)&amp;"+s4*"&amp;TEXT(AA54,0)&amp;"+s5*"&amp;TEXT(AB54,0)&amp;"+s6*"&amp;TEXT(AC54,0)&amp;"+s7*"&amp;TEXT(AD54,0)&amp;"+s0*"&amp;TEXT(AE54,0)&amp;") + (e01*"&amp;IF(ISNUMBER(SEARCH("斬撃",S54)),T54,0)&amp;"+e02*"&amp;IF(ISNUMBER(SEARCH("刺突",S54)),T54,0)&amp;"+e03*"&amp;IF(ISNUMBER(SEARCH("打撃",S54)),T54,0)&amp;"+e04*"&amp;IF(ISNUMBER(SEARCH("射撃",S54)),T54,T54)&amp;"+e05*"&amp;IF(ISNUMBER(SEARCH("魔法",S54)),T54,0)&amp;"+e06*"&amp;IF(ISNUMBER(SERCH("無区分",S54)),T54,0)&amp;"+e07*"&amp;IF(U54="反撃",V54,0)&amp;"+e08*"&amp;IF(U54="風属性",V54,0)&amp;"+e09*"&amp;IF(U54="闇属性",V54,0)&amp;"+e10*"&amp;IF(U54="単体",V54,0)&amp;"+e11*"&amp;IF(U54="範囲",V54,0)&amp;"+e12*"&amp;IF(U54="人",V54,0)&amp;"+e13*"&amp;IF(U54="異族",V54,0)&amp;"+e14*"&amp;IF(U54="バジュラ",V54,0)&amp;"+e15*"&amp;IF(U54="魔動人形",V54,0)&amp;"+e16*"&amp;IF(U54="下位魔神",V54,0)&amp;");"</f>
        <v>document.getElementById('m052').innerHTML = (b1*0+b2*0+b0*0) + (s1*0+s2*0+s3*0+s4*0+s5*0+s6*0+s7*0+s0*0) + (e01*0+e02*0+e03*0+e04*+e05*0+e06*0+e07*0+e08*0+e09*0+e10*0+e11*0+e12*0+e13*0+e14*0+e15*0+e16*0);</v>
      </c>
      <c r="AJ54" s="35" t="str">
        <f t="shared" si="4"/>
        <v>m052</v>
      </c>
      <c r="AK54" s="23"/>
    </row>
    <row r="55" spans="1:37" s="3" customFormat="1" ht="37.049999999999997" customHeight="1" x14ac:dyDescent="0.3">
      <c r="A55" s="3" t="s">
        <v>138</v>
      </c>
      <c r="C55" s="6" t="s">
        <v>139</v>
      </c>
      <c r="D55" s="3">
        <v>4</v>
      </c>
      <c r="F55" s="16" t="s">
        <v>42</v>
      </c>
      <c r="G55" s="8"/>
      <c r="H55" s="21" t="str">
        <f>IF(G55="","",VLOOKUP(G55,List!H:I,2,))</f>
        <v/>
      </c>
      <c r="I55" s="4">
        <f t="shared" si="0"/>
        <v>0</v>
      </c>
      <c r="J55" s="2"/>
      <c r="K55" s="2"/>
      <c r="L55" s="2"/>
      <c r="M55" s="2">
        <f t="shared" si="1"/>
        <v>0</v>
      </c>
      <c r="N55" s="2"/>
      <c r="O55" s="2"/>
      <c r="P55" s="2"/>
      <c r="Q55" s="2"/>
      <c r="R55" s="7"/>
      <c r="V55" s="4"/>
      <c r="AE55" s="4">
        <f t="shared" si="2"/>
        <v>0</v>
      </c>
      <c r="AG55" s="23"/>
      <c r="AH55" s="31" t="str">
        <f t="shared" si="3"/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5" s="31" t="str">
        <f ca="1">"document.getElementById('"&amp;AJ55&amp;"').innerHTML = (b1*"&amp;TEXT(K55,0)&amp;"+b2*"&amp;TEXT(L55,0)&amp;"+b0*"&amp;TEXT(M55,0)&amp;") + (s1*"&amp;TEXT(X55,0)&amp;"+s2*"&amp;TEXT(Y55,0)&amp;"+s3*"&amp;TEXT(Z55,0)&amp;"+s4*"&amp;TEXT(AA55,0)&amp;"+s5*"&amp;TEXT(AB55,0)&amp;"+s6*"&amp;TEXT(AC55,0)&amp;"+s7*"&amp;TEXT(AD55,0)&amp;"+s0*"&amp;TEXT(AE55,0)&amp;") + (e01*"&amp;IF(ISNUMBER(SEARCH("斬撃",S55)),T55,0)&amp;"+e02*"&amp;IF(ISNUMBER(SEARCH("刺突",S55)),T55,0)&amp;"+e03*"&amp;IF(ISNUMBER(SEARCH("打撃",S55)),T55,0)&amp;"+e04*"&amp;IF(ISNUMBER(SEARCH("射撃",S55)),T55,T55)&amp;"+e05*"&amp;IF(ISNUMBER(SEARCH("魔法",S55)),T55,0)&amp;"+e06*"&amp;IF(ISNUMBER(SERCH("無区分",S55)),T55,0)&amp;"+e07*"&amp;IF(U55="反撃",V55,0)&amp;"+e08*"&amp;IF(U55="風属性",V55,0)&amp;"+e09*"&amp;IF(U55="闇属性",V55,0)&amp;"+e10*"&amp;IF(U55="単体",V55,0)&amp;"+e11*"&amp;IF(U55="範囲",V55,0)&amp;"+e12*"&amp;IF(U55="人",V55,0)&amp;"+e13*"&amp;IF(U55="異族",V55,0)&amp;"+e14*"&amp;IF(U55="バジュラ",V55,0)&amp;"+e15*"&amp;IF(U55="魔動人形",V55,0)&amp;"+e16*"&amp;IF(U55="下位魔神",V55,0)&amp;");"</f>
        <v>document.getElementById('m053').innerHTML = (b1*0+b2*0+b0*0) + (s1*0+s2*0+s3*0+s4*0+s5*0+s6*0+s7*0+s0*0) + (e01*0+e02*0+e03*0+e04*+e05*0+e06*0+e07*0+e08*0+e09*0+e10*0+e11*0+e12*0+e13*0+e14*0+e15*0+e16*0);</v>
      </c>
      <c r="AJ55" s="35" t="str">
        <f t="shared" si="4"/>
        <v>m053</v>
      </c>
      <c r="AK55" s="23"/>
    </row>
    <row r="56" spans="1:37" s="3" customFormat="1" ht="37.049999999999997" customHeight="1" x14ac:dyDescent="0.3">
      <c r="A56" s="3" t="s">
        <v>140</v>
      </c>
      <c r="C56" s="6" t="s">
        <v>141</v>
      </c>
      <c r="D56" s="3">
        <v>4</v>
      </c>
      <c r="F56" s="16" t="s">
        <v>42</v>
      </c>
      <c r="G56" s="8" t="s">
        <v>91</v>
      </c>
      <c r="H56" s="21" t="str">
        <f>IF(G56="","",VLOOKUP(G56,List!H:I,2,))</f>
        <v>group_messiah.png</v>
      </c>
      <c r="I56" s="4">
        <f t="shared" si="0"/>
        <v>40</v>
      </c>
      <c r="J56" s="2">
        <v>10</v>
      </c>
      <c r="K56" s="2"/>
      <c r="L56" s="2"/>
      <c r="M56" s="2">
        <f t="shared" si="1"/>
        <v>0</v>
      </c>
      <c r="N56" s="2"/>
      <c r="O56" s="2"/>
      <c r="P56" s="2"/>
      <c r="Q56" s="2"/>
      <c r="R56" s="7"/>
      <c r="S56" s="5" t="s">
        <v>16</v>
      </c>
      <c r="T56" s="3">
        <v>40</v>
      </c>
      <c r="V56" s="4"/>
      <c r="W56" s="3" t="s">
        <v>492</v>
      </c>
      <c r="AE56" s="4">
        <f t="shared" si="2"/>
        <v>0</v>
      </c>
      <c r="AG56" s="23"/>
      <c r="AH56" s="31" t="str">
        <f t="shared" si="3"/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id='m054'&gt;40&lt;/td&gt;&lt;td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6" s="31" t="str">
        <f ca="1">"document.getElementById('"&amp;AJ56&amp;"').innerHTML = (b1*"&amp;TEXT(K56,0)&amp;"+b2*"&amp;TEXT(L56,0)&amp;"+b0*"&amp;TEXT(M56,0)&amp;") + (s1*"&amp;TEXT(X56,0)&amp;"+s2*"&amp;TEXT(Y56,0)&amp;"+s3*"&amp;TEXT(Z56,0)&amp;"+s4*"&amp;TEXT(AA56,0)&amp;"+s5*"&amp;TEXT(AB56,0)&amp;"+s6*"&amp;TEXT(AC56,0)&amp;"+s7*"&amp;TEXT(AD56,0)&amp;"+s0*"&amp;TEXT(AE56,0)&amp;") + (e01*"&amp;IF(ISNUMBER(SEARCH("斬撃",S56)),T56,0)&amp;"+e02*"&amp;IF(ISNUMBER(SEARCH("刺突",S56)),T56,0)&amp;"+e03*"&amp;IF(ISNUMBER(SEARCH("打撃",S56)),T56,0)&amp;"+e04*"&amp;IF(ISNUMBER(SEARCH("射撃",S56)),T56,T56)&amp;"+e05*"&amp;IF(ISNUMBER(SEARCH("魔法",S56)),T56,0)&amp;"+e06*"&amp;IF(ISNUMBER(SERCH("無区分",S56)),T56,0)&amp;"+e07*"&amp;IF(U56="反撃",V56,0)&amp;"+e08*"&amp;IF(U56="風属性",V56,0)&amp;"+e09*"&amp;IF(U56="闇属性",V56,0)&amp;"+e10*"&amp;IF(U56="単体",V56,0)&amp;"+e11*"&amp;IF(U56="範囲",V56,0)&amp;"+e12*"&amp;IF(U56="人",V56,0)&amp;"+e13*"&amp;IF(U56="異族",V56,0)&amp;"+e14*"&amp;IF(U56="バジュラ",V56,0)&amp;"+e15*"&amp;IF(U56="魔動人形",V56,0)&amp;"+e16*"&amp;IF(U56="下位魔神",V56,0)&amp;");"</f>
        <v>document.getElementById('m054').innerHTML = (b1*0+b2*0+b0*0) + (s1*0+s2*0+s3*0+s4*0+s5*0+s6*0+s7*0+s0*0) + (e01*0+e02*0+e03*40+e04*40+e05*0+e06*0+e07*0+e08*0+e09*0+e10*0+e11*0+e12*0+e13*0+e14*0+e15*0+e16*0);</v>
      </c>
      <c r="AJ56" s="35" t="str">
        <f t="shared" si="4"/>
        <v>m054</v>
      </c>
      <c r="AK56" s="23"/>
    </row>
    <row r="57" spans="1:37" s="3" customFormat="1" ht="37.049999999999997" customHeight="1" x14ac:dyDescent="0.3">
      <c r="A57" s="3" t="s">
        <v>142</v>
      </c>
      <c r="C57" s="6" t="s">
        <v>456</v>
      </c>
      <c r="D57" s="3">
        <v>5</v>
      </c>
      <c r="E57" s="3" t="s">
        <v>39</v>
      </c>
      <c r="F57" s="16" t="s">
        <v>42</v>
      </c>
      <c r="G57" s="8"/>
      <c r="H57" s="21" t="str">
        <f>IF(G57="","",VLOOKUP(G57,List!H:I,2,))</f>
        <v/>
      </c>
      <c r="I57" s="4">
        <f t="shared" si="0"/>
        <v>0</v>
      </c>
      <c r="J57" s="2"/>
      <c r="K57" s="2"/>
      <c r="L57" s="2"/>
      <c r="M57" s="2">
        <f t="shared" si="1"/>
        <v>0</v>
      </c>
      <c r="N57" s="2"/>
      <c r="O57" s="2"/>
      <c r="P57" s="2"/>
      <c r="Q57" s="2"/>
      <c r="R57" s="7"/>
      <c r="V57" s="4"/>
      <c r="AE57" s="4">
        <f t="shared" si="2"/>
        <v>0</v>
      </c>
      <c r="AG57" s="23"/>
      <c r="AH57" s="31" t="str">
        <f t="shared" si="3"/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7" s="31" t="str">
        <f ca="1">"document.getElementById('"&amp;AJ57&amp;"').innerHTML = (b1*"&amp;TEXT(K57,0)&amp;"+b2*"&amp;TEXT(L57,0)&amp;"+b0*"&amp;TEXT(M57,0)&amp;") + (s1*"&amp;TEXT(X57,0)&amp;"+s2*"&amp;TEXT(Y57,0)&amp;"+s3*"&amp;TEXT(Z57,0)&amp;"+s4*"&amp;TEXT(AA57,0)&amp;"+s5*"&amp;TEXT(AB57,0)&amp;"+s6*"&amp;TEXT(AC57,0)&amp;"+s7*"&amp;TEXT(AD57,0)&amp;"+s0*"&amp;TEXT(AE57,0)&amp;") + (e01*"&amp;IF(ISNUMBER(SEARCH("斬撃",S57)),T57,0)&amp;"+e02*"&amp;IF(ISNUMBER(SEARCH("刺突",S57)),T57,0)&amp;"+e03*"&amp;IF(ISNUMBER(SEARCH("打撃",S57)),T57,0)&amp;"+e04*"&amp;IF(ISNUMBER(SEARCH("射撃",S57)),T57,T57)&amp;"+e05*"&amp;IF(ISNUMBER(SEARCH("魔法",S57)),T57,0)&amp;"+e06*"&amp;IF(ISNUMBER(SERCH("無区分",S57)),T57,0)&amp;"+e07*"&amp;IF(U57="反撃",V57,0)&amp;"+e08*"&amp;IF(U57="風属性",V57,0)&amp;"+e09*"&amp;IF(U57="闇属性",V57,0)&amp;"+e10*"&amp;IF(U57="単体",V57,0)&amp;"+e11*"&amp;IF(U57="範囲",V57,0)&amp;"+e12*"&amp;IF(U57="人",V57,0)&amp;"+e13*"&amp;IF(U57="異族",V57,0)&amp;"+e14*"&amp;IF(U57="バジュラ",V57,0)&amp;"+e15*"&amp;IF(U57="魔動人形",V57,0)&amp;"+e16*"&amp;IF(U57="下位魔神",V57,0)&amp;");"</f>
        <v>document.getElementById('m055').innerHTML = (b1*0+b2*0+b0*0) + (s1*0+s2*0+s3*0+s4*0+s5*0+s6*0+s7*0+s0*0) + (e01*0+e02*0+e03*0+e04*+e05*0+e06*0+e07*0+e08*0+e09*0+e10*0+e11*0+e12*0+e13*0+e14*0+e15*0+e16*0);</v>
      </c>
      <c r="AJ57" s="35" t="str">
        <f t="shared" si="4"/>
        <v>m055</v>
      </c>
      <c r="AK57" s="23"/>
    </row>
    <row r="58" spans="1:37" s="3" customFormat="1" ht="37.049999999999997" customHeight="1" x14ac:dyDescent="0.3">
      <c r="A58" s="3" t="s">
        <v>143</v>
      </c>
      <c r="C58" s="6" t="s">
        <v>144</v>
      </c>
      <c r="D58" s="3">
        <v>5</v>
      </c>
      <c r="F58" s="16" t="s">
        <v>42</v>
      </c>
      <c r="G58" s="8" t="s">
        <v>100</v>
      </c>
      <c r="H58" s="21" t="str">
        <f>IF(G58="","",VLOOKUP(G58,List!H:I,2,))</f>
        <v>subgroup_hienkishi.png</v>
      </c>
      <c r="I58" s="4">
        <f t="shared" si="0"/>
        <v>90</v>
      </c>
      <c r="J58" s="2">
        <v>40</v>
      </c>
      <c r="K58" s="2">
        <v>30</v>
      </c>
      <c r="L58" s="2">
        <v>30</v>
      </c>
      <c r="M58" s="2">
        <f t="shared" si="1"/>
        <v>30</v>
      </c>
      <c r="N58" s="2"/>
      <c r="O58" s="2"/>
      <c r="P58" s="2"/>
      <c r="Q58" s="2"/>
      <c r="R58" s="7"/>
      <c r="V58" s="4"/>
      <c r="AB58" s="3">
        <v>60</v>
      </c>
      <c r="AE58" s="4">
        <f t="shared" si="2"/>
        <v>60</v>
      </c>
      <c r="AG58" s="23"/>
      <c r="AH58" s="31" t="str">
        <f t="shared" si="3"/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58" s="31" t="str">
        <f ca="1">"document.getElementById('"&amp;AJ58&amp;"').innerHTML = (b1*"&amp;TEXT(K58,0)&amp;"+b2*"&amp;TEXT(L58,0)&amp;"+b0*"&amp;TEXT(M58,0)&amp;") + (s1*"&amp;TEXT(X58,0)&amp;"+s2*"&amp;TEXT(Y58,0)&amp;"+s3*"&amp;TEXT(Z58,0)&amp;"+s4*"&amp;TEXT(AA58,0)&amp;"+s5*"&amp;TEXT(AB58,0)&amp;"+s6*"&amp;TEXT(AC58,0)&amp;"+s7*"&amp;TEXT(AD58,0)&amp;"+s0*"&amp;TEXT(AE58,0)&amp;") + (e01*"&amp;IF(ISNUMBER(SEARCH("斬撃",S58)),T58,0)&amp;"+e02*"&amp;IF(ISNUMBER(SEARCH("刺突",S58)),T58,0)&amp;"+e03*"&amp;IF(ISNUMBER(SEARCH("打撃",S58)),T58,0)&amp;"+e04*"&amp;IF(ISNUMBER(SEARCH("射撃",S58)),T58,T58)&amp;"+e05*"&amp;IF(ISNUMBER(SEARCH("魔法",S58)),T58,0)&amp;"+e06*"&amp;IF(ISNUMBER(SERCH("無区分",S58)),T58,0)&amp;"+e07*"&amp;IF(U58="反撃",V58,0)&amp;"+e08*"&amp;IF(U58="風属性",V58,0)&amp;"+e09*"&amp;IF(U58="闇属性",V58,0)&amp;"+e10*"&amp;IF(U58="単体",V58,0)&amp;"+e11*"&amp;IF(U58="範囲",V58,0)&amp;"+e12*"&amp;IF(U58="人",V58,0)&amp;"+e13*"&amp;IF(U58="異族",V58,0)&amp;"+e14*"&amp;IF(U58="バジュラ",V58,0)&amp;"+e15*"&amp;IF(U58="魔動人形",V58,0)&amp;"+e16*"&amp;IF(U58="下位魔神",V58,0)&amp;");"</f>
        <v>document.getElementById('m056').innerHTML = (b1*30+b2*30+b0*30) + (s1*0+s2*0+s3*0+s4*0+s5*60+s6*0+s7*0+s0*60) + (e01*0+e02*0+e03*0+e04*+e05*0+e06*0+e07*0+e08*0+e09*0+e10*0+e11*0+e12*0+e13*0+e14*0+e15*0+e16*0);</v>
      </c>
      <c r="AJ58" s="35" t="str">
        <f t="shared" si="4"/>
        <v>m056</v>
      </c>
      <c r="AK58" s="23"/>
    </row>
    <row r="59" spans="1:37" s="3" customFormat="1" ht="37.049999999999997" customHeight="1" x14ac:dyDescent="0.3">
      <c r="A59" s="3" t="s">
        <v>145</v>
      </c>
      <c r="C59" s="6" t="s">
        <v>146</v>
      </c>
      <c r="D59" s="3">
        <v>5</v>
      </c>
      <c r="F59" s="16" t="s">
        <v>42</v>
      </c>
      <c r="G59" s="8" t="s">
        <v>100</v>
      </c>
      <c r="H59" s="21" t="str">
        <f>IF(G59="","",VLOOKUP(G59,List!H:I,2,))</f>
        <v>subgroup_hienkishi.png</v>
      </c>
      <c r="I59" s="4">
        <f t="shared" si="0"/>
        <v>60</v>
      </c>
      <c r="J59" s="2">
        <v>30</v>
      </c>
      <c r="K59" s="2">
        <v>30</v>
      </c>
      <c r="L59" s="2">
        <v>20</v>
      </c>
      <c r="M59" s="2">
        <f t="shared" si="1"/>
        <v>30</v>
      </c>
      <c r="N59" s="2"/>
      <c r="O59" s="2"/>
      <c r="P59" s="2"/>
      <c r="Q59" s="2"/>
      <c r="R59" s="7"/>
      <c r="V59" s="4"/>
      <c r="W59" s="3" t="s">
        <v>553</v>
      </c>
      <c r="AB59" s="3">
        <v>30</v>
      </c>
      <c r="AC59" s="3">
        <v>30</v>
      </c>
      <c r="AE59" s="4">
        <f t="shared" si="2"/>
        <v>30</v>
      </c>
      <c r="AG59" s="23"/>
      <c r="AH59" s="31" t="str">
        <f t="shared" si="3"/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id='m057'&gt;60&lt;/td&gt;&lt;td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I59" s="31" t="str">
        <f ca="1">"document.getElementById('"&amp;AJ59&amp;"').innerHTML = (b1*"&amp;TEXT(K59,0)&amp;"+b2*"&amp;TEXT(L59,0)&amp;"+b0*"&amp;TEXT(M59,0)&amp;") + (s1*"&amp;TEXT(X59,0)&amp;"+s2*"&amp;TEXT(Y59,0)&amp;"+s3*"&amp;TEXT(Z59,0)&amp;"+s4*"&amp;TEXT(AA59,0)&amp;"+s5*"&amp;TEXT(AB59,0)&amp;"+s6*"&amp;TEXT(AC59,0)&amp;"+s7*"&amp;TEXT(AD59,0)&amp;"+s0*"&amp;TEXT(AE59,0)&amp;") + (e01*"&amp;IF(ISNUMBER(SEARCH("斬撃",S59)),T59,0)&amp;"+e02*"&amp;IF(ISNUMBER(SEARCH("刺突",S59)),T59,0)&amp;"+e03*"&amp;IF(ISNUMBER(SEARCH("打撃",S59)),T59,0)&amp;"+e04*"&amp;IF(ISNUMBER(SEARCH("射撃",S59)),T59,T59)&amp;"+e05*"&amp;IF(ISNUMBER(SEARCH("魔法",S59)),T59,0)&amp;"+e06*"&amp;IF(ISNUMBER(SERCH("無区分",S59)),T59,0)&amp;"+e07*"&amp;IF(U59="反撃",V59,0)&amp;"+e08*"&amp;IF(U59="風属性",V59,0)&amp;"+e09*"&amp;IF(U59="闇属性",V59,0)&amp;"+e10*"&amp;IF(U59="単体",V59,0)&amp;"+e11*"&amp;IF(U59="範囲",V59,0)&amp;"+e12*"&amp;IF(U59="人",V59,0)&amp;"+e13*"&amp;IF(U59="異族",V59,0)&amp;"+e14*"&amp;IF(U59="バジュラ",V59,0)&amp;"+e15*"&amp;IF(U59="魔動人形",V59,0)&amp;"+e16*"&amp;IF(U59="下位魔神",V59,0)&amp;");"</f>
        <v>document.getElementById('m057').innerHTML = (b1*30+b2*20+b0*30) + (s1*0+s2*0+s3*0+s4*0+s5*30+s6*30+s7*0+s0*30) + (e01*0+e02*0+e03*0+e04*+e05*0+e06*0+e07*0+e08*0+e09*0+e10*0+e11*0+e12*0+e13*0+e14*0+e15*0+e16*0);</v>
      </c>
      <c r="AJ59" s="35" t="str">
        <f t="shared" si="4"/>
        <v>m057</v>
      </c>
      <c r="AK59" s="23"/>
    </row>
    <row r="60" spans="1:37" s="3" customFormat="1" ht="37.049999999999997" customHeight="1" x14ac:dyDescent="0.3">
      <c r="A60" s="3" t="s">
        <v>147</v>
      </c>
      <c r="C60" s="6" t="s">
        <v>148</v>
      </c>
      <c r="D60" s="3">
        <v>5</v>
      </c>
      <c r="F60" s="16" t="s">
        <v>42</v>
      </c>
      <c r="G60" s="8" t="s">
        <v>68</v>
      </c>
      <c r="H60" s="21" t="str">
        <f>IF(G60="","",VLOOKUP(G60,List!H:I,2,))</f>
        <v>subgroup_seikyoukishi.png</v>
      </c>
      <c r="I60" s="4">
        <f t="shared" si="0"/>
        <v>90</v>
      </c>
      <c r="J60" s="2">
        <v>40</v>
      </c>
      <c r="K60" s="2">
        <v>30</v>
      </c>
      <c r="L60" s="2">
        <v>30</v>
      </c>
      <c r="M60" s="2">
        <f t="shared" si="1"/>
        <v>30</v>
      </c>
      <c r="N60" s="2"/>
      <c r="O60" s="2"/>
      <c r="P60" s="2"/>
      <c r="Q60" s="2"/>
      <c r="R60" s="7"/>
      <c r="V60" s="4"/>
      <c r="AC60" s="3">
        <v>60</v>
      </c>
      <c r="AE60" s="4">
        <f t="shared" si="2"/>
        <v>60</v>
      </c>
      <c r="AG60" s="23"/>
      <c r="AH60" s="31" t="str">
        <f t="shared" si="3"/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60" s="31" t="str">
        <f ca="1">"document.getElementById('"&amp;AJ60&amp;"').innerHTML = (b1*"&amp;TEXT(K60,0)&amp;"+b2*"&amp;TEXT(L60,0)&amp;"+b0*"&amp;TEXT(M60,0)&amp;") + (s1*"&amp;TEXT(X60,0)&amp;"+s2*"&amp;TEXT(Y60,0)&amp;"+s3*"&amp;TEXT(Z60,0)&amp;"+s4*"&amp;TEXT(AA60,0)&amp;"+s5*"&amp;TEXT(AB60,0)&amp;"+s6*"&amp;TEXT(AC60,0)&amp;"+s7*"&amp;TEXT(AD60,0)&amp;"+s0*"&amp;TEXT(AE60,0)&amp;") + (e01*"&amp;IF(ISNUMBER(SEARCH("斬撃",S60)),T60,0)&amp;"+e02*"&amp;IF(ISNUMBER(SEARCH("刺突",S60)),T60,0)&amp;"+e03*"&amp;IF(ISNUMBER(SEARCH("打撃",S60)),T60,0)&amp;"+e04*"&amp;IF(ISNUMBER(SEARCH("射撃",S60)),T60,T60)&amp;"+e05*"&amp;IF(ISNUMBER(SEARCH("魔法",S60)),T60,0)&amp;"+e06*"&amp;IF(ISNUMBER(SERCH("無区分",S60)),T60,0)&amp;"+e07*"&amp;IF(U60="反撃",V60,0)&amp;"+e08*"&amp;IF(U60="風属性",V60,0)&amp;"+e09*"&amp;IF(U60="闇属性",V60,0)&amp;"+e10*"&amp;IF(U60="単体",V60,0)&amp;"+e11*"&amp;IF(U60="範囲",V60,0)&amp;"+e12*"&amp;IF(U60="人",V60,0)&amp;"+e13*"&amp;IF(U60="異族",V60,0)&amp;"+e14*"&amp;IF(U60="バジュラ",V60,0)&amp;"+e15*"&amp;IF(U60="魔動人形",V60,0)&amp;"+e16*"&amp;IF(U60="下位魔神",V60,0)&amp;");"</f>
        <v>document.getElementById('m058').innerHTML = (b1*30+b2*30+b0*30) + (s1*0+s2*0+s3*0+s4*0+s5*0+s6*60+s7*0+s0*60) + (e01*0+e02*0+e03*0+e04*+e05*0+e06*0+e07*0+e08*0+e09*0+e10*0+e11*0+e12*0+e13*0+e14*0+e15*0+e16*0);</v>
      </c>
      <c r="AJ60" s="35" t="str">
        <f t="shared" si="4"/>
        <v>m058</v>
      </c>
      <c r="AK60" s="23"/>
    </row>
    <row r="61" spans="1:37" s="3" customFormat="1" ht="37.049999999999997" customHeight="1" x14ac:dyDescent="0.3">
      <c r="A61" s="3" t="s">
        <v>149</v>
      </c>
      <c r="C61" s="6" t="s">
        <v>150</v>
      </c>
      <c r="D61" s="3">
        <v>5</v>
      </c>
      <c r="E61" s="3" t="s">
        <v>39</v>
      </c>
      <c r="F61" s="16" t="s">
        <v>42</v>
      </c>
      <c r="G61" s="8" t="s">
        <v>68</v>
      </c>
      <c r="H61" s="21" t="str">
        <f>IF(G61="","",VLOOKUP(G61,List!H:I,2,))</f>
        <v>subgroup_seikyoukishi.png</v>
      </c>
      <c r="I61" s="4">
        <f t="shared" si="0"/>
        <v>80</v>
      </c>
      <c r="J61" s="2">
        <v>40</v>
      </c>
      <c r="K61" s="2">
        <v>50</v>
      </c>
      <c r="L61" s="2"/>
      <c r="M61" s="2">
        <f t="shared" si="1"/>
        <v>50</v>
      </c>
      <c r="N61" s="2">
        <v>25</v>
      </c>
      <c r="O61" s="2">
        <v>25</v>
      </c>
      <c r="P61" s="2"/>
      <c r="Q61" s="2"/>
      <c r="R61" s="7"/>
      <c r="V61" s="4"/>
      <c r="X61" s="3">
        <v>30</v>
      </c>
      <c r="AC61" s="3">
        <v>30</v>
      </c>
      <c r="AE61" s="4">
        <f t="shared" si="2"/>
        <v>30</v>
      </c>
      <c r="AG61" s="23"/>
      <c r="AH61" s="31" t="str">
        <f t="shared" si="3"/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id='m059'&gt;80&lt;/td&gt;&lt;td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61" s="31" t="str">
        <f ca="1">"document.getElementById('"&amp;AJ61&amp;"').innerHTML = (b1*"&amp;TEXT(K61,0)&amp;"+b2*"&amp;TEXT(L61,0)&amp;"+b0*"&amp;TEXT(M61,0)&amp;") + (s1*"&amp;TEXT(X61,0)&amp;"+s2*"&amp;TEXT(Y61,0)&amp;"+s3*"&amp;TEXT(Z61,0)&amp;"+s4*"&amp;TEXT(AA61,0)&amp;"+s5*"&amp;TEXT(AB61,0)&amp;"+s6*"&amp;TEXT(AC61,0)&amp;"+s7*"&amp;TEXT(AD61,0)&amp;"+s0*"&amp;TEXT(AE61,0)&amp;") + (e01*"&amp;IF(ISNUMBER(SEARCH("斬撃",S61)),T61,0)&amp;"+e02*"&amp;IF(ISNUMBER(SEARCH("刺突",S61)),T61,0)&amp;"+e03*"&amp;IF(ISNUMBER(SEARCH("打撃",S61)),T61,0)&amp;"+e04*"&amp;IF(ISNUMBER(SEARCH("射撃",S61)),T61,T61)&amp;"+e05*"&amp;IF(ISNUMBER(SEARCH("魔法",S61)),T61,0)&amp;"+e06*"&amp;IF(ISNUMBER(SERCH("無区分",S61)),T61,0)&amp;"+e07*"&amp;IF(U61="反撃",V61,0)&amp;"+e08*"&amp;IF(U61="風属性",V61,0)&amp;"+e09*"&amp;IF(U61="闇属性",V61,0)&amp;"+e10*"&amp;IF(U61="単体",V61,0)&amp;"+e11*"&amp;IF(U61="範囲",V61,0)&amp;"+e12*"&amp;IF(U61="人",V61,0)&amp;"+e13*"&amp;IF(U61="異族",V61,0)&amp;"+e14*"&amp;IF(U61="バジュラ",V61,0)&amp;"+e15*"&amp;IF(U61="魔動人形",V61,0)&amp;"+e16*"&amp;IF(U61="下位魔神",V61,0)&amp;");"</f>
        <v>document.getElementById('m059').innerHTML = (b1*50+b2*0+b0*50) + (s1*30+s2*0+s3*0+s4*0+s5*0+s6*30+s7*0+s0*30) + (e01*0+e02*0+e03*0+e04*+e05*0+e06*0+e07*0+e08*0+e09*0+e10*0+e11*0+e12*0+e13*0+e14*0+e15*0+e16*0);</v>
      </c>
      <c r="AJ61" s="35" t="str">
        <f t="shared" si="4"/>
        <v>m059</v>
      </c>
      <c r="AK61" s="23"/>
    </row>
    <row r="62" spans="1:37" s="3" customFormat="1" ht="37.049999999999997" customHeight="1" x14ac:dyDescent="0.3">
      <c r="A62" s="3" t="s">
        <v>151</v>
      </c>
      <c r="C62" s="6" t="s">
        <v>457</v>
      </c>
      <c r="D62" s="3">
        <v>5</v>
      </c>
      <c r="E62" s="3" t="s">
        <v>35</v>
      </c>
      <c r="F62" s="15" t="s">
        <v>36</v>
      </c>
      <c r="G62" s="8"/>
      <c r="H62" s="21" t="str">
        <f>IF(G62="","",VLOOKUP(G62,List!H:I,2,))</f>
        <v/>
      </c>
      <c r="I62" s="4">
        <f t="shared" si="0"/>
        <v>0</v>
      </c>
      <c r="J62" s="2"/>
      <c r="K62" s="2"/>
      <c r="L62" s="2"/>
      <c r="M62" s="2">
        <f t="shared" si="1"/>
        <v>0</v>
      </c>
      <c r="N62" s="2"/>
      <c r="O62" s="2"/>
      <c r="P62" s="2"/>
      <c r="Q62" s="2"/>
      <c r="R62" s="7"/>
      <c r="V62" s="4"/>
      <c r="AE62" s="4">
        <f t="shared" si="2"/>
        <v>0</v>
      </c>
      <c r="AG62" s="23"/>
      <c r="AH62" s="31" t="str">
        <f t="shared" si="3"/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2" s="31" t="str">
        <f ca="1">"document.getElementById('"&amp;AJ62&amp;"').innerHTML = (b1*"&amp;TEXT(K62,0)&amp;"+b2*"&amp;TEXT(L62,0)&amp;"+b0*"&amp;TEXT(M62,0)&amp;") + (s1*"&amp;TEXT(X62,0)&amp;"+s2*"&amp;TEXT(Y62,0)&amp;"+s3*"&amp;TEXT(Z62,0)&amp;"+s4*"&amp;TEXT(AA62,0)&amp;"+s5*"&amp;TEXT(AB62,0)&amp;"+s6*"&amp;TEXT(AC62,0)&amp;"+s7*"&amp;TEXT(AD62,0)&amp;"+s0*"&amp;TEXT(AE62,0)&amp;") + (e01*"&amp;IF(ISNUMBER(SEARCH("斬撃",S62)),T62,0)&amp;"+e02*"&amp;IF(ISNUMBER(SEARCH("刺突",S62)),T62,0)&amp;"+e03*"&amp;IF(ISNUMBER(SEARCH("打撃",S62)),T62,0)&amp;"+e04*"&amp;IF(ISNUMBER(SEARCH("射撃",S62)),T62,T62)&amp;"+e05*"&amp;IF(ISNUMBER(SEARCH("魔法",S62)),T62,0)&amp;"+e06*"&amp;IF(ISNUMBER(SERCH("無区分",S62)),T62,0)&amp;"+e07*"&amp;IF(U62="反撃",V62,0)&amp;"+e08*"&amp;IF(U62="風属性",V62,0)&amp;"+e09*"&amp;IF(U62="闇属性",V62,0)&amp;"+e10*"&amp;IF(U62="単体",V62,0)&amp;"+e11*"&amp;IF(U62="範囲",V62,0)&amp;"+e12*"&amp;IF(U62="人",V62,0)&amp;"+e13*"&amp;IF(U62="異族",V62,0)&amp;"+e14*"&amp;IF(U62="バジュラ",V62,0)&amp;"+e15*"&amp;IF(U62="魔動人形",V62,0)&amp;"+e16*"&amp;IF(U62="下位魔神",V62,0)&amp;");"</f>
        <v>document.getElementById('m060').innerHTML = (b1*0+b2*0+b0*0) + (s1*0+s2*0+s3*0+s4*0+s5*0+s6*0+s7*0+s0*0) + (e01*0+e02*0+e03*0+e04*+e05*0+e06*0+e07*0+e08*0+e09*0+e10*0+e11*0+e12*0+e13*0+e14*0+e15*0+e16*0);</v>
      </c>
      <c r="AJ62" s="35" t="str">
        <f t="shared" si="4"/>
        <v>m060</v>
      </c>
      <c r="AK62" s="23"/>
    </row>
    <row r="63" spans="1:37" s="3" customFormat="1" ht="37.049999999999997" customHeight="1" x14ac:dyDescent="0.3">
      <c r="A63" s="3" t="s">
        <v>152</v>
      </c>
      <c r="C63" s="6" t="s">
        <v>458</v>
      </c>
      <c r="D63" s="3">
        <v>5</v>
      </c>
      <c r="E63" s="3" t="s">
        <v>39</v>
      </c>
      <c r="F63" s="15" t="s">
        <v>36</v>
      </c>
      <c r="G63" s="8"/>
      <c r="H63" s="21" t="str">
        <f>IF(G63="","",VLOOKUP(G63,List!H:I,2,))</f>
        <v/>
      </c>
      <c r="I63" s="4">
        <f t="shared" si="0"/>
        <v>0</v>
      </c>
      <c r="J63" s="2"/>
      <c r="K63" s="2"/>
      <c r="L63" s="2"/>
      <c r="M63" s="2">
        <f t="shared" si="1"/>
        <v>0</v>
      </c>
      <c r="N63" s="2"/>
      <c r="O63" s="2"/>
      <c r="P63" s="2"/>
      <c r="Q63" s="2"/>
      <c r="R63" s="7"/>
      <c r="V63" s="4"/>
      <c r="AE63" s="4">
        <f t="shared" si="2"/>
        <v>0</v>
      </c>
      <c r="AG63" s="23"/>
      <c r="AH63" s="31" t="str">
        <f t="shared" si="3"/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3" s="31" t="str">
        <f ca="1">"document.getElementById('"&amp;AJ63&amp;"').innerHTML = (b1*"&amp;TEXT(K63,0)&amp;"+b2*"&amp;TEXT(L63,0)&amp;"+b0*"&amp;TEXT(M63,0)&amp;") + (s1*"&amp;TEXT(X63,0)&amp;"+s2*"&amp;TEXT(Y63,0)&amp;"+s3*"&amp;TEXT(Z63,0)&amp;"+s4*"&amp;TEXT(AA63,0)&amp;"+s5*"&amp;TEXT(AB63,0)&amp;"+s6*"&amp;TEXT(AC63,0)&amp;"+s7*"&amp;TEXT(AD63,0)&amp;"+s0*"&amp;TEXT(AE63,0)&amp;") + (e01*"&amp;IF(ISNUMBER(SEARCH("斬撃",S63)),T63,0)&amp;"+e02*"&amp;IF(ISNUMBER(SEARCH("刺突",S63)),T63,0)&amp;"+e03*"&amp;IF(ISNUMBER(SEARCH("打撃",S63)),T63,0)&amp;"+e04*"&amp;IF(ISNUMBER(SEARCH("射撃",S63)),T63,T63)&amp;"+e05*"&amp;IF(ISNUMBER(SEARCH("魔法",S63)),T63,0)&amp;"+e06*"&amp;IF(ISNUMBER(SERCH("無区分",S63)),T63,0)&amp;"+e07*"&amp;IF(U63="反撃",V63,0)&amp;"+e08*"&amp;IF(U63="風属性",V63,0)&amp;"+e09*"&amp;IF(U63="闇属性",V63,0)&amp;"+e10*"&amp;IF(U63="単体",V63,0)&amp;"+e11*"&amp;IF(U63="範囲",V63,0)&amp;"+e12*"&amp;IF(U63="人",V63,0)&amp;"+e13*"&amp;IF(U63="異族",V63,0)&amp;"+e14*"&amp;IF(U63="バジュラ",V63,0)&amp;"+e15*"&amp;IF(U63="魔動人形",V63,0)&amp;"+e16*"&amp;IF(U63="下位魔神",V63,0)&amp;");"</f>
        <v>document.getElementById('m061').innerHTML = (b1*0+b2*0+b0*0) + (s1*0+s2*0+s3*0+s4*0+s5*0+s6*0+s7*0+s0*0) + (e01*0+e02*0+e03*0+e04*+e05*0+e06*0+e07*0+e08*0+e09*0+e10*0+e11*0+e12*0+e13*0+e14*0+e15*0+e16*0);</v>
      </c>
      <c r="AJ63" s="35" t="str">
        <f t="shared" si="4"/>
        <v>m061</v>
      </c>
      <c r="AK63" s="23"/>
    </row>
    <row r="64" spans="1:37" s="3" customFormat="1" ht="37.049999999999997" customHeight="1" x14ac:dyDescent="0.3">
      <c r="A64" s="3" t="s">
        <v>153</v>
      </c>
      <c r="C64" s="6" t="s">
        <v>459</v>
      </c>
      <c r="D64" s="3">
        <v>5</v>
      </c>
      <c r="E64" s="3" t="s">
        <v>39</v>
      </c>
      <c r="F64" s="17" t="s">
        <v>154</v>
      </c>
      <c r="G64" s="8"/>
      <c r="H64" s="21" t="str">
        <f>IF(G64="","",VLOOKUP(G64,List!H:I,2,))</f>
        <v/>
      </c>
      <c r="I64" s="4">
        <f t="shared" si="0"/>
        <v>0</v>
      </c>
      <c r="J64" s="2"/>
      <c r="K64" s="2"/>
      <c r="L64" s="2"/>
      <c r="M64" s="2">
        <f t="shared" si="1"/>
        <v>0</v>
      </c>
      <c r="N64" s="2"/>
      <c r="O64" s="2"/>
      <c r="P64" s="2"/>
      <c r="Q64" s="2"/>
      <c r="R64" s="7"/>
      <c r="V64" s="4"/>
      <c r="AE64" s="4">
        <f t="shared" si="2"/>
        <v>0</v>
      </c>
      <c r="AG64" s="23"/>
      <c r="AH64" s="31" t="str">
        <f t="shared" si="3"/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4" s="31" t="str">
        <f ca="1">"document.getElementById('"&amp;AJ64&amp;"').innerHTML = (b1*"&amp;TEXT(K64,0)&amp;"+b2*"&amp;TEXT(L64,0)&amp;"+b0*"&amp;TEXT(M64,0)&amp;") + (s1*"&amp;TEXT(X64,0)&amp;"+s2*"&amp;TEXT(Y64,0)&amp;"+s3*"&amp;TEXT(Z64,0)&amp;"+s4*"&amp;TEXT(AA64,0)&amp;"+s5*"&amp;TEXT(AB64,0)&amp;"+s6*"&amp;TEXT(AC64,0)&amp;"+s7*"&amp;TEXT(AD64,0)&amp;"+s0*"&amp;TEXT(AE64,0)&amp;") + (e01*"&amp;IF(ISNUMBER(SEARCH("斬撃",S64)),T64,0)&amp;"+e02*"&amp;IF(ISNUMBER(SEARCH("刺突",S64)),T64,0)&amp;"+e03*"&amp;IF(ISNUMBER(SEARCH("打撃",S64)),T64,0)&amp;"+e04*"&amp;IF(ISNUMBER(SEARCH("射撃",S64)),T64,T64)&amp;"+e05*"&amp;IF(ISNUMBER(SEARCH("魔法",S64)),T64,0)&amp;"+e06*"&amp;IF(ISNUMBER(SERCH("無区分",S64)),T64,0)&amp;"+e07*"&amp;IF(U64="反撃",V64,0)&amp;"+e08*"&amp;IF(U64="風属性",V64,0)&amp;"+e09*"&amp;IF(U64="闇属性",V64,0)&amp;"+e10*"&amp;IF(U64="単体",V64,0)&amp;"+e11*"&amp;IF(U64="範囲",V64,0)&amp;"+e12*"&amp;IF(U64="人",V64,0)&amp;"+e13*"&amp;IF(U64="異族",V64,0)&amp;"+e14*"&amp;IF(U64="バジュラ",V64,0)&amp;"+e15*"&amp;IF(U64="魔動人形",V64,0)&amp;"+e16*"&amp;IF(U64="下位魔神",V64,0)&amp;");"</f>
        <v>document.getElementById('m062').innerHTML = (b1*0+b2*0+b0*0) + (s1*0+s2*0+s3*0+s4*0+s5*0+s6*0+s7*0+s0*0) + (e01*0+e02*0+e03*0+e04*+e05*0+e06*0+e07*0+e08*0+e09*0+e10*0+e11*0+e12*0+e13*0+e14*0+e15*0+e16*0);</v>
      </c>
      <c r="AJ64" s="35" t="str">
        <f t="shared" si="4"/>
        <v>m062</v>
      </c>
      <c r="AK64" s="23"/>
    </row>
    <row r="65" spans="1:37" s="3" customFormat="1" ht="37.049999999999997" customHeight="1" x14ac:dyDescent="0.3">
      <c r="A65" s="3" t="s">
        <v>538</v>
      </c>
      <c r="C65" s="6" t="s">
        <v>541</v>
      </c>
      <c r="D65" s="3">
        <v>5</v>
      </c>
      <c r="E65" s="3" t="s">
        <v>39</v>
      </c>
      <c r="F65" s="17" t="s">
        <v>154</v>
      </c>
      <c r="G65" s="8"/>
      <c r="H65" s="21" t="str">
        <f>IF(G65="","",VLOOKUP(G65,List!H:I,2,))</f>
        <v/>
      </c>
      <c r="I65" s="4">
        <f t="shared" ref="I65" si="5">SUMPRODUCT(J$1:AE$1,J65:AE65)</f>
        <v>0</v>
      </c>
      <c r="J65" s="2"/>
      <c r="K65" s="2"/>
      <c r="L65" s="2"/>
      <c r="M65" s="2">
        <f t="shared" ref="M65" si="6">MAX(K65:L65)</f>
        <v>0</v>
      </c>
      <c r="N65" s="2"/>
      <c r="O65" s="2"/>
      <c r="P65" s="2"/>
      <c r="Q65" s="2"/>
      <c r="R65" s="7"/>
      <c r="V65" s="4"/>
      <c r="AE65" s="4">
        <f t="shared" ref="AE65" si="7">MAX(X65:AD65)</f>
        <v>0</v>
      </c>
      <c r="AG65" s="23"/>
      <c r="AH65" s="31" t="str">
        <f t="shared" si="3"/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5" s="31" t="str">
        <f ca="1">"document.getElementById('"&amp;AJ65&amp;"').innerHTML = (b1*"&amp;TEXT(K65,0)&amp;"+b2*"&amp;TEXT(L65,0)&amp;"+b0*"&amp;TEXT(M65,0)&amp;") + (s1*"&amp;TEXT(X65,0)&amp;"+s2*"&amp;TEXT(Y65,0)&amp;"+s3*"&amp;TEXT(Z65,0)&amp;"+s4*"&amp;TEXT(AA65,0)&amp;"+s5*"&amp;TEXT(AB65,0)&amp;"+s6*"&amp;TEXT(AC65,0)&amp;"+s7*"&amp;TEXT(AD65,0)&amp;"+s0*"&amp;TEXT(AE65,0)&amp;") + (e01*"&amp;IF(ISNUMBER(SEARCH("斬撃",S65)),T65,0)&amp;"+e02*"&amp;IF(ISNUMBER(SEARCH("刺突",S65)),T65,0)&amp;"+e03*"&amp;IF(ISNUMBER(SEARCH("打撃",S65)),T65,0)&amp;"+e04*"&amp;IF(ISNUMBER(SEARCH("射撃",S65)),T65,T65)&amp;"+e05*"&amp;IF(ISNUMBER(SEARCH("魔法",S65)),T65,0)&amp;"+e06*"&amp;IF(ISNUMBER(SERCH("無区分",S65)),T65,0)&amp;"+e07*"&amp;IF(U65="反撃",V65,0)&amp;"+e08*"&amp;IF(U65="風属性",V65,0)&amp;"+e09*"&amp;IF(U65="闇属性",V65,0)&amp;"+e10*"&amp;IF(U65="単体",V65,0)&amp;"+e11*"&amp;IF(U65="範囲",V65,0)&amp;"+e12*"&amp;IF(U65="人",V65,0)&amp;"+e13*"&amp;IF(U65="異族",V65,0)&amp;"+e14*"&amp;IF(U65="バジュラ",V65,0)&amp;"+e15*"&amp;IF(U65="魔動人形",V65,0)&amp;"+e16*"&amp;IF(U65="下位魔神",V65,0)&amp;");"</f>
        <v>document.getElementById('m063').innerHTML = (b1*0+b2*0+b0*0) + (s1*0+s2*0+s3*0+s4*0+s5*0+s6*0+s7*0+s0*0) + (e01*0+e02*0+e03*0+e04*+e05*0+e06*0+e07*0+e08*0+e09*0+e10*0+e11*0+e12*0+e13*0+e14*0+e15*0+e16*0);</v>
      </c>
      <c r="AJ65" s="35" t="str">
        <f t="shared" si="4"/>
        <v>m063</v>
      </c>
      <c r="AK65" s="23"/>
    </row>
    <row r="66" spans="1:37" s="3" customFormat="1" ht="37.049999999999997" customHeight="1" x14ac:dyDescent="0.3">
      <c r="A66" s="3" t="s">
        <v>155</v>
      </c>
      <c r="C66" s="6" t="s">
        <v>460</v>
      </c>
      <c r="D66" s="3">
        <v>5</v>
      </c>
      <c r="E66" s="3" t="s">
        <v>35</v>
      </c>
      <c r="F66" s="17" t="s">
        <v>154</v>
      </c>
      <c r="G66" s="8"/>
      <c r="H66" s="21" t="str">
        <f>IF(G66="","",VLOOKUP(G66,List!H:I,2,))</f>
        <v/>
      </c>
      <c r="I66" s="4">
        <f t="shared" si="0"/>
        <v>0</v>
      </c>
      <c r="J66" s="2"/>
      <c r="K66" s="2"/>
      <c r="L66" s="2"/>
      <c r="M66" s="2">
        <f t="shared" si="1"/>
        <v>0</v>
      </c>
      <c r="N66" s="2"/>
      <c r="O66" s="2"/>
      <c r="P66" s="2"/>
      <c r="Q66" s="2"/>
      <c r="R66" s="7"/>
      <c r="V66" s="4"/>
      <c r="AE66" s="4">
        <f t="shared" si="2"/>
        <v>0</v>
      </c>
      <c r="AG66" s="23"/>
      <c r="AH66" s="31" t="str">
        <f t="shared" si="3"/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6" s="31" t="str">
        <f ca="1">"document.getElementById('"&amp;AJ66&amp;"').innerHTML = (b1*"&amp;TEXT(K66,0)&amp;"+b2*"&amp;TEXT(L66,0)&amp;"+b0*"&amp;TEXT(M66,0)&amp;") + (s1*"&amp;TEXT(X66,0)&amp;"+s2*"&amp;TEXT(Y66,0)&amp;"+s3*"&amp;TEXT(Z66,0)&amp;"+s4*"&amp;TEXT(AA66,0)&amp;"+s5*"&amp;TEXT(AB66,0)&amp;"+s6*"&amp;TEXT(AC66,0)&amp;"+s7*"&amp;TEXT(AD66,0)&amp;"+s0*"&amp;TEXT(AE66,0)&amp;") + (e01*"&amp;IF(ISNUMBER(SEARCH("斬撃",S66)),T66,0)&amp;"+e02*"&amp;IF(ISNUMBER(SEARCH("刺突",S66)),T66,0)&amp;"+e03*"&amp;IF(ISNUMBER(SEARCH("打撃",S66)),T66,0)&amp;"+e04*"&amp;IF(ISNUMBER(SEARCH("射撃",S66)),T66,T66)&amp;"+e05*"&amp;IF(ISNUMBER(SEARCH("魔法",S66)),T66,0)&amp;"+e06*"&amp;IF(ISNUMBER(SERCH("無区分",S66)),T66,0)&amp;"+e07*"&amp;IF(U66="反撃",V66,0)&amp;"+e08*"&amp;IF(U66="風属性",V66,0)&amp;"+e09*"&amp;IF(U66="闇属性",V66,0)&amp;"+e10*"&amp;IF(U66="単体",V66,0)&amp;"+e11*"&amp;IF(U66="範囲",V66,0)&amp;"+e12*"&amp;IF(U66="人",V66,0)&amp;"+e13*"&amp;IF(U66="異族",V66,0)&amp;"+e14*"&amp;IF(U66="バジュラ",V66,0)&amp;"+e15*"&amp;IF(U66="魔動人形",V66,0)&amp;"+e16*"&amp;IF(U66="下位魔神",V66,0)&amp;");"</f>
        <v>document.getElementById('m064').innerHTML = (b1*0+b2*0+b0*0) + (s1*0+s2*0+s3*0+s4*0+s5*0+s6*0+s7*0+s0*0) + (e01*0+e02*0+e03*0+e04*+e05*0+e06*0+e07*0+e08*0+e09*0+e10*0+e11*0+e12*0+e13*0+e14*0+e15*0+e16*0);</v>
      </c>
      <c r="AJ66" s="35" t="str">
        <f t="shared" si="4"/>
        <v>m064</v>
      </c>
      <c r="AK66" s="23"/>
    </row>
    <row r="67" spans="1:37" s="3" customFormat="1" ht="37.049999999999997" customHeight="1" x14ac:dyDescent="0.3">
      <c r="A67" s="3" t="s">
        <v>156</v>
      </c>
      <c r="C67" s="6" t="s">
        <v>461</v>
      </c>
      <c r="D67" s="3">
        <v>5</v>
      </c>
      <c r="E67" s="3" t="s">
        <v>39</v>
      </c>
      <c r="F67" s="17" t="s">
        <v>154</v>
      </c>
      <c r="G67" s="8"/>
      <c r="H67" s="21" t="str">
        <f>IF(G67="","",VLOOKUP(G67,List!H:I,2,))</f>
        <v/>
      </c>
      <c r="I67" s="4">
        <f t="shared" si="0"/>
        <v>0</v>
      </c>
      <c r="J67" s="2"/>
      <c r="K67" s="2"/>
      <c r="L67" s="2"/>
      <c r="M67" s="2">
        <f t="shared" si="1"/>
        <v>0</v>
      </c>
      <c r="N67" s="2"/>
      <c r="O67" s="2"/>
      <c r="P67" s="2"/>
      <c r="Q67" s="2"/>
      <c r="R67" s="7"/>
      <c r="V67" s="4"/>
      <c r="AE67" s="4">
        <f t="shared" si="2"/>
        <v>0</v>
      </c>
      <c r="AG67" s="23"/>
      <c r="AH67" s="31" t="str">
        <f t="shared" si="3"/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7" s="31" t="str">
        <f ca="1">"document.getElementById('"&amp;AJ67&amp;"').innerHTML = (b1*"&amp;TEXT(K67,0)&amp;"+b2*"&amp;TEXT(L67,0)&amp;"+b0*"&amp;TEXT(M67,0)&amp;") + (s1*"&amp;TEXT(X67,0)&amp;"+s2*"&amp;TEXT(Y67,0)&amp;"+s3*"&amp;TEXT(Z67,0)&amp;"+s4*"&amp;TEXT(AA67,0)&amp;"+s5*"&amp;TEXT(AB67,0)&amp;"+s6*"&amp;TEXT(AC67,0)&amp;"+s7*"&amp;TEXT(AD67,0)&amp;"+s0*"&amp;TEXT(AE67,0)&amp;") + (e01*"&amp;IF(ISNUMBER(SEARCH("斬撃",S67)),T67,0)&amp;"+e02*"&amp;IF(ISNUMBER(SEARCH("刺突",S67)),T67,0)&amp;"+e03*"&amp;IF(ISNUMBER(SEARCH("打撃",S67)),T67,0)&amp;"+e04*"&amp;IF(ISNUMBER(SEARCH("射撃",S67)),T67,T67)&amp;"+e05*"&amp;IF(ISNUMBER(SEARCH("魔法",S67)),T67,0)&amp;"+e06*"&amp;IF(ISNUMBER(SERCH("無区分",S67)),T67,0)&amp;"+e07*"&amp;IF(U67="反撃",V67,0)&amp;"+e08*"&amp;IF(U67="風属性",V67,0)&amp;"+e09*"&amp;IF(U67="闇属性",V67,0)&amp;"+e10*"&amp;IF(U67="単体",V67,0)&amp;"+e11*"&amp;IF(U67="範囲",V67,0)&amp;"+e12*"&amp;IF(U67="人",V67,0)&amp;"+e13*"&amp;IF(U67="異族",V67,0)&amp;"+e14*"&amp;IF(U67="バジュラ",V67,0)&amp;"+e15*"&amp;IF(U67="魔動人形",V67,0)&amp;"+e16*"&amp;IF(U67="下位魔神",V67,0)&amp;");"</f>
        <v>document.getElementById('m065').innerHTML = (b1*0+b2*0+b0*0) + (s1*0+s2*0+s3*0+s4*0+s5*0+s6*0+s7*0+s0*0) + (e01*0+e02*0+e03*0+e04*+e05*0+e06*0+e07*0+e08*0+e09*0+e10*0+e11*0+e12*0+e13*0+e14*0+e15*0+e16*0);</v>
      </c>
      <c r="AJ67" s="35" t="str">
        <f t="shared" si="4"/>
        <v>m065</v>
      </c>
      <c r="AK67" s="23"/>
    </row>
    <row r="68" spans="1:37" s="3" customFormat="1" ht="37.049999999999997" customHeight="1" x14ac:dyDescent="0.3">
      <c r="A68" s="3" t="s">
        <v>157</v>
      </c>
      <c r="C68" s="6" t="s">
        <v>158</v>
      </c>
      <c r="D68" s="3">
        <v>5</v>
      </c>
      <c r="F68" s="17" t="s">
        <v>154</v>
      </c>
      <c r="G68" s="8" t="s">
        <v>91</v>
      </c>
      <c r="H68" s="21" t="str">
        <f>IF(G68="","",VLOOKUP(G68,List!H:I,2,))</f>
        <v>group_messiah.png</v>
      </c>
      <c r="I68" s="4">
        <f t="shared" si="0"/>
        <v>90</v>
      </c>
      <c r="J68" s="2"/>
      <c r="K68" s="2">
        <v>30</v>
      </c>
      <c r="L68" s="2">
        <v>30</v>
      </c>
      <c r="M68" s="2">
        <f t="shared" si="1"/>
        <v>30</v>
      </c>
      <c r="N68" s="2"/>
      <c r="O68" s="2"/>
      <c r="P68" s="2"/>
      <c r="Q68" s="2">
        <v>10</v>
      </c>
      <c r="R68" s="7"/>
      <c r="S68" s="5" t="s">
        <v>16</v>
      </c>
      <c r="T68" s="3">
        <v>30</v>
      </c>
      <c r="V68" s="4"/>
      <c r="X68" s="3">
        <v>30</v>
      </c>
      <c r="Y68" s="3">
        <v>30</v>
      </c>
      <c r="AE68" s="4">
        <f t="shared" si="2"/>
        <v>30</v>
      </c>
      <c r="AG68" s="23"/>
      <c r="AH68" s="31" t="str">
        <f t="shared" ref="AH68:AH131" si="8"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headers='group'&gt;"&amp;IF(G68="","","&lt;span class='groupName'&gt;"&amp;G68&amp;"&lt;/span&gt;&lt;img src='resources/ui/"&amp;H68&amp;"' title='"&amp;G68&amp;"' /&gt;")&amp;"&lt;/td&gt;&lt;td headers='score' id='"&amp;AJ68&amp;"'&gt;"&amp;I68&amp;"&lt;/td&gt;&lt;td headers='HP'&gt;"&amp;J68&amp;"&lt;/td&gt;&lt;td headers='patk'&gt;"&amp;K68&amp;"&lt;/td&gt;&lt;td headers='matk'&gt;"&amp;L68&amp;"&lt;/td&gt;&lt;td headers='pdef'&gt;"&amp;N68&amp;"&lt;/td&gt;&lt;td headers='mdef'&gt;"&amp;O68&amp;"&lt;/td&gt;&lt;td headers='dex'&gt;"&amp;P68&amp;"&lt;/td&gt;&lt;td headers='agi'&gt;"&amp;Q68&amp;"&lt;/td&gt;&lt;td headers='luck'&gt;"&amp;R68&amp;"&lt;/td&gt;&lt;td headers='a.type'&gt;"&amp;S68&amp;"&lt;/td&gt;&lt;td headers='a.bonus'&gt;"&amp;T68&amp;"&lt;/td&gt;&lt;td headers='special'&gt;"&amp;U68&amp;"&lt;/td&gt;&lt;td headers='sp.bonus'&gt;"&amp;V68&amp;"&lt;/td&gt;&lt;td headers='others'&gt;"&amp;W68&amp;"&lt;/td&gt;&lt;td headers='sinA'&gt;"&amp;X68&amp;"&lt;/td&gt;&lt;td headers='sinB'&gt;"&amp;Y68&amp;"&lt;/td&gt;&lt;td headers='sinC'&gt;"&amp;Z68&amp;"&lt;/td&gt;&lt;td headers='sinD'&gt;"&amp;AA68&amp;"&lt;/td&gt;&lt;td headers='sinE'&gt;"&amp;AB68&amp;"&lt;/td&gt;&lt;td headers='sinF'&gt;"&amp;AC68&amp;"&lt;/td&gt;&lt;td headers='sinG'&gt;"&amp;AD68&amp;"&lt;/td&gt;&lt;/tr&gt;"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headers='origin'&gt;グラトニー＝フォス
Glttony Foss&lt;/td&gt;&lt;td headers='group'&gt;&lt;span class='groupName'&gt;シャドウメサイヤ&lt;/span&gt;&lt;img src='resources/ui/group_messiah.png' title='シャドウメサイヤ' /&gt;&lt;/td&gt;&lt;td headers='score' id='m066'&gt;90&lt;/td&gt;&lt;td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I68" s="31" t="str">
        <f ca="1">"document.getElementById('"&amp;AJ68&amp;"').innerHTML = (b1*"&amp;TEXT(K68,0)&amp;"+b2*"&amp;TEXT(L68,0)&amp;"+b0*"&amp;TEXT(M68,0)&amp;") + (s1*"&amp;TEXT(X68,0)&amp;"+s2*"&amp;TEXT(Y68,0)&amp;"+s3*"&amp;TEXT(Z68,0)&amp;"+s4*"&amp;TEXT(AA68,0)&amp;"+s5*"&amp;TEXT(AB68,0)&amp;"+s6*"&amp;TEXT(AC68,0)&amp;"+s7*"&amp;TEXT(AD68,0)&amp;"+s0*"&amp;TEXT(AE68,0)&amp;") + (e01*"&amp;IF(ISNUMBER(SEARCH("斬撃",S68)),T68,0)&amp;"+e02*"&amp;IF(ISNUMBER(SEARCH("刺突",S68)),T68,0)&amp;"+e03*"&amp;IF(ISNUMBER(SEARCH("打撃",S68)),T68,0)&amp;"+e04*"&amp;IF(ISNUMBER(SEARCH("射撃",S68)),T68,T68)&amp;"+e05*"&amp;IF(ISNUMBER(SEARCH("魔法",S68)),T68,0)&amp;"+e06*"&amp;IF(ISNUMBER(SERCH("無区分",S68)),T68,0)&amp;"+e07*"&amp;IF(U68="反撃",V68,0)&amp;"+e08*"&amp;IF(U68="風属性",V68,0)&amp;"+e09*"&amp;IF(U68="闇属性",V68,0)&amp;"+e10*"&amp;IF(U68="単体",V68,0)&amp;"+e11*"&amp;IF(U68="範囲",V68,0)&amp;"+e12*"&amp;IF(U68="人",V68,0)&amp;"+e13*"&amp;IF(U68="異族",V68,0)&amp;"+e14*"&amp;IF(U68="バジュラ",V68,0)&amp;"+e15*"&amp;IF(U68="魔動人形",V68,0)&amp;"+e16*"&amp;IF(U68="下位魔神",V68,0)&amp;");"</f>
        <v>document.getElementById('m066').innerHTML = (b1*30+b2*30+b0*30) + (s1*30+s2*30+s3*0+s4*0+s5*0+s6*0+s7*0+s0*30) + (e01*0+e02*0+e03*30+e04*30+e05*0+e06*0+e07*0+e08*0+e09*0+e10*0+e11*0+e12*0+e13*0+e14*0+e15*0+e16*0);</v>
      </c>
      <c r="AJ68" s="35" t="str">
        <f t="shared" ref="AJ68:AJ131" si="9">"m"&amp;TEXT(ROW()-2,"000")</f>
        <v>m066</v>
      </c>
      <c r="AK68" s="23"/>
    </row>
    <row r="69" spans="1:37" s="3" customFormat="1" ht="37.049999999999997" customHeight="1" x14ac:dyDescent="0.3">
      <c r="A69" s="3" t="s">
        <v>159</v>
      </c>
      <c r="C69" s="6" t="s">
        <v>462</v>
      </c>
      <c r="D69" s="3">
        <v>5</v>
      </c>
      <c r="F69" s="17" t="s">
        <v>154</v>
      </c>
      <c r="G69" s="8"/>
      <c r="H69" s="21" t="str">
        <f>IF(G69="","",VLOOKUP(G69,List!H:I,2,))</f>
        <v/>
      </c>
      <c r="I69" s="4">
        <f t="shared" si="0"/>
        <v>0</v>
      </c>
      <c r="J69" s="2"/>
      <c r="K69" s="2"/>
      <c r="L69" s="2"/>
      <c r="M69" s="2">
        <f t="shared" ref="M69:M133" si="10">MAX(K69:L69)</f>
        <v>0</v>
      </c>
      <c r="N69" s="2"/>
      <c r="O69" s="2"/>
      <c r="P69" s="2"/>
      <c r="Q69" s="2"/>
      <c r="R69" s="7"/>
      <c r="V69" s="4"/>
      <c r="AE69" s="4">
        <f t="shared" ref="AE69:AE133" si="11">MAX(X69:AD69)</f>
        <v>0</v>
      </c>
      <c r="AG69" s="23"/>
      <c r="AH69" s="31" t="str">
        <f t="shared" si="8"/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9" s="31" t="str">
        <f ca="1">"document.getElementById('"&amp;AJ69&amp;"').innerHTML = (b1*"&amp;TEXT(K69,0)&amp;"+b2*"&amp;TEXT(L69,0)&amp;"+b0*"&amp;TEXT(M69,0)&amp;") + (s1*"&amp;TEXT(X69,0)&amp;"+s2*"&amp;TEXT(Y69,0)&amp;"+s3*"&amp;TEXT(Z69,0)&amp;"+s4*"&amp;TEXT(AA69,0)&amp;"+s5*"&amp;TEXT(AB69,0)&amp;"+s6*"&amp;TEXT(AC69,0)&amp;"+s7*"&amp;TEXT(AD69,0)&amp;"+s0*"&amp;TEXT(AE69,0)&amp;") + (e01*"&amp;IF(ISNUMBER(SEARCH("斬撃",S69)),T69,0)&amp;"+e02*"&amp;IF(ISNUMBER(SEARCH("刺突",S69)),T69,0)&amp;"+e03*"&amp;IF(ISNUMBER(SEARCH("打撃",S69)),T69,0)&amp;"+e04*"&amp;IF(ISNUMBER(SEARCH("射撃",S69)),T69,T69)&amp;"+e05*"&amp;IF(ISNUMBER(SEARCH("魔法",S69)),T69,0)&amp;"+e06*"&amp;IF(ISNUMBER(SERCH("無区分",S69)),T69,0)&amp;"+e07*"&amp;IF(U69="反撃",V69,0)&amp;"+e08*"&amp;IF(U69="風属性",V69,0)&amp;"+e09*"&amp;IF(U69="闇属性",V69,0)&amp;"+e10*"&amp;IF(U69="単体",V69,0)&amp;"+e11*"&amp;IF(U69="範囲",V69,0)&amp;"+e12*"&amp;IF(U69="人",V69,0)&amp;"+e13*"&amp;IF(U69="異族",V69,0)&amp;"+e14*"&amp;IF(U69="バジュラ",V69,0)&amp;"+e15*"&amp;IF(U69="魔動人形",V69,0)&amp;"+e16*"&amp;IF(U69="下位魔神",V69,0)&amp;");"</f>
        <v>document.getElementById('m067').innerHTML = (b1*0+b2*0+b0*0) + (s1*0+s2*0+s3*0+s4*0+s5*0+s6*0+s7*0+s0*0) + (e01*0+e02*0+e03*0+e04*+e05*0+e06*0+e07*0+e08*0+e09*0+e10*0+e11*0+e12*0+e13*0+e14*0+e15*0+e16*0);</v>
      </c>
      <c r="AJ69" s="35" t="str">
        <f t="shared" si="9"/>
        <v>m067</v>
      </c>
      <c r="AK69" s="23"/>
    </row>
    <row r="70" spans="1:37" s="3" customFormat="1" ht="37.049999999999997" customHeight="1" x14ac:dyDescent="0.3">
      <c r="A70" s="3" t="s">
        <v>160</v>
      </c>
      <c r="C70" s="6" t="s">
        <v>463</v>
      </c>
      <c r="D70" s="3">
        <v>5</v>
      </c>
      <c r="E70" s="3" t="s">
        <v>39</v>
      </c>
      <c r="F70" s="17" t="s">
        <v>154</v>
      </c>
      <c r="G70" s="8"/>
      <c r="H70" s="21" t="str">
        <f>IF(G70="","",VLOOKUP(G70,List!H:I,2,))</f>
        <v/>
      </c>
      <c r="I70" s="4">
        <f t="shared" si="0"/>
        <v>0</v>
      </c>
      <c r="J70" s="2"/>
      <c r="K70" s="2"/>
      <c r="L70" s="2"/>
      <c r="M70" s="2">
        <f t="shared" si="10"/>
        <v>0</v>
      </c>
      <c r="N70" s="2"/>
      <c r="O70" s="2"/>
      <c r="P70" s="2"/>
      <c r="Q70" s="2"/>
      <c r="R70" s="7"/>
      <c r="V70" s="4"/>
      <c r="AE70" s="4">
        <f t="shared" si="11"/>
        <v>0</v>
      </c>
      <c r="AG70" s="23"/>
      <c r="AH70" s="31" t="str">
        <f t="shared" si="8"/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0" s="31" t="str">
        <f ca="1">"document.getElementById('"&amp;AJ70&amp;"').innerHTML = (b1*"&amp;TEXT(K70,0)&amp;"+b2*"&amp;TEXT(L70,0)&amp;"+b0*"&amp;TEXT(M70,0)&amp;") + (s1*"&amp;TEXT(X70,0)&amp;"+s2*"&amp;TEXT(Y70,0)&amp;"+s3*"&amp;TEXT(Z70,0)&amp;"+s4*"&amp;TEXT(AA70,0)&amp;"+s5*"&amp;TEXT(AB70,0)&amp;"+s6*"&amp;TEXT(AC70,0)&amp;"+s7*"&amp;TEXT(AD70,0)&amp;"+s0*"&amp;TEXT(AE70,0)&amp;") + (e01*"&amp;IF(ISNUMBER(SEARCH("斬撃",S70)),T70,0)&amp;"+e02*"&amp;IF(ISNUMBER(SEARCH("刺突",S70)),T70,0)&amp;"+e03*"&amp;IF(ISNUMBER(SEARCH("打撃",S70)),T70,0)&amp;"+e04*"&amp;IF(ISNUMBER(SEARCH("射撃",S70)),T70,T70)&amp;"+e05*"&amp;IF(ISNUMBER(SEARCH("魔法",S70)),T70,0)&amp;"+e06*"&amp;IF(ISNUMBER(SERCH("無区分",S70)),T70,0)&amp;"+e07*"&amp;IF(U70="反撃",V70,0)&amp;"+e08*"&amp;IF(U70="風属性",V70,0)&amp;"+e09*"&amp;IF(U70="闇属性",V70,0)&amp;"+e10*"&amp;IF(U70="単体",V70,0)&amp;"+e11*"&amp;IF(U70="範囲",V70,0)&amp;"+e12*"&amp;IF(U70="人",V70,0)&amp;"+e13*"&amp;IF(U70="異族",V70,0)&amp;"+e14*"&amp;IF(U70="バジュラ",V70,0)&amp;"+e15*"&amp;IF(U70="魔動人形",V70,0)&amp;"+e16*"&amp;IF(U70="下位魔神",V70,0)&amp;");"</f>
        <v>document.getElementById('m068').innerHTML = (b1*0+b2*0+b0*0) + (s1*0+s2*0+s3*0+s4*0+s5*0+s6*0+s7*0+s0*0) + (e01*0+e02*0+e03*0+e04*+e05*0+e06*0+e07*0+e08*0+e09*0+e10*0+e11*0+e12*0+e13*0+e14*0+e15*0+e16*0);</v>
      </c>
      <c r="AJ70" s="35" t="str">
        <f t="shared" si="9"/>
        <v>m068</v>
      </c>
      <c r="AK70" s="23"/>
    </row>
    <row r="71" spans="1:37" s="3" customFormat="1" ht="37.049999999999997" customHeight="1" x14ac:dyDescent="0.3">
      <c r="A71" s="3" t="s">
        <v>470</v>
      </c>
      <c r="C71" s="6" t="s">
        <v>469</v>
      </c>
      <c r="D71" s="3">
        <v>5</v>
      </c>
      <c r="E71" s="3" t="s">
        <v>39</v>
      </c>
      <c r="F71" s="17" t="s">
        <v>154</v>
      </c>
      <c r="G71" s="8"/>
      <c r="H71" s="21" t="str">
        <f>IF(G71="","",VLOOKUP(G71,List!H:I,2,))</f>
        <v/>
      </c>
      <c r="I71" s="4">
        <f t="shared" si="0"/>
        <v>0</v>
      </c>
      <c r="J71" s="2"/>
      <c r="K71" s="2"/>
      <c r="L71" s="2"/>
      <c r="M71" s="2">
        <f t="shared" si="10"/>
        <v>0</v>
      </c>
      <c r="N71" s="2"/>
      <c r="O71" s="2"/>
      <c r="P71" s="2"/>
      <c r="Q71" s="2"/>
      <c r="R71" s="7"/>
      <c r="V71" s="4"/>
      <c r="AE71" s="4">
        <f t="shared" si="11"/>
        <v>0</v>
      </c>
      <c r="AG71" s="23"/>
      <c r="AH71" s="31" t="str">
        <f t="shared" si="8"/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1" s="31" t="str">
        <f ca="1">"document.getElementById('"&amp;AJ71&amp;"').innerHTML = (b1*"&amp;TEXT(K71,0)&amp;"+b2*"&amp;TEXT(L71,0)&amp;"+b0*"&amp;TEXT(M71,0)&amp;") + (s1*"&amp;TEXT(X71,0)&amp;"+s2*"&amp;TEXT(Y71,0)&amp;"+s3*"&amp;TEXT(Z71,0)&amp;"+s4*"&amp;TEXT(AA71,0)&amp;"+s5*"&amp;TEXT(AB71,0)&amp;"+s6*"&amp;TEXT(AC71,0)&amp;"+s7*"&amp;TEXT(AD71,0)&amp;"+s0*"&amp;TEXT(AE71,0)&amp;") + (e01*"&amp;IF(ISNUMBER(SEARCH("斬撃",S71)),T71,0)&amp;"+e02*"&amp;IF(ISNUMBER(SEARCH("刺突",S71)),T71,0)&amp;"+e03*"&amp;IF(ISNUMBER(SEARCH("打撃",S71)),T71,0)&amp;"+e04*"&amp;IF(ISNUMBER(SEARCH("射撃",S71)),T71,T71)&amp;"+e05*"&amp;IF(ISNUMBER(SEARCH("魔法",S71)),T71,0)&amp;"+e06*"&amp;IF(ISNUMBER(SERCH("無区分",S71)),T71,0)&amp;"+e07*"&amp;IF(U71="反撃",V71,0)&amp;"+e08*"&amp;IF(U71="風属性",V71,0)&amp;"+e09*"&amp;IF(U71="闇属性",V71,0)&amp;"+e10*"&amp;IF(U71="単体",V71,0)&amp;"+e11*"&amp;IF(U71="範囲",V71,0)&amp;"+e12*"&amp;IF(U71="人",V71,0)&amp;"+e13*"&amp;IF(U71="異族",V71,0)&amp;"+e14*"&amp;IF(U71="バジュラ",V71,0)&amp;"+e15*"&amp;IF(U71="魔動人形",V71,0)&amp;"+e16*"&amp;IF(U71="下位魔神",V71,0)&amp;");"</f>
        <v>document.getElementById('m069').innerHTML = (b1*0+b2*0+b0*0) + (s1*0+s2*0+s3*0+s4*0+s5*0+s6*0+s7*0+s0*0) + (e01*0+e02*0+e03*0+e04*+e05*0+e06*0+e07*0+e08*0+e09*0+e10*0+e11*0+e12*0+e13*0+e14*0+e15*0+e16*0);</v>
      </c>
      <c r="AJ71" s="35" t="str">
        <f t="shared" si="9"/>
        <v>m069</v>
      </c>
      <c r="AK71" s="23"/>
    </row>
    <row r="72" spans="1:37" s="3" customFormat="1" ht="37.049999999999997" customHeight="1" x14ac:dyDescent="0.3">
      <c r="A72" s="3" t="s">
        <v>161</v>
      </c>
      <c r="C72" s="6" t="s">
        <v>464</v>
      </c>
      <c r="D72" s="3">
        <v>5</v>
      </c>
      <c r="E72" s="3" t="s">
        <v>39</v>
      </c>
      <c r="F72" s="20" t="s">
        <v>162</v>
      </c>
      <c r="G72" s="8"/>
      <c r="H72" s="21" t="str">
        <f>IF(G72="","",VLOOKUP(G72,List!H:I,2,))</f>
        <v/>
      </c>
      <c r="I72" s="4">
        <f t="shared" si="0"/>
        <v>0</v>
      </c>
      <c r="J72" s="2"/>
      <c r="K72" s="2"/>
      <c r="L72" s="2"/>
      <c r="M72" s="2">
        <f t="shared" si="10"/>
        <v>0</v>
      </c>
      <c r="N72" s="2"/>
      <c r="O72" s="2"/>
      <c r="P72" s="2"/>
      <c r="Q72" s="2"/>
      <c r="R72" s="7"/>
      <c r="V72" s="4"/>
      <c r="AE72" s="4">
        <f t="shared" si="11"/>
        <v>0</v>
      </c>
      <c r="AG72" s="23"/>
      <c r="AH72" s="31" t="str">
        <f t="shared" si="8"/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2" s="31" t="str">
        <f ca="1">"document.getElementById('"&amp;AJ72&amp;"').innerHTML = (b1*"&amp;TEXT(K72,0)&amp;"+b2*"&amp;TEXT(L72,0)&amp;"+b0*"&amp;TEXT(M72,0)&amp;") + (s1*"&amp;TEXT(X72,0)&amp;"+s2*"&amp;TEXT(Y72,0)&amp;"+s3*"&amp;TEXT(Z72,0)&amp;"+s4*"&amp;TEXT(AA72,0)&amp;"+s5*"&amp;TEXT(AB72,0)&amp;"+s6*"&amp;TEXT(AC72,0)&amp;"+s7*"&amp;TEXT(AD72,0)&amp;"+s0*"&amp;TEXT(AE72,0)&amp;") + (e01*"&amp;IF(ISNUMBER(SEARCH("斬撃",S72)),T72,0)&amp;"+e02*"&amp;IF(ISNUMBER(SEARCH("刺突",S72)),T72,0)&amp;"+e03*"&amp;IF(ISNUMBER(SEARCH("打撃",S72)),T72,0)&amp;"+e04*"&amp;IF(ISNUMBER(SEARCH("射撃",S72)),T72,T72)&amp;"+e05*"&amp;IF(ISNUMBER(SEARCH("魔法",S72)),T72,0)&amp;"+e06*"&amp;IF(ISNUMBER(SERCH("無区分",S72)),T72,0)&amp;"+e07*"&amp;IF(U72="反撃",V72,0)&amp;"+e08*"&amp;IF(U72="風属性",V72,0)&amp;"+e09*"&amp;IF(U72="闇属性",V72,0)&amp;"+e10*"&amp;IF(U72="単体",V72,0)&amp;"+e11*"&amp;IF(U72="範囲",V72,0)&amp;"+e12*"&amp;IF(U72="人",V72,0)&amp;"+e13*"&amp;IF(U72="異族",V72,0)&amp;"+e14*"&amp;IF(U72="バジュラ",V72,0)&amp;"+e15*"&amp;IF(U72="魔動人形",V72,0)&amp;"+e16*"&amp;IF(U72="下位魔神",V72,0)&amp;");"</f>
        <v>document.getElementById('m070').innerHTML = (b1*0+b2*0+b0*0) + (s1*0+s2*0+s3*0+s4*0+s5*0+s6*0+s7*0+s0*0) + (e01*0+e02*0+e03*0+e04*+e05*0+e06*0+e07*0+e08*0+e09*0+e10*0+e11*0+e12*0+e13*0+e14*0+e15*0+e16*0);</v>
      </c>
      <c r="AJ72" s="35" t="str">
        <f t="shared" si="9"/>
        <v>m070</v>
      </c>
      <c r="AK72" s="23"/>
    </row>
    <row r="73" spans="1:37" s="3" customFormat="1" ht="37.049999999999997" customHeight="1" x14ac:dyDescent="0.3">
      <c r="A73" s="3" t="s">
        <v>508</v>
      </c>
      <c r="C73" s="6" t="s">
        <v>509</v>
      </c>
      <c r="D73" s="3">
        <v>5</v>
      </c>
      <c r="E73" s="3" t="s">
        <v>39</v>
      </c>
      <c r="F73" s="37" t="s">
        <v>162</v>
      </c>
      <c r="G73" s="8"/>
      <c r="H73" s="21" t="str">
        <f>IF(G73="","",VLOOKUP(G73,List!H:I,2,))</f>
        <v/>
      </c>
      <c r="I73" s="4">
        <f t="shared" si="0"/>
        <v>0</v>
      </c>
      <c r="J73" s="2"/>
      <c r="K73" s="2"/>
      <c r="L73" s="2"/>
      <c r="M73" s="2">
        <f t="shared" si="10"/>
        <v>0</v>
      </c>
      <c r="N73" s="2"/>
      <c r="O73" s="2"/>
      <c r="P73" s="2"/>
      <c r="Q73" s="2"/>
      <c r="R73" s="7"/>
      <c r="V73" s="4"/>
      <c r="AE73" s="4">
        <f t="shared" si="11"/>
        <v>0</v>
      </c>
      <c r="AG73" s="23"/>
      <c r="AH73" s="31" t="str">
        <f t="shared" si="8"/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3" s="31" t="str">
        <f ca="1">"document.getElementById('"&amp;AJ73&amp;"').innerHTML = (b1*"&amp;TEXT(K73,0)&amp;"+b2*"&amp;TEXT(L73,0)&amp;"+b0*"&amp;TEXT(M73,0)&amp;") + (s1*"&amp;TEXT(X73,0)&amp;"+s2*"&amp;TEXT(Y73,0)&amp;"+s3*"&amp;TEXT(Z73,0)&amp;"+s4*"&amp;TEXT(AA73,0)&amp;"+s5*"&amp;TEXT(AB73,0)&amp;"+s6*"&amp;TEXT(AC73,0)&amp;"+s7*"&amp;TEXT(AD73,0)&amp;"+s0*"&amp;TEXT(AE73,0)&amp;") + (e01*"&amp;IF(ISNUMBER(SEARCH("斬撃",S73)),T73,0)&amp;"+e02*"&amp;IF(ISNUMBER(SEARCH("刺突",S73)),T73,0)&amp;"+e03*"&amp;IF(ISNUMBER(SEARCH("打撃",S73)),T73,0)&amp;"+e04*"&amp;IF(ISNUMBER(SEARCH("射撃",S73)),T73,T73)&amp;"+e05*"&amp;IF(ISNUMBER(SEARCH("魔法",S73)),T73,0)&amp;"+e06*"&amp;IF(ISNUMBER(SERCH("無区分",S73)),T73,0)&amp;"+e07*"&amp;IF(U73="反撃",V73,0)&amp;"+e08*"&amp;IF(U73="風属性",V73,0)&amp;"+e09*"&amp;IF(U73="闇属性",V73,0)&amp;"+e10*"&amp;IF(U73="単体",V73,0)&amp;"+e11*"&amp;IF(U73="範囲",V73,0)&amp;"+e12*"&amp;IF(U73="人",V73,0)&amp;"+e13*"&amp;IF(U73="異族",V73,0)&amp;"+e14*"&amp;IF(U73="バジュラ",V73,0)&amp;"+e15*"&amp;IF(U73="魔動人形",V73,0)&amp;"+e16*"&amp;IF(U73="下位魔神",V73,0)&amp;");"</f>
        <v>document.getElementById('m071').innerHTML = (b1*0+b2*0+b0*0) + (s1*0+s2*0+s3*0+s4*0+s5*0+s6*0+s7*0+s0*0) + (e01*0+e02*0+e03*0+e04*+e05*0+e06*0+e07*0+e08*0+e09*0+e10*0+e11*0+e12*0+e13*0+e14*0+e15*0+e16*0);</v>
      </c>
      <c r="AJ73" s="35" t="str">
        <f t="shared" si="9"/>
        <v>m071</v>
      </c>
      <c r="AK73" s="23"/>
    </row>
    <row r="74" spans="1:37" s="3" customFormat="1" ht="37.049999999999997" customHeight="1" x14ac:dyDescent="0.3">
      <c r="A74" s="3" t="s">
        <v>163</v>
      </c>
      <c r="C74" s="6" t="s">
        <v>465</v>
      </c>
      <c r="D74" s="3">
        <v>5</v>
      </c>
      <c r="F74" s="20" t="s">
        <v>162</v>
      </c>
      <c r="G74" s="8"/>
      <c r="H74" s="21" t="str">
        <f>IF(G74="","",VLOOKUP(G74,List!H:I,2,))</f>
        <v/>
      </c>
      <c r="I74" s="4">
        <f t="shared" si="0"/>
        <v>0</v>
      </c>
      <c r="J74" s="2"/>
      <c r="K74" s="2"/>
      <c r="L74" s="2"/>
      <c r="M74" s="2">
        <f t="shared" si="10"/>
        <v>0</v>
      </c>
      <c r="N74" s="2"/>
      <c r="O74" s="2"/>
      <c r="P74" s="2"/>
      <c r="Q74" s="2"/>
      <c r="R74" s="7"/>
      <c r="V74" s="4"/>
      <c r="AE74" s="4">
        <f t="shared" si="11"/>
        <v>0</v>
      </c>
      <c r="AG74" s="23"/>
      <c r="AH74" s="31" t="str">
        <f t="shared" si="8"/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4" s="31" t="str">
        <f ca="1">"document.getElementById('"&amp;AJ74&amp;"').innerHTML = (b1*"&amp;TEXT(K74,0)&amp;"+b2*"&amp;TEXT(L74,0)&amp;"+b0*"&amp;TEXT(M74,0)&amp;") + (s1*"&amp;TEXT(X74,0)&amp;"+s2*"&amp;TEXT(Y74,0)&amp;"+s3*"&amp;TEXT(Z74,0)&amp;"+s4*"&amp;TEXT(AA74,0)&amp;"+s5*"&amp;TEXT(AB74,0)&amp;"+s6*"&amp;TEXT(AC74,0)&amp;"+s7*"&amp;TEXT(AD74,0)&amp;"+s0*"&amp;TEXT(AE74,0)&amp;") + (e01*"&amp;IF(ISNUMBER(SEARCH("斬撃",S74)),T74,0)&amp;"+e02*"&amp;IF(ISNUMBER(SEARCH("刺突",S74)),T74,0)&amp;"+e03*"&amp;IF(ISNUMBER(SEARCH("打撃",S74)),T74,0)&amp;"+e04*"&amp;IF(ISNUMBER(SEARCH("射撃",S74)),T74,T74)&amp;"+e05*"&amp;IF(ISNUMBER(SEARCH("魔法",S74)),T74,0)&amp;"+e06*"&amp;IF(ISNUMBER(SERCH("無区分",S74)),T74,0)&amp;"+e07*"&amp;IF(U74="反撃",V74,0)&amp;"+e08*"&amp;IF(U74="風属性",V74,0)&amp;"+e09*"&amp;IF(U74="闇属性",V74,0)&amp;"+e10*"&amp;IF(U74="単体",V74,0)&amp;"+e11*"&amp;IF(U74="範囲",V74,0)&amp;"+e12*"&amp;IF(U74="人",V74,0)&amp;"+e13*"&amp;IF(U74="異族",V74,0)&amp;"+e14*"&amp;IF(U74="バジュラ",V74,0)&amp;"+e15*"&amp;IF(U74="魔動人形",V74,0)&amp;"+e16*"&amp;IF(U74="下位魔神",V74,0)&amp;");"</f>
        <v>document.getElementById('m072').innerHTML = (b1*0+b2*0+b0*0) + (s1*0+s2*0+s3*0+s4*0+s5*0+s6*0+s7*0+s0*0) + (e01*0+e02*0+e03*0+e04*+e05*0+e06*0+e07*0+e08*0+e09*0+e10*0+e11*0+e12*0+e13*0+e14*0+e15*0+e16*0);</v>
      </c>
      <c r="AJ74" s="35" t="str">
        <f t="shared" si="9"/>
        <v>m072</v>
      </c>
      <c r="AK74" s="23"/>
    </row>
    <row r="75" spans="1:37" s="3" customFormat="1" ht="37.049999999999997" customHeight="1" x14ac:dyDescent="0.3">
      <c r="A75" s="3" t="s">
        <v>164</v>
      </c>
      <c r="C75" s="6" t="s">
        <v>466</v>
      </c>
      <c r="D75" s="3">
        <v>5</v>
      </c>
      <c r="E75" s="3" t="s">
        <v>39</v>
      </c>
      <c r="F75" s="20" t="s">
        <v>162</v>
      </c>
      <c r="G75" s="8"/>
      <c r="H75" s="21" t="str">
        <f>IF(G75="","",VLOOKUP(G75,List!H:I,2,))</f>
        <v/>
      </c>
      <c r="I75" s="4">
        <f t="shared" ref="I75:I139" si="12">SUMPRODUCT(J$1:AE$1,J75:AE75)</f>
        <v>0</v>
      </c>
      <c r="J75" s="2"/>
      <c r="K75" s="2"/>
      <c r="L75" s="2"/>
      <c r="M75" s="2">
        <f t="shared" si="10"/>
        <v>0</v>
      </c>
      <c r="N75" s="2"/>
      <c r="O75" s="2"/>
      <c r="P75" s="2"/>
      <c r="Q75" s="2"/>
      <c r="R75" s="7"/>
      <c r="V75" s="4"/>
      <c r="AE75" s="4">
        <f t="shared" si="11"/>
        <v>0</v>
      </c>
      <c r="AG75" s="23"/>
      <c r="AH75" s="31" t="str">
        <f t="shared" si="8"/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5" s="31" t="str">
        <f ca="1">"document.getElementById('"&amp;AJ75&amp;"').innerHTML = (b1*"&amp;TEXT(K75,0)&amp;"+b2*"&amp;TEXT(L75,0)&amp;"+b0*"&amp;TEXT(M75,0)&amp;") + (s1*"&amp;TEXT(X75,0)&amp;"+s2*"&amp;TEXT(Y75,0)&amp;"+s3*"&amp;TEXT(Z75,0)&amp;"+s4*"&amp;TEXT(AA75,0)&amp;"+s5*"&amp;TEXT(AB75,0)&amp;"+s6*"&amp;TEXT(AC75,0)&amp;"+s7*"&amp;TEXT(AD75,0)&amp;"+s0*"&amp;TEXT(AE75,0)&amp;") + (e01*"&amp;IF(ISNUMBER(SEARCH("斬撃",S75)),T75,0)&amp;"+e02*"&amp;IF(ISNUMBER(SEARCH("刺突",S75)),T75,0)&amp;"+e03*"&amp;IF(ISNUMBER(SEARCH("打撃",S75)),T75,0)&amp;"+e04*"&amp;IF(ISNUMBER(SEARCH("射撃",S75)),T75,T75)&amp;"+e05*"&amp;IF(ISNUMBER(SEARCH("魔法",S75)),T75,0)&amp;"+e06*"&amp;IF(ISNUMBER(SERCH("無区分",S75)),T75,0)&amp;"+e07*"&amp;IF(U75="反撃",V75,0)&amp;"+e08*"&amp;IF(U75="風属性",V75,0)&amp;"+e09*"&amp;IF(U75="闇属性",V75,0)&amp;"+e10*"&amp;IF(U75="単体",V75,0)&amp;"+e11*"&amp;IF(U75="範囲",V75,0)&amp;"+e12*"&amp;IF(U75="人",V75,0)&amp;"+e13*"&amp;IF(U75="異族",V75,0)&amp;"+e14*"&amp;IF(U75="バジュラ",V75,0)&amp;"+e15*"&amp;IF(U75="魔動人形",V75,0)&amp;"+e16*"&amp;IF(U75="下位魔神",V75,0)&amp;");"</f>
        <v>document.getElementById('m073').innerHTML = (b1*0+b2*0+b0*0) + (s1*0+s2*0+s3*0+s4*0+s5*0+s6*0+s7*0+s0*0) + (e01*0+e02*0+e03*0+e04*+e05*0+e06*0+e07*0+e08*0+e09*0+e10*0+e11*0+e12*0+e13*0+e14*0+e15*0+e16*0);</v>
      </c>
      <c r="AJ75" s="35" t="str">
        <f t="shared" si="9"/>
        <v>m073</v>
      </c>
      <c r="AK75" s="23"/>
    </row>
    <row r="76" spans="1:37" s="3" customFormat="1" ht="37.049999999999997" customHeight="1" x14ac:dyDescent="0.3">
      <c r="A76" s="3" t="s">
        <v>165</v>
      </c>
      <c r="C76" s="6" t="s">
        <v>467</v>
      </c>
      <c r="D76" s="3">
        <v>5</v>
      </c>
      <c r="F76" s="20" t="s">
        <v>162</v>
      </c>
      <c r="G76" s="8"/>
      <c r="H76" s="21" t="str">
        <f>IF(G76="","",VLOOKUP(G76,List!H:I,2,))</f>
        <v/>
      </c>
      <c r="I76" s="4">
        <f t="shared" si="12"/>
        <v>0</v>
      </c>
      <c r="J76" s="2"/>
      <c r="K76" s="2"/>
      <c r="L76" s="2"/>
      <c r="M76" s="2">
        <f t="shared" si="10"/>
        <v>0</v>
      </c>
      <c r="N76" s="2"/>
      <c r="O76" s="2"/>
      <c r="P76" s="2"/>
      <c r="Q76" s="2"/>
      <c r="R76" s="7"/>
      <c r="V76" s="4"/>
      <c r="AE76" s="4">
        <f t="shared" si="11"/>
        <v>0</v>
      </c>
      <c r="AG76" s="23"/>
      <c r="AH76" s="31" t="str">
        <f t="shared" si="8"/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6" s="31" t="str">
        <f ca="1">"document.getElementById('"&amp;AJ76&amp;"').innerHTML = (b1*"&amp;TEXT(K76,0)&amp;"+b2*"&amp;TEXT(L76,0)&amp;"+b0*"&amp;TEXT(M76,0)&amp;") + (s1*"&amp;TEXT(X76,0)&amp;"+s2*"&amp;TEXT(Y76,0)&amp;"+s3*"&amp;TEXT(Z76,0)&amp;"+s4*"&amp;TEXT(AA76,0)&amp;"+s5*"&amp;TEXT(AB76,0)&amp;"+s6*"&amp;TEXT(AC76,0)&amp;"+s7*"&amp;TEXT(AD76,0)&amp;"+s0*"&amp;TEXT(AE76,0)&amp;") + (e01*"&amp;IF(ISNUMBER(SEARCH("斬撃",S76)),T76,0)&amp;"+e02*"&amp;IF(ISNUMBER(SEARCH("刺突",S76)),T76,0)&amp;"+e03*"&amp;IF(ISNUMBER(SEARCH("打撃",S76)),T76,0)&amp;"+e04*"&amp;IF(ISNUMBER(SEARCH("射撃",S76)),T76,T76)&amp;"+e05*"&amp;IF(ISNUMBER(SEARCH("魔法",S76)),T76,0)&amp;"+e06*"&amp;IF(ISNUMBER(SERCH("無区分",S76)),T76,0)&amp;"+e07*"&amp;IF(U76="反撃",V76,0)&amp;"+e08*"&amp;IF(U76="風属性",V76,0)&amp;"+e09*"&amp;IF(U76="闇属性",V76,0)&amp;"+e10*"&amp;IF(U76="単体",V76,0)&amp;"+e11*"&amp;IF(U76="範囲",V76,0)&amp;"+e12*"&amp;IF(U76="人",V76,0)&amp;"+e13*"&amp;IF(U76="異族",V76,0)&amp;"+e14*"&amp;IF(U76="バジュラ",V76,0)&amp;"+e15*"&amp;IF(U76="魔動人形",V76,0)&amp;"+e16*"&amp;IF(U76="下位魔神",V76,0)&amp;");"</f>
        <v>document.getElementById('m074').innerHTML = (b1*0+b2*0+b0*0) + (s1*0+s2*0+s3*0+s4*0+s5*0+s6*0+s7*0+s0*0) + (e01*0+e02*0+e03*0+e04*+e05*0+e06*0+e07*0+e08*0+e09*0+e10*0+e11*0+e12*0+e13*0+e14*0+e15*0+e16*0);</v>
      </c>
      <c r="AJ76" s="35" t="str">
        <f t="shared" si="9"/>
        <v>m074</v>
      </c>
      <c r="AK76" s="23"/>
    </row>
    <row r="77" spans="1:37" s="3" customFormat="1" ht="37.049999999999997" customHeight="1" x14ac:dyDescent="0.3">
      <c r="A77" s="3" t="s">
        <v>166</v>
      </c>
      <c r="C77" s="6" t="s">
        <v>167</v>
      </c>
      <c r="D77" s="3">
        <v>5</v>
      </c>
      <c r="E77" s="3" t="s">
        <v>35</v>
      </c>
      <c r="F77" s="20" t="s">
        <v>162</v>
      </c>
      <c r="G77" s="8" t="s">
        <v>168</v>
      </c>
      <c r="H77" s="21" t="str">
        <f>IF(G77="","",VLOOKUP(G77,List!H:I,2,))</f>
        <v>subgroup_pirate.png</v>
      </c>
      <c r="I77" s="4">
        <f t="shared" si="12"/>
        <v>50</v>
      </c>
      <c r="J77" s="2">
        <v>30</v>
      </c>
      <c r="K77" s="2">
        <v>20</v>
      </c>
      <c r="L77" s="2"/>
      <c r="M77" s="2">
        <f t="shared" si="10"/>
        <v>20</v>
      </c>
      <c r="N77" s="2"/>
      <c r="O77" s="2"/>
      <c r="P77" s="2"/>
      <c r="Q77" s="2"/>
      <c r="R77" s="7"/>
      <c r="V77" s="4"/>
      <c r="W77" s="3" t="s">
        <v>481</v>
      </c>
      <c r="Y77" s="3">
        <v>30</v>
      </c>
      <c r="AE77" s="4">
        <f t="shared" si="11"/>
        <v>30</v>
      </c>
      <c r="AG77" s="23"/>
      <c r="AH77" s="31" t="str">
        <f t="shared" si="8"/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headers='group'&gt;&lt;span class='groupName'&gt;海賊団&lt;/span&gt;&lt;img src='resources/ui/subgroup_pirate.png' title='海賊団' /&gt;&lt;/td&gt;&lt;td headers='score' id='m075'&gt;50&lt;/td&gt;&lt;td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77" s="31" t="str">
        <f ca="1">"document.getElementById('"&amp;AJ77&amp;"').innerHTML = (b1*"&amp;TEXT(K77,0)&amp;"+b2*"&amp;TEXT(L77,0)&amp;"+b0*"&amp;TEXT(M77,0)&amp;") + (s1*"&amp;TEXT(X77,0)&amp;"+s2*"&amp;TEXT(Y77,0)&amp;"+s3*"&amp;TEXT(Z77,0)&amp;"+s4*"&amp;TEXT(AA77,0)&amp;"+s5*"&amp;TEXT(AB77,0)&amp;"+s6*"&amp;TEXT(AC77,0)&amp;"+s7*"&amp;TEXT(AD77,0)&amp;"+s0*"&amp;TEXT(AE77,0)&amp;") + (e01*"&amp;IF(ISNUMBER(SEARCH("斬撃",S77)),T77,0)&amp;"+e02*"&amp;IF(ISNUMBER(SEARCH("刺突",S77)),T77,0)&amp;"+e03*"&amp;IF(ISNUMBER(SEARCH("打撃",S77)),T77,0)&amp;"+e04*"&amp;IF(ISNUMBER(SEARCH("射撃",S77)),T77,T77)&amp;"+e05*"&amp;IF(ISNUMBER(SEARCH("魔法",S77)),T77,0)&amp;"+e06*"&amp;IF(ISNUMBER(SERCH("無区分",S77)),T77,0)&amp;"+e07*"&amp;IF(U77="反撃",V77,0)&amp;"+e08*"&amp;IF(U77="風属性",V77,0)&amp;"+e09*"&amp;IF(U77="闇属性",V77,0)&amp;"+e10*"&amp;IF(U77="単体",V77,0)&amp;"+e11*"&amp;IF(U77="範囲",V77,0)&amp;"+e12*"&amp;IF(U77="人",V77,0)&amp;"+e13*"&amp;IF(U77="異族",V77,0)&amp;"+e14*"&amp;IF(U77="バジュラ",V77,0)&amp;"+e15*"&amp;IF(U77="魔動人形",V77,0)&amp;"+e16*"&amp;IF(U77="下位魔神",V77,0)&amp;");"</f>
        <v>document.getElementById('m075').innerHTML = (b1*20+b2*0+b0*20) + (s1*0+s2*30+s3*0+s4*0+s5*0+s6*0+s7*0+s0*30) + (e01*0+e02*0+e03*0+e04*+e05*0+e06*0+e07*0+e08*0+e09*0+e10*0+e11*0+e12*0+e13*0+e14*0+e15*0+e16*0);</v>
      </c>
      <c r="AJ77" s="35" t="str">
        <f t="shared" si="9"/>
        <v>m075</v>
      </c>
      <c r="AK77" s="23"/>
    </row>
    <row r="78" spans="1:37" s="3" customFormat="1" ht="37.049999999999997" customHeight="1" x14ac:dyDescent="0.3">
      <c r="A78" s="3" t="s">
        <v>169</v>
      </c>
      <c r="C78" s="6" t="s">
        <v>170</v>
      </c>
      <c r="D78" s="3">
        <v>5</v>
      </c>
      <c r="F78" s="20" t="s">
        <v>162</v>
      </c>
      <c r="G78" s="8" t="s">
        <v>168</v>
      </c>
      <c r="H78" s="21" t="str">
        <f>IF(G78="","",VLOOKUP(G78,List!H:I,2,))</f>
        <v>subgroup_pirate.png</v>
      </c>
      <c r="I78" s="4">
        <f t="shared" si="12"/>
        <v>110</v>
      </c>
      <c r="J78" s="2"/>
      <c r="K78" s="2">
        <v>40</v>
      </c>
      <c r="L78" s="2"/>
      <c r="M78" s="2">
        <f t="shared" si="10"/>
        <v>40</v>
      </c>
      <c r="N78" s="2"/>
      <c r="O78" s="2"/>
      <c r="P78" s="2">
        <v>30</v>
      </c>
      <c r="Q78" s="2">
        <v>10</v>
      </c>
      <c r="R78" s="7"/>
      <c r="S78" s="3" t="s">
        <v>19</v>
      </c>
      <c r="T78" s="3">
        <v>30</v>
      </c>
      <c r="V78" s="4"/>
      <c r="Y78" s="3">
        <v>40</v>
      </c>
      <c r="AC78" s="3">
        <v>20</v>
      </c>
      <c r="AE78" s="4">
        <f t="shared" si="11"/>
        <v>40</v>
      </c>
      <c r="AG78" s="23"/>
      <c r="AH78" s="31" t="str">
        <f t="shared" si="8"/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headers='origin'&gt;グリードダイク
Greed Dike&lt;/td&gt;&lt;td headers='group'&gt;&lt;span class='groupName'&gt;海賊団&lt;/span&gt;&lt;img src='resources/ui/subgroup_pirate.png' title='海賊団' /&gt;&lt;/td&gt;&lt;td headers='score' id='m076'&gt;110&lt;/td&gt;&lt;td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I78" s="31" t="str">
        <f ca="1">"document.getElementById('"&amp;AJ78&amp;"').innerHTML = (b1*"&amp;TEXT(K78,0)&amp;"+b2*"&amp;TEXT(L78,0)&amp;"+b0*"&amp;TEXT(M78,0)&amp;") + (s1*"&amp;TEXT(X78,0)&amp;"+s2*"&amp;TEXT(Y78,0)&amp;"+s3*"&amp;TEXT(Z78,0)&amp;"+s4*"&amp;TEXT(AA78,0)&amp;"+s5*"&amp;TEXT(AB78,0)&amp;"+s6*"&amp;TEXT(AC78,0)&amp;"+s7*"&amp;TEXT(AD78,0)&amp;"+s0*"&amp;TEXT(AE78,0)&amp;") + (e01*"&amp;IF(ISNUMBER(SEARCH("斬撃",S78)),T78,0)&amp;"+e02*"&amp;IF(ISNUMBER(SEARCH("刺突",S78)),T78,0)&amp;"+e03*"&amp;IF(ISNUMBER(SEARCH("打撃",S78)),T78,0)&amp;"+e04*"&amp;IF(ISNUMBER(SEARCH("射撃",S78)),T78,T78)&amp;"+e05*"&amp;IF(ISNUMBER(SEARCH("魔法",S78)),T78,0)&amp;"+e06*"&amp;IF(ISNUMBER(SERCH("無区分",S78)),T78,0)&amp;"+e07*"&amp;IF(U78="反撃",V78,0)&amp;"+e08*"&amp;IF(U78="風属性",V78,0)&amp;"+e09*"&amp;IF(U78="闇属性",V78,0)&amp;"+e10*"&amp;IF(U78="単体",V78,0)&amp;"+e11*"&amp;IF(U78="範囲",V78,0)&amp;"+e12*"&amp;IF(U78="人",V78,0)&amp;"+e13*"&amp;IF(U78="異族",V78,0)&amp;"+e14*"&amp;IF(U78="バジュラ",V78,0)&amp;"+e15*"&amp;IF(U78="魔動人形",V78,0)&amp;"+e16*"&amp;IF(U78="下位魔神",V78,0)&amp;");"</f>
        <v>document.getElementById('m076').innerHTML = (b1*40+b2*0+b0*40) + (s1*0+s2*40+s3*0+s4*0+s5*0+s6*20+s7*0+s0*40) + (e01*0+e02*0+e03*0+e04*30+e05*0+e06*0+e07*0+e08*0+e09*0+e10*0+e11*0+e12*0+e13*0+e14*0+e15*0+e16*0);</v>
      </c>
      <c r="AJ78" s="35" t="str">
        <f t="shared" si="9"/>
        <v>m076</v>
      </c>
      <c r="AK78" s="23"/>
    </row>
    <row r="79" spans="1:37" s="3" customFormat="1" ht="37.049999999999997" customHeight="1" x14ac:dyDescent="0.3">
      <c r="A79" s="3" t="s">
        <v>171</v>
      </c>
      <c r="C79" s="6" t="s">
        <v>211</v>
      </c>
      <c r="D79" s="3">
        <v>5</v>
      </c>
      <c r="F79" s="17" t="s">
        <v>48</v>
      </c>
      <c r="G79" s="8"/>
      <c r="H79" s="21" t="str">
        <f>IF(G79="","",VLOOKUP(G79,List!H:I,2,))</f>
        <v/>
      </c>
      <c r="I79" s="4">
        <f t="shared" si="12"/>
        <v>0</v>
      </c>
      <c r="J79" s="2"/>
      <c r="K79" s="2"/>
      <c r="L79" s="2"/>
      <c r="M79" s="2">
        <f t="shared" si="10"/>
        <v>0</v>
      </c>
      <c r="N79" s="2"/>
      <c r="O79" s="2"/>
      <c r="P79" s="2"/>
      <c r="Q79" s="2"/>
      <c r="R79" s="7"/>
      <c r="V79" s="4"/>
      <c r="AE79" s="4">
        <f t="shared" si="11"/>
        <v>0</v>
      </c>
      <c r="AG79" s="23"/>
      <c r="AH79" s="31" t="str">
        <f t="shared" si="8"/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9" s="31" t="str">
        <f ca="1">"document.getElementById('"&amp;AJ79&amp;"').innerHTML = (b1*"&amp;TEXT(K79,0)&amp;"+b2*"&amp;TEXT(L79,0)&amp;"+b0*"&amp;TEXT(M79,0)&amp;") + (s1*"&amp;TEXT(X79,0)&amp;"+s2*"&amp;TEXT(Y79,0)&amp;"+s3*"&amp;TEXT(Z79,0)&amp;"+s4*"&amp;TEXT(AA79,0)&amp;"+s5*"&amp;TEXT(AB79,0)&amp;"+s6*"&amp;TEXT(AC79,0)&amp;"+s7*"&amp;TEXT(AD79,0)&amp;"+s0*"&amp;TEXT(AE79,0)&amp;") + (e01*"&amp;IF(ISNUMBER(SEARCH("斬撃",S79)),T79,0)&amp;"+e02*"&amp;IF(ISNUMBER(SEARCH("刺突",S79)),T79,0)&amp;"+e03*"&amp;IF(ISNUMBER(SEARCH("打撃",S79)),T79,0)&amp;"+e04*"&amp;IF(ISNUMBER(SEARCH("射撃",S79)),T79,T79)&amp;"+e05*"&amp;IF(ISNUMBER(SEARCH("魔法",S79)),T79,0)&amp;"+e06*"&amp;IF(ISNUMBER(SERCH("無区分",S79)),T79,0)&amp;"+e07*"&amp;IF(U79="反撃",V79,0)&amp;"+e08*"&amp;IF(U79="風属性",V79,0)&amp;"+e09*"&amp;IF(U79="闇属性",V79,0)&amp;"+e10*"&amp;IF(U79="単体",V79,0)&amp;"+e11*"&amp;IF(U79="範囲",V79,0)&amp;"+e12*"&amp;IF(U79="人",V79,0)&amp;"+e13*"&amp;IF(U79="異族",V79,0)&amp;"+e14*"&amp;IF(U79="バジュラ",V79,0)&amp;"+e15*"&amp;IF(U79="魔動人形",V79,0)&amp;"+e16*"&amp;IF(U79="下位魔神",V79,0)&amp;");"</f>
        <v>document.getElementById('m077').innerHTML = (b1*0+b2*0+b0*0) + (s1*0+s2*0+s3*0+s4*0+s5*0+s6*0+s7*0+s0*0) + (e01*0+e02*0+e03*0+e04*+e05*0+e06*0+e07*0+e08*0+e09*0+e10*0+e11*0+e12*0+e13*0+e14*0+e15*0+e16*0);</v>
      </c>
      <c r="AJ79" s="35" t="str">
        <f t="shared" si="9"/>
        <v>m077</v>
      </c>
      <c r="AK79" s="23"/>
    </row>
    <row r="80" spans="1:37" s="3" customFormat="1" ht="37.049999999999997" customHeight="1" x14ac:dyDescent="0.3">
      <c r="A80" s="3" t="s">
        <v>172</v>
      </c>
      <c r="C80" s="6" t="s">
        <v>173</v>
      </c>
      <c r="D80" s="3">
        <v>5</v>
      </c>
      <c r="F80" s="17" t="s">
        <v>174</v>
      </c>
      <c r="G80" s="8" t="s">
        <v>175</v>
      </c>
      <c r="H80" s="21" t="str">
        <f>IF(G80="","",VLOOKUP(G80,List!H:I,2,))</f>
        <v>subgroup_jikkaisyu.png</v>
      </c>
      <c r="I80" s="4">
        <f t="shared" si="12"/>
        <v>50</v>
      </c>
      <c r="J80" s="2">
        <v>30</v>
      </c>
      <c r="K80" s="2"/>
      <c r="L80" s="2"/>
      <c r="M80" s="2">
        <f t="shared" si="10"/>
        <v>0</v>
      </c>
      <c r="N80" s="2">
        <v>50</v>
      </c>
      <c r="O80" s="2"/>
      <c r="P80" s="2"/>
      <c r="Q80" s="2"/>
      <c r="R80" s="7"/>
      <c r="S80" s="5" t="s">
        <v>16</v>
      </c>
      <c r="T80" s="3">
        <v>20</v>
      </c>
      <c r="V80" s="4"/>
      <c r="Z80" s="3">
        <v>30</v>
      </c>
      <c r="AD80" s="3">
        <v>30</v>
      </c>
      <c r="AE80" s="4">
        <f t="shared" si="11"/>
        <v>30</v>
      </c>
      <c r="AG80" s="23"/>
      <c r="AH80" s="31" t="str">
        <f t="shared" si="8"/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id='m078'&gt;50&lt;/td&gt;&lt;td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I80" s="31" t="str">
        <f ca="1">"document.getElementById('"&amp;AJ80&amp;"').innerHTML = (b1*"&amp;TEXT(K80,0)&amp;"+b2*"&amp;TEXT(L80,0)&amp;"+b0*"&amp;TEXT(M80,0)&amp;") + (s1*"&amp;TEXT(X80,0)&amp;"+s2*"&amp;TEXT(Y80,0)&amp;"+s3*"&amp;TEXT(Z80,0)&amp;"+s4*"&amp;TEXT(AA80,0)&amp;"+s5*"&amp;TEXT(AB80,0)&amp;"+s6*"&amp;TEXT(AC80,0)&amp;"+s7*"&amp;TEXT(AD80,0)&amp;"+s0*"&amp;TEXT(AE80,0)&amp;") + (e01*"&amp;IF(ISNUMBER(SEARCH("斬撃",S80)),T80,0)&amp;"+e02*"&amp;IF(ISNUMBER(SEARCH("刺突",S80)),T80,0)&amp;"+e03*"&amp;IF(ISNUMBER(SEARCH("打撃",S80)),T80,0)&amp;"+e04*"&amp;IF(ISNUMBER(SEARCH("射撃",S80)),T80,T80)&amp;"+e05*"&amp;IF(ISNUMBER(SEARCH("魔法",S80)),T80,0)&amp;"+e06*"&amp;IF(ISNUMBER(SERCH("無区分",S80)),T80,0)&amp;"+e07*"&amp;IF(U80="反撃",V80,0)&amp;"+e08*"&amp;IF(U80="風属性",V80,0)&amp;"+e09*"&amp;IF(U80="闇属性",V80,0)&amp;"+e10*"&amp;IF(U80="単体",V80,0)&amp;"+e11*"&amp;IF(U80="範囲",V80,0)&amp;"+e12*"&amp;IF(U80="人",V80,0)&amp;"+e13*"&amp;IF(U80="異族",V80,0)&amp;"+e14*"&amp;IF(U80="バジュラ",V80,0)&amp;"+e15*"&amp;IF(U80="魔動人形",V80,0)&amp;"+e16*"&amp;IF(U80="下位魔神",V80,0)&amp;");"</f>
        <v>document.getElementById('m078').innerHTML = (b1*0+b2*0+b0*0) + (s1*0+s2*0+s3*30+s4*0+s5*0+s6*0+s7*30+s0*30) + (e01*0+e02*0+e03*20+e04*20+e05*0+e06*0+e07*0+e08*0+e09*0+e10*0+e11*0+e12*0+e13*0+e14*0+e15*0+e16*0);</v>
      </c>
      <c r="AJ80" s="35" t="str">
        <f t="shared" si="9"/>
        <v>m078</v>
      </c>
      <c r="AK80" s="23"/>
    </row>
    <row r="81" spans="1:37" s="3" customFormat="1" ht="37.049999999999997" customHeight="1" x14ac:dyDescent="0.3">
      <c r="A81" s="3" t="s">
        <v>176</v>
      </c>
      <c r="C81" s="6" t="s">
        <v>177</v>
      </c>
      <c r="D81" s="3">
        <v>5</v>
      </c>
      <c r="E81" s="3" t="s">
        <v>39</v>
      </c>
      <c r="F81" s="17" t="s">
        <v>174</v>
      </c>
      <c r="G81" s="8" t="s">
        <v>175</v>
      </c>
      <c r="H81" s="21" t="str">
        <f>IF(G81="","",VLOOKUP(G81,List!H:I,2,))</f>
        <v>subgroup_jikkaisyu.png</v>
      </c>
      <c r="I81" s="4">
        <f t="shared" si="12"/>
        <v>90</v>
      </c>
      <c r="J81" s="2">
        <v>30</v>
      </c>
      <c r="K81" s="2">
        <v>50</v>
      </c>
      <c r="L81" s="2"/>
      <c r="M81" s="2">
        <f t="shared" si="10"/>
        <v>50</v>
      </c>
      <c r="N81" s="2"/>
      <c r="O81" s="2"/>
      <c r="P81" s="2"/>
      <c r="Q81" s="2"/>
      <c r="R81" s="7"/>
      <c r="V81" s="4"/>
      <c r="W81" s="5" t="s">
        <v>494</v>
      </c>
      <c r="AC81" s="3">
        <v>20</v>
      </c>
      <c r="AD81" s="3">
        <v>40</v>
      </c>
      <c r="AE81" s="4">
        <f t="shared" si="11"/>
        <v>40</v>
      </c>
      <c r="AG81" s="23"/>
      <c r="AH81" s="31" t="str">
        <f t="shared" si="8"/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id='m079'&gt;90&lt;/td&gt;&lt;td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1" s="31" t="str">
        <f ca="1">"document.getElementById('"&amp;AJ81&amp;"').innerHTML = (b1*"&amp;TEXT(K81,0)&amp;"+b2*"&amp;TEXT(L81,0)&amp;"+b0*"&amp;TEXT(M81,0)&amp;") + (s1*"&amp;TEXT(X81,0)&amp;"+s2*"&amp;TEXT(Y81,0)&amp;"+s3*"&amp;TEXT(Z81,0)&amp;"+s4*"&amp;TEXT(AA81,0)&amp;"+s5*"&amp;TEXT(AB81,0)&amp;"+s6*"&amp;TEXT(AC81,0)&amp;"+s7*"&amp;TEXT(AD81,0)&amp;"+s0*"&amp;TEXT(AE81,0)&amp;") + (e01*"&amp;IF(ISNUMBER(SEARCH("斬撃",S81)),T81,0)&amp;"+e02*"&amp;IF(ISNUMBER(SEARCH("刺突",S81)),T81,0)&amp;"+e03*"&amp;IF(ISNUMBER(SEARCH("打撃",S81)),T81,0)&amp;"+e04*"&amp;IF(ISNUMBER(SEARCH("射撃",S81)),T81,T81)&amp;"+e05*"&amp;IF(ISNUMBER(SEARCH("魔法",S81)),T81,0)&amp;"+e06*"&amp;IF(ISNUMBER(SERCH("無区分",S81)),T81,0)&amp;"+e07*"&amp;IF(U81="反撃",V81,0)&amp;"+e08*"&amp;IF(U81="風属性",V81,0)&amp;"+e09*"&amp;IF(U81="闇属性",V81,0)&amp;"+e10*"&amp;IF(U81="単体",V81,0)&amp;"+e11*"&amp;IF(U81="範囲",V81,0)&amp;"+e12*"&amp;IF(U81="人",V81,0)&amp;"+e13*"&amp;IF(U81="異族",V81,0)&amp;"+e14*"&amp;IF(U81="バジュラ",V81,0)&amp;"+e15*"&amp;IF(U81="魔動人形",V81,0)&amp;"+e16*"&amp;IF(U81="下位魔神",V81,0)&amp;");"</f>
        <v>document.getElementById('m079').innerHTML = (b1*50+b2*0+b0*50) + (s1*0+s2*0+s3*0+s4*0+s5*0+s6*20+s7*40+s0*40) + (e01*0+e02*0+e03*0+e04*+e05*0+e06*0+e07*0+e08*0+e09*0+e10*0+e11*0+e12*0+e13*0+e14*0+e15*0+e16*0);</v>
      </c>
      <c r="AJ81" s="35" t="str">
        <f t="shared" si="9"/>
        <v>m079</v>
      </c>
      <c r="AK81" s="23"/>
    </row>
    <row r="82" spans="1:37" s="3" customFormat="1" ht="37.049999999999997" customHeight="1" x14ac:dyDescent="0.3">
      <c r="A82" s="3" t="s">
        <v>178</v>
      </c>
      <c r="C82" s="6" t="s">
        <v>179</v>
      </c>
      <c r="D82" s="3">
        <v>5</v>
      </c>
      <c r="E82" s="3" t="s">
        <v>39</v>
      </c>
      <c r="F82" s="17" t="s">
        <v>174</v>
      </c>
      <c r="G82" s="8" t="s">
        <v>175</v>
      </c>
      <c r="H82" s="21" t="str">
        <f>IF(G82="","",VLOOKUP(G82,List!H:I,2,))</f>
        <v>subgroup_jikkaisyu.png</v>
      </c>
      <c r="I82" s="4">
        <f t="shared" si="12"/>
        <v>70</v>
      </c>
      <c r="J82" s="2">
        <v>60</v>
      </c>
      <c r="K82" s="2">
        <v>20</v>
      </c>
      <c r="L82" s="2"/>
      <c r="M82" s="2">
        <f t="shared" si="10"/>
        <v>20</v>
      </c>
      <c r="N82" s="2"/>
      <c r="O82" s="2"/>
      <c r="P82" s="2"/>
      <c r="Q82" s="2"/>
      <c r="R82" s="7"/>
      <c r="S82" s="5" t="s">
        <v>16</v>
      </c>
      <c r="T82" s="3">
        <v>20</v>
      </c>
      <c r="V82" s="4"/>
      <c r="Z82" s="3">
        <v>30</v>
      </c>
      <c r="AD82" s="3">
        <v>30</v>
      </c>
      <c r="AE82" s="4">
        <f t="shared" si="11"/>
        <v>30</v>
      </c>
      <c r="AG82" s="23"/>
      <c r="AH82" s="31" t="str">
        <f t="shared" si="8"/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id='m080'&gt;70&lt;/td&gt;&lt;td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I82" s="31" t="str">
        <f ca="1">"document.getElementById('"&amp;AJ82&amp;"').innerHTML = (b1*"&amp;TEXT(K82,0)&amp;"+b2*"&amp;TEXT(L82,0)&amp;"+b0*"&amp;TEXT(M82,0)&amp;") + (s1*"&amp;TEXT(X82,0)&amp;"+s2*"&amp;TEXT(Y82,0)&amp;"+s3*"&amp;TEXT(Z82,0)&amp;"+s4*"&amp;TEXT(AA82,0)&amp;"+s5*"&amp;TEXT(AB82,0)&amp;"+s6*"&amp;TEXT(AC82,0)&amp;"+s7*"&amp;TEXT(AD82,0)&amp;"+s0*"&amp;TEXT(AE82,0)&amp;") + (e01*"&amp;IF(ISNUMBER(SEARCH("斬撃",S82)),T82,0)&amp;"+e02*"&amp;IF(ISNUMBER(SEARCH("刺突",S82)),T82,0)&amp;"+e03*"&amp;IF(ISNUMBER(SEARCH("打撃",S82)),T82,0)&amp;"+e04*"&amp;IF(ISNUMBER(SEARCH("射撃",S82)),T82,T82)&amp;"+e05*"&amp;IF(ISNUMBER(SEARCH("魔法",S82)),T82,0)&amp;"+e06*"&amp;IF(ISNUMBER(SERCH("無区分",S82)),T82,0)&amp;"+e07*"&amp;IF(U82="反撃",V82,0)&amp;"+e08*"&amp;IF(U82="風属性",V82,0)&amp;"+e09*"&amp;IF(U82="闇属性",V82,0)&amp;"+e10*"&amp;IF(U82="単体",V82,0)&amp;"+e11*"&amp;IF(U82="範囲",V82,0)&amp;"+e12*"&amp;IF(U82="人",V82,0)&amp;"+e13*"&amp;IF(U82="異族",V82,0)&amp;"+e14*"&amp;IF(U82="バジュラ",V82,0)&amp;"+e15*"&amp;IF(U82="魔動人形",V82,0)&amp;"+e16*"&amp;IF(U82="下位魔神",V82,0)&amp;");"</f>
        <v>document.getElementById('m080').innerHTML = (b1*20+b2*0+b0*20) + (s1*0+s2*0+s3*30+s4*0+s5*0+s6*0+s7*30+s0*30) + (e01*0+e02*0+e03*20+e04*20+e05*0+e06*0+e07*0+e08*0+e09*0+e10*0+e11*0+e12*0+e13*0+e14*0+e15*0+e16*0);</v>
      </c>
      <c r="AJ82" s="35" t="str">
        <f t="shared" si="9"/>
        <v>m080</v>
      </c>
      <c r="AK82" s="23"/>
    </row>
    <row r="83" spans="1:37" s="3" customFormat="1" ht="37.049999999999997" customHeight="1" x14ac:dyDescent="0.3">
      <c r="A83" s="3" t="s">
        <v>180</v>
      </c>
      <c r="C83" s="6" t="s">
        <v>181</v>
      </c>
      <c r="D83" s="3">
        <v>5</v>
      </c>
      <c r="F83" s="17" t="s">
        <v>174</v>
      </c>
      <c r="G83" s="8" t="s">
        <v>175</v>
      </c>
      <c r="H83" s="21" t="str">
        <f>IF(G83="","",VLOOKUP(G83,List!H:I,2,))</f>
        <v>subgroup_jikkaisyu.png</v>
      </c>
      <c r="I83" s="4">
        <f t="shared" si="12"/>
        <v>90</v>
      </c>
      <c r="J83" s="2">
        <v>50</v>
      </c>
      <c r="K83" s="2"/>
      <c r="L83" s="2">
        <v>20</v>
      </c>
      <c r="M83" s="2">
        <f t="shared" si="10"/>
        <v>20</v>
      </c>
      <c r="N83" s="2"/>
      <c r="O83" s="2"/>
      <c r="P83" s="2"/>
      <c r="Q83" s="2"/>
      <c r="R83" s="7"/>
      <c r="S83" s="3" t="s">
        <v>14</v>
      </c>
      <c r="T83" s="3">
        <v>30</v>
      </c>
      <c r="V83" s="4"/>
      <c r="AC83" s="3">
        <v>20</v>
      </c>
      <c r="AD83" s="3">
        <v>40</v>
      </c>
      <c r="AE83" s="4">
        <f t="shared" si="11"/>
        <v>40</v>
      </c>
      <c r="AG83" s="23"/>
      <c r="AH83" s="31" t="str">
        <f t="shared" si="8"/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id='m081'&gt;90&lt;/td&gt;&lt;td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3" s="31" t="str">
        <f ca="1">"document.getElementById('"&amp;AJ83&amp;"').innerHTML = (b1*"&amp;TEXT(K83,0)&amp;"+b2*"&amp;TEXT(L83,0)&amp;"+b0*"&amp;TEXT(M83,0)&amp;") + (s1*"&amp;TEXT(X83,0)&amp;"+s2*"&amp;TEXT(Y83,0)&amp;"+s3*"&amp;TEXT(Z83,0)&amp;"+s4*"&amp;TEXT(AA83,0)&amp;"+s5*"&amp;TEXT(AB83,0)&amp;"+s6*"&amp;TEXT(AC83,0)&amp;"+s7*"&amp;TEXT(AD83,0)&amp;"+s0*"&amp;TEXT(AE83,0)&amp;") + (e01*"&amp;IF(ISNUMBER(SEARCH("斬撃",S83)),T83,0)&amp;"+e02*"&amp;IF(ISNUMBER(SEARCH("刺突",S83)),T83,0)&amp;"+e03*"&amp;IF(ISNUMBER(SEARCH("打撃",S83)),T83,0)&amp;"+e04*"&amp;IF(ISNUMBER(SEARCH("射撃",S83)),T83,T83)&amp;"+e05*"&amp;IF(ISNUMBER(SEARCH("魔法",S83)),T83,0)&amp;"+e06*"&amp;IF(ISNUMBER(SERCH("無区分",S83)),T83,0)&amp;"+e07*"&amp;IF(U83="反撃",V83,0)&amp;"+e08*"&amp;IF(U83="風属性",V83,0)&amp;"+e09*"&amp;IF(U83="闇属性",V83,0)&amp;"+e10*"&amp;IF(U83="単体",V83,0)&amp;"+e11*"&amp;IF(U83="範囲",V83,0)&amp;"+e12*"&amp;IF(U83="人",V83,0)&amp;"+e13*"&amp;IF(U83="異族",V83,0)&amp;"+e14*"&amp;IF(U83="バジュラ",V83,0)&amp;"+e15*"&amp;IF(U83="魔動人形",V83,0)&amp;"+e16*"&amp;IF(U83="下位魔神",V83,0)&amp;");"</f>
        <v>document.getElementById('m081').innerHTML = (b1*0+b2*20+b0*20) + (s1*0+s2*0+s3*0+s4*0+s5*0+s6*20+s7*40+s0*40) + (e01*30+e02*0+e03*0+e04*30+e05*0+e06*0+e07*0+e08*0+e09*0+e10*0+e11*0+e12*0+e13*0+e14*0+e15*0+e16*0);</v>
      </c>
      <c r="AJ83" s="35" t="str">
        <f t="shared" si="9"/>
        <v>m081</v>
      </c>
      <c r="AK83" s="23"/>
    </row>
    <row r="84" spans="1:37" s="3" customFormat="1" ht="37.049999999999997" customHeight="1" x14ac:dyDescent="0.3">
      <c r="A84" s="3" t="s">
        <v>502</v>
      </c>
      <c r="C84" s="6" t="s">
        <v>503</v>
      </c>
      <c r="D84" s="3">
        <v>5</v>
      </c>
      <c r="E84" s="3" t="s">
        <v>39</v>
      </c>
      <c r="F84" s="17" t="s">
        <v>174</v>
      </c>
      <c r="G84" s="8" t="s">
        <v>175</v>
      </c>
      <c r="H84" s="21" t="str">
        <f>IF(G84="","",VLOOKUP(G84,List!H:I,2,))</f>
        <v>subgroup_jikkaisyu.png</v>
      </c>
      <c r="I84" s="4">
        <f t="shared" si="12"/>
        <v>100</v>
      </c>
      <c r="J84" s="2">
        <v>30</v>
      </c>
      <c r="K84" s="2"/>
      <c r="L84" s="2"/>
      <c r="M84" s="2">
        <f t="shared" si="10"/>
        <v>0</v>
      </c>
      <c r="N84" s="2"/>
      <c r="O84" s="2"/>
      <c r="P84" s="2"/>
      <c r="Q84" s="2"/>
      <c r="R84" s="7"/>
      <c r="S84" s="3" t="s">
        <v>14</v>
      </c>
      <c r="T84" s="3">
        <v>40</v>
      </c>
      <c r="U84" s="3" t="s">
        <v>20</v>
      </c>
      <c r="V84" s="4">
        <v>20</v>
      </c>
      <c r="W84" s="3" t="s">
        <v>504</v>
      </c>
      <c r="AC84" s="3">
        <v>20</v>
      </c>
      <c r="AD84" s="3">
        <v>40</v>
      </c>
      <c r="AE84" s="4">
        <f t="shared" si="11"/>
        <v>40</v>
      </c>
      <c r="AG84" s="23"/>
      <c r="AH84" s="31" t="str">
        <f t="shared" si="8"/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id='m082'&gt;100&lt;/td&gt;&lt;td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4" s="31" t="str">
        <f ca="1">"document.getElementById('"&amp;AJ84&amp;"').innerHTML = (b1*"&amp;TEXT(K84,0)&amp;"+b2*"&amp;TEXT(L84,0)&amp;"+b0*"&amp;TEXT(M84,0)&amp;") + (s1*"&amp;TEXT(X84,0)&amp;"+s2*"&amp;TEXT(Y84,0)&amp;"+s3*"&amp;TEXT(Z84,0)&amp;"+s4*"&amp;TEXT(AA84,0)&amp;"+s5*"&amp;TEXT(AB84,0)&amp;"+s6*"&amp;TEXT(AC84,0)&amp;"+s7*"&amp;TEXT(AD84,0)&amp;"+s0*"&amp;TEXT(AE84,0)&amp;") + (e01*"&amp;IF(ISNUMBER(SEARCH("斬撃",S84)),T84,0)&amp;"+e02*"&amp;IF(ISNUMBER(SEARCH("刺突",S84)),T84,0)&amp;"+e03*"&amp;IF(ISNUMBER(SEARCH("打撃",S84)),T84,0)&amp;"+e04*"&amp;IF(ISNUMBER(SEARCH("射撃",S84)),T84,T84)&amp;"+e05*"&amp;IF(ISNUMBER(SEARCH("魔法",S84)),T84,0)&amp;"+e06*"&amp;IF(ISNUMBER(SERCH("無区分",S84)),T84,0)&amp;"+e07*"&amp;IF(U84="反撃",V84,0)&amp;"+e08*"&amp;IF(U84="風属性",V84,0)&amp;"+e09*"&amp;IF(U84="闇属性",V84,0)&amp;"+e10*"&amp;IF(U84="単体",V84,0)&amp;"+e11*"&amp;IF(U84="範囲",V84,0)&amp;"+e12*"&amp;IF(U84="人",V84,0)&amp;"+e13*"&amp;IF(U84="異族",V84,0)&amp;"+e14*"&amp;IF(U84="バジュラ",V84,0)&amp;"+e15*"&amp;IF(U84="魔動人形",V84,0)&amp;"+e16*"&amp;IF(U84="下位魔神",V84,0)&amp;");"</f>
        <v>document.getElementById('m082').innerHTML = (b1*0+b2*0+b0*0) + (s1*0+s2*0+s3*0+s4*0+s5*0+s6*20+s7*40+s0*40) + (e01*40+e02*0+e03*0+e04*40+e05*0+e06*0+e07*0+e08*0+e09*0+e10*20+e11*0+e12*0+e13*0+e14*0+e15*0+e16*0);</v>
      </c>
      <c r="AJ84" s="35" t="str">
        <f t="shared" si="9"/>
        <v>m082</v>
      </c>
      <c r="AK84" s="23"/>
    </row>
    <row r="85" spans="1:37" s="3" customFormat="1" ht="37.049999999999997" customHeight="1" x14ac:dyDescent="0.3">
      <c r="A85" s="3" t="s">
        <v>182</v>
      </c>
      <c r="C85" s="6" t="s">
        <v>183</v>
      </c>
      <c r="D85" s="3">
        <v>5</v>
      </c>
      <c r="F85" s="17" t="s">
        <v>174</v>
      </c>
      <c r="G85" s="8" t="s">
        <v>175</v>
      </c>
      <c r="H85" s="21" t="str">
        <f>IF(G85="","",VLOOKUP(G85,List!H:I,2,))</f>
        <v>subgroup_jikkaisyu.png</v>
      </c>
      <c r="I85" s="4">
        <f t="shared" si="12"/>
        <v>90</v>
      </c>
      <c r="J85" s="2">
        <v>30</v>
      </c>
      <c r="K85" s="2"/>
      <c r="L85" s="2">
        <v>30</v>
      </c>
      <c r="M85" s="2">
        <f t="shared" si="10"/>
        <v>30</v>
      </c>
      <c r="N85" s="2"/>
      <c r="O85" s="2"/>
      <c r="P85" s="2"/>
      <c r="Q85" s="2"/>
      <c r="R85" s="7"/>
      <c r="S85" s="3" t="s">
        <v>18</v>
      </c>
      <c r="T85" s="3">
        <v>20</v>
      </c>
      <c r="V85" s="4"/>
      <c r="W85" s="5" t="s">
        <v>485</v>
      </c>
      <c r="Z85" s="3">
        <v>20</v>
      </c>
      <c r="AD85" s="3">
        <v>40</v>
      </c>
      <c r="AE85" s="4">
        <f t="shared" si="11"/>
        <v>40</v>
      </c>
      <c r="AG85" s="23"/>
      <c r="AH85" s="31" t="str">
        <f t="shared" si="8"/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id='m083'&gt;90&lt;/td&gt;&lt;td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I85" s="31" t="str">
        <f ca="1">"document.getElementById('"&amp;AJ85&amp;"').innerHTML = (b1*"&amp;TEXT(K85,0)&amp;"+b2*"&amp;TEXT(L85,0)&amp;"+b0*"&amp;TEXT(M85,0)&amp;") + (s1*"&amp;TEXT(X85,0)&amp;"+s2*"&amp;TEXT(Y85,0)&amp;"+s3*"&amp;TEXT(Z85,0)&amp;"+s4*"&amp;TEXT(AA85,0)&amp;"+s5*"&amp;TEXT(AB85,0)&amp;"+s6*"&amp;TEXT(AC85,0)&amp;"+s7*"&amp;TEXT(AD85,0)&amp;"+s0*"&amp;TEXT(AE85,0)&amp;") + (e01*"&amp;IF(ISNUMBER(SEARCH("斬撃",S85)),T85,0)&amp;"+e02*"&amp;IF(ISNUMBER(SEARCH("刺突",S85)),T85,0)&amp;"+e03*"&amp;IF(ISNUMBER(SEARCH("打撃",S85)),T85,0)&amp;"+e04*"&amp;IF(ISNUMBER(SEARCH("射撃",S85)),T85,T85)&amp;"+e05*"&amp;IF(ISNUMBER(SEARCH("魔法",S85)),T85,0)&amp;"+e06*"&amp;IF(ISNUMBER(SERCH("無区分",S85)),T85,0)&amp;"+e07*"&amp;IF(U85="反撃",V85,0)&amp;"+e08*"&amp;IF(U85="風属性",V85,0)&amp;"+e09*"&amp;IF(U85="闇属性",V85,0)&amp;"+e10*"&amp;IF(U85="単体",V85,0)&amp;"+e11*"&amp;IF(U85="範囲",V85,0)&amp;"+e12*"&amp;IF(U85="人",V85,0)&amp;"+e13*"&amp;IF(U85="異族",V85,0)&amp;"+e14*"&amp;IF(U85="バジュラ",V85,0)&amp;"+e15*"&amp;IF(U85="魔動人形",V85,0)&amp;"+e16*"&amp;IF(U85="下位魔神",V85,0)&amp;");"</f>
        <v>document.getElementById('m083').innerHTML = (b1*0+b2*30+b0*30) + (s1*0+s2*0+s3*20+s4*0+s5*0+s6*0+s7*40+s0*40) + (e01*0+e02*0+e03*0+e04*20+e05*20+e06*0+e07*0+e08*0+e09*0+e10*0+e11*0+e12*0+e13*0+e14*0+e15*0+e16*0);</v>
      </c>
      <c r="AJ85" s="35" t="str">
        <f t="shared" si="9"/>
        <v>m083</v>
      </c>
      <c r="AK85" s="23"/>
    </row>
    <row r="86" spans="1:37" s="3" customFormat="1" ht="37.049999999999997" customHeight="1" x14ac:dyDescent="0.3">
      <c r="A86" s="3" t="s">
        <v>184</v>
      </c>
      <c r="C86" s="6" t="s">
        <v>185</v>
      </c>
      <c r="D86" s="3">
        <v>5</v>
      </c>
      <c r="F86" s="17" t="s">
        <v>174</v>
      </c>
      <c r="G86" s="8" t="s">
        <v>175</v>
      </c>
      <c r="H86" s="21" t="str">
        <f>IF(G86="","",VLOOKUP(G86,List!H:I,2,))</f>
        <v>subgroup_jikkaisyu.png</v>
      </c>
      <c r="I86" s="4">
        <f t="shared" si="12"/>
        <v>60</v>
      </c>
      <c r="J86" s="2">
        <v>70</v>
      </c>
      <c r="K86" s="2"/>
      <c r="L86" s="2"/>
      <c r="M86" s="2">
        <f t="shared" si="10"/>
        <v>0</v>
      </c>
      <c r="N86" s="2"/>
      <c r="O86" s="2"/>
      <c r="P86" s="2"/>
      <c r="Q86" s="2">
        <v>5</v>
      </c>
      <c r="R86" s="7"/>
      <c r="S86" s="5" t="s">
        <v>16</v>
      </c>
      <c r="T86" s="3">
        <v>20</v>
      </c>
      <c r="V86" s="4"/>
      <c r="AA86" s="3">
        <v>20</v>
      </c>
      <c r="AD86" s="3">
        <v>40</v>
      </c>
      <c r="AE86" s="4">
        <f t="shared" si="11"/>
        <v>40</v>
      </c>
      <c r="AG86" s="23"/>
      <c r="AH86" s="31" t="str">
        <f t="shared" si="8"/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id='m084'&gt;60&lt;/td&gt;&lt;td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I86" s="31" t="str">
        <f ca="1">"document.getElementById('"&amp;AJ86&amp;"').innerHTML = (b1*"&amp;TEXT(K86,0)&amp;"+b2*"&amp;TEXT(L86,0)&amp;"+b0*"&amp;TEXT(M86,0)&amp;") + (s1*"&amp;TEXT(X86,0)&amp;"+s2*"&amp;TEXT(Y86,0)&amp;"+s3*"&amp;TEXT(Z86,0)&amp;"+s4*"&amp;TEXT(AA86,0)&amp;"+s5*"&amp;TEXT(AB86,0)&amp;"+s6*"&amp;TEXT(AC86,0)&amp;"+s7*"&amp;TEXT(AD86,0)&amp;"+s0*"&amp;TEXT(AE86,0)&amp;") + (e01*"&amp;IF(ISNUMBER(SEARCH("斬撃",S86)),T86,0)&amp;"+e02*"&amp;IF(ISNUMBER(SEARCH("刺突",S86)),T86,0)&amp;"+e03*"&amp;IF(ISNUMBER(SEARCH("打撃",S86)),T86,0)&amp;"+e04*"&amp;IF(ISNUMBER(SEARCH("射撃",S86)),T86,T86)&amp;"+e05*"&amp;IF(ISNUMBER(SEARCH("魔法",S86)),T86,0)&amp;"+e06*"&amp;IF(ISNUMBER(SERCH("無区分",S86)),T86,0)&amp;"+e07*"&amp;IF(U86="反撃",V86,0)&amp;"+e08*"&amp;IF(U86="風属性",V86,0)&amp;"+e09*"&amp;IF(U86="闇属性",V86,0)&amp;"+e10*"&amp;IF(U86="単体",V86,0)&amp;"+e11*"&amp;IF(U86="範囲",V86,0)&amp;"+e12*"&amp;IF(U86="人",V86,0)&amp;"+e13*"&amp;IF(U86="異族",V86,0)&amp;"+e14*"&amp;IF(U86="バジュラ",V86,0)&amp;"+e15*"&amp;IF(U86="魔動人形",V86,0)&amp;"+e16*"&amp;IF(U86="下位魔神",V86,0)&amp;");"</f>
        <v>document.getElementById('m084').innerHTML = (b1*0+b2*0+b0*0) + (s1*0+s2*0+s3*0+s4*20+s5*0+s6*0+s7*40+s0*40) + (e01*0+e02*0+e03*20+e04*20+e05*0+e06*0+e07*0+e08*0+e09*0+e10*0+e11*0+e12*0+e13*0+e14*0+e15*0+e16*0);</v>
      </c>
      <c r="AJ86" s="35" t="str">
        <f t="shared" si="9"/>
        <v>m084</v>
      </c>
      <c r="AK86" s="23"/>
    </row>
    <row r="87" spans="1:37" s="3" customFormat="1" ht="37.049999999999997" customHeight="1" x14ac:dyDescent="0.3">
      <c r="A87" s="3" t="s">
        <v>186</v>
      </c>
      <c r="C87" s="6" t="s">
        <v>187</v>
      </c>
      <c r="D87" s="3">
        <v>5</v>
      </c>
      <c r="E87" s="3" t="s">
        <v>39</v>
      </c>
      <c r="F87" s="17" t="s">
        <v>174</v>
      </c>
      <c r="G87" s="8" t="s">
        <v>175</v>
      </c>
      <c r="H87" s="21" t="str">
        <f>IF(G87="","",VLOOKUP(G87,List!H:I,2,))</f>
        <v>subgroup_jikkaisyu.png</v>
      </c>
      <c r="I87" s="4">
        <f t="shared" si="12"/>
        <v>90</v>
      </c>
      <c r="J87" s="2">
        <v>40</v>
      </c>
      <c r="K87" s="2">
        <v>30</v>
      </c>
      <c r="L87" s="2">
        <v>30</v>
      </c>
      <c r="M87" s="2">
        <f t="shared" si="10"/>
        <v>30</v>
      </c>
      <c r="N87" s="2"/>
      <c r="O87" s="2"/>
      <c r="P87" s="2"/>
      <c r="Q87" s="2"/>
      <c r="R87" s="7"/>
      <c r="V87" s="4"/>
      <c r="AD87" s="3">
        <v>60</v>
      </c>
      <c r="AE87" s="4">
        <f t="shared" si="11"/>
        <v>60</v>
      </c>
      <c r="AG87" s="23"/>
      <c r="AH87" s="31" t="str">
        <f t="shared" si="8"/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87" s="31" t="str">
        <f ca="1">"document.getElementById('"&amp;AJ87&amp;"').innerHTML = (b1*"&amp;TEXT(K87,0)&amp;"+b2*"&amp;TEXT(L87,0)&amp;"+b0*"&amp;TEXT(M87,0)&amp;") + (s1*"&amp;TEXT(X87,0)&amp;"+s2*"&amp;TEXT(Y87,0)&amp;"+s3*"&amp;TEXT(Z87,0)&amp;"+s4*"&amp;TEXT(AA87,0)&amp;"+s5*"&amp;TEXT(AB87,0)&amp;"+s6*"&amp;TEXT(AC87,0)&amp;"+s7*"&amp;TEXT(AD87,0)&amp;"+s0*"&amp;TEXT(AE87,0)&amp;") + (e01*"&amp;IF(ISNUMBER(SEARCH("斬撃",S87)),T87,0)&amp;"+e02*"&amp;IF(ISNUMBER(SEARCH("刺突",S87)),T87,0)&amp;"+e03*"&amp;IF(ISNUMBER(SEARCH("打撃",S87)),T87,0)&amp;"+e04*"&amp;IF(ISNUMBER(SEARCH("射撃",S87)),T87,T87)&amp;"+e05*"&amp;IF(ISNUMBER(SEARCH("魔法",S87)),T87,0)&amp;"+e06*"&amp;IF(ISNUMBER(SERCH("無区分",S87)),T87,0)&amp;"+e07*"&amp;IF(U87="反撃",V87,0)&amp;"+e08*"&amp;IF(U87="風属性",V87,0)&amp;"+e09*"&amp;IF(U87="闇属性",V87,0)&amp;"+e10*"&amp;IF(U87="単体",V87,0)&amp;"+e11*"&amp;IF(U87="範囲",V87,0)&amp;"+e12*"&amp;IF(U87="人",V87,0)&amp;"+e13*"&amp;IF(U87="異族",V87,0)&amp;"+e14*"&amp;IF(U87="バジュラ",V87,0)&amp;"+e15*"&amp;IF(U87="魔動人形",V87,0)&amp;"+e16*"&amp;IF(U87="下位魔神",V87,0)&amp;");"</f>
        <v>document.getElementById('m085').innerHTML = (b1*30+b2*30+b0*30) + (s1*0+s2*0+s3*0+s4*0+s5*0+s6*0+s7*60+s0*60) + (e01*0+e02*0+e03*0+e04*+e05*0+e06*0+e07*0+e08*0+e09*0+e10*0+e11*0+e12*0+e13*0+e14*0+e15*0+e16*0);</v>
      </c>
      <c r="AJ87" s="35" t="str">
        <f t="shared" si="9"/>
        <v>m085</v>
      </c>
      <c r="AK87" s="23"/>
    </row>
    <row r="88" spans="1:37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21" t="str">
        <f>IF(G88="","",VLOOKUP(G88,List!H:I,2,))</f>
        <v>subgroup_jikkaisyu.png</v>
      </c>
      <c r="I88" s="4">
        <f t="shared" si="12"/>
        <v>110</v>
      </c>
      <c r="J88" s="2"/>
      <c r="K88" s="2"/>
      <c r="L88" s="2"/>
      <c r="M88" s="2">
        <f t="shared" si="10"/>
        <v>0</v>
      </c>
      <c r="N88" s="2"/>
      <c r="O88" s="2"/>
      <c r="P88" s="2"/>
      <c r="Q88" s="2">
        <v>10</v>
      </c>
      <c r="R88" s="7"/>
      <c r="S88" s="5" t="s">
        <v>498</v>
      </c>
      <c r="T88" s="3">
        <v>40</v>
      </c>
      <c r="U88" s="3" t="s">
        <v>23</v>
      </c>
      <c r="V88" s="4">
        <v>10</v>
      </c>
      <c r="AD88" s="3">
        <v>60</v>
      </c>
      <c r="AE88" s="4">
        <f t="shared" si="11"/>
        <v>60</v>
      </c>
      <c r="AG88" s="23"/>
      <c r="AH88" s="31" t="str">
        <f t="shared" si="8"/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id='m086'&gt;110&lt;/td&gt;&lt;td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88" s="31" t="str">
        <f ca="1">"document.getElementById('"&amp;AJ88&amp;"').innerHTML = (b1*"&amp;TEXT(K88,0)&amp;"+b2*"&amp;TEXT(L88,0)&amp;"+b0*"&amp;TEXT(M88,0)&amp;") + (s1*"&amp;TEXT(X88,0)&amp;"+s2*"&amp;TEXT(Y88,0)&amp;"+s3*"&amp;TEXT(Z88,0)&amp;"+s4*"&amp;TEXT(AA88,0)&amp;"+s5*"&amp;TEXT(AB88,0)&amp;"+s6*"&amp;TEXT(AC88,0)&amp;"+s7*"&amp;TEXT(AD88,0)&amp;"+s0*"&amp;TEXT(AE88,0)&amp;") + (e01*"&amp;IF(ISNUMBER(SEARCH("斬撃",S88)),T88,0)&amp;"+e02*"&amp;IF(ISNUMBER(SEARCH("刺突",S88)),T88,0)&amp;"+e03*"&amp;IF(ISNUMBER(SEARCH("打撃",S88)),T88,0)&amp;"+e04*"&amp;IF(ISNUMBER(SEARCH("射撃",S88)),T88,T88)&amp;"+e05*"&amp;IF(ISNUMBER(SEARCH("魔法",S88)),T88,0)&amp;"+e06*"&amp;IF(ISNUMBER(SERCH("無区分",S88)),T88,0)&amp;"+e07*"&amp;IF(U88="反撃",V88,0)&amp;"+e08*"&amp;IF(U88="風属性",V88,0)&amp;"+e09*"&amp;IF(U88="闇属性",V88,0)&amp;"+e10*"&amp;IF(U88="単体",V88,0)&amp;"+e11*"&amp;IF(U88="範囲",V88,0)&amp;"+e12*"&amp;IF(U88="人",V88,0)&amp;"+e13*"&amp;IF(U88="異族",V88,0)&amp;"+e14*"&amp;IF(U88="バジュラ",V88,0)&amp;"+e15*"&amp;IF(U88="魔動人形",V88,0)&amp;"+e16*"&amp;IF(U88="下位魔神",V88,0)&amp;");"</f>
        <v>document.getElementById('m086').innerHTML = (b1*0+b2*0+b0*0) + (s1*0+s2*0+s3*0+s4*0+s5*0+s6*0+s7*60+s0*60) + (e01*0+e02*0+e03*0+e04*40+e05*40+e06*0+e07*0+e08*0+e09*0+e10*0+e11*0+e12*10+e13*0+e14*0+e15*0+e16*0);</v>
      </c>
      <c r="AJ88" s="35" t="str">
        <f t="shared" si="9"/>
        <v>m086</v>
      </c>
      <c r="AK88" s="23"/>
    </row>
    <row r="89" spans="1:37" s="3" customFormat="1" ht="37.049999999999997" customHeight="1" x14ac:dyDescent="0.3">
      <c r="A89" s="3" t="s">
        <v>188</v>
      </c>
      <c r="C89" s="6" t="s">
        <v>189</v>
      </c>
      <c r="D89" s="3">
        <v>5</v>
      </c>
      <c r="F89" s="17" t="s">
        <v>174</v>
      </c>
      <c r="G89" s="8" t="s">
        <v>175</v>
      </c>
      <c r="H89" s="21" t="str">
        <f>IF(G89="","",VLOOKUP(G89,List!H:I,2,))</f>
        <v>subgroup_jikkaisyu.png</v>
      </c>
      <c r="I89" s="4">
        <f t="shared" si="12"/>
        <v>90</v>
      </c>
      <c r="J89" s="2">
        <v>30</v>
      </c>
      <c r="K89" s="2"/>
      <c r="L89" s="2">
        <v>50</v>
      </c>
      <c r="M89" s="2">
        <f t="shared" si="10"/>
        <v>50</v>
      </c>
      <c r="N89" s="2"/>
      <c r="O89" s="2"/>
      <c r="P89" s="2"/>
      <c r="Q89" s="2">
        <v>5</v>
      </c>
      <c r="R89" s="7"/>
      <c r="V89" s="4"/>
      <c r="W89" s="5" t="s">
        <v>490</v>
      </c>
      <c r="X89" s="3">
        <v>20</v>
      </c>
      <c r="AD89" s="3">
        <v>40</v>
      </c>
      <c r="AE89" s="4">
        <f t="shared" si="11"/>
        <v>40</v>
      </c>
      <c r="AG89" s="23"/>
      <c r="AH89" s="31" t="str">
        <f t="shared" si="8"/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id='m087'&gt;90&lt;/td&gt;&lt;td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I89" s="31" t="str">
        <f ca="1">"document.getElementById('"&amp;AJ89&amp;"').innerHTML = (b1*"&amp;TEXT(K89,0)&amp;"+b2*"&amp;TEXT(L89,0)&amp;"+b0*"&amp;TEXT(M89,0)&amp;") + (s1*"&amp;TEXT(X89,0)&amp;"+s2*"&amp;TEXT(Y89,0)&amp;"+s3*"&amp;TEXT(Z89,0)&amp;"+s4*"&amp;TEXT(AA89,0)&amp;"+s5*"&amp;TEXT(AB89,0)&amp;"+s6*"&amp;TEXT(AC89,0)&amp;"+s7*"&amp;TEXT(AD89,0)&amp;"+s0*"&amp;TEXT(AE89,0)&amp;") + (e01*"&amp;IF(ISNUMBER(SEARCH("斬撃",S89)),T89,0)&amp;"+e02*"&amp;IF(ISNUMBER(SEARCH("刺突",S89)),T89,0)&amp;"+e03*"&amp;IF(ISNUMBER(SEARCH("打撃",S89)),T89,0)&amp;"+e04*"&amp;IF(ISNUMBER(SEARCH("射撃",S89)),T89,T89)&amp;"+e05*"&amp;IF(ISNUMBER(SEARCH("魔法",S89)),T89,0)&amp;"+e06*"&amp;IF(ISNUMBER(SERCH("無区分",S89)),T89,0)&amp;"+e07*"&amp;IF(U89="反撃",V89,0)&amp;"+e08*"&amp;IF(U89="風属性",V89,0)&amp;"+e09*"&amp;IF(U89="闇属性",V89,0)&amp;"+e10*"&amp;IF(U89="単体",V89,0)&amp;"+e11*"&amp;IF(U89="範囲",V89,0)&amp;"+e12*"&amp;IF(U89="人",V89,0)&amp;"+e13*"&amp;IF(U89="異族",V89,0)&amp;"+e14*"&amp;IF(U89="バジュラ",V89,0)&amp;"+e15*"&amp;IF(U89="魔動人形",V89,0)&amp;"+e16*"&amp;IF(U89="下位魔神",V89,0)&amp;");"</f>
        <v>document.getElementById('m087').innerHTML = (b1*0+b2*50+b0*50) + (s1*20+s2*0+s3*0+s4*0+s5*0+s6*0+s7*40+s0*40) + (e01*0+e02*0+e03*0+e04*+e05*0+e06*0+e07*0+e08*0+e09*0+e10*0+e11*0+e12*0+e13*0+e14*0+e15*0+e16*0);</v>
      </c>
      <c r="AJ89" s="35" t="str">
        <f t="shared" si="9"/>
        <v>m087</v>
      </c>
      <c r="AK89" s="23"/>
    </row>
    <row r="90" spans="1:37" s="3" customFormat="1" ht="37.049999999999997" customHeight="1" x14ac:dyDescent="0.3">
      <c r="A90" s="3" t="s">
        <v>190</v>
      </c>
      <c r="C90" s="6" t="s">
        <v>191</v>
      </c>
      <c r="D90" s="3">
        <v>5</v>
      </c>
      <c r="F90" s="17" t="s">
        <v>174</v>
      </c>
      <c r="G90" s="8" t="s">
        <v>175</v>
      </c>
      <c r="H90" s="21" t="str">
        <f>IF(G90="","",VLOOKUP(G90,List!H:I,2,))</f>
        <v>subgroup_jikkaisyu.png</v>
      </c>
      <c r="I90" s="4">
        <f t="shared" si="12"/>
        <v>70</v>
      </c>
      <c r="J90" s="2">
        <v>40</v>
      </c>
      <c r="K90" s="2">
        <v>20</v>
      </c>
      <c r="L90" s="2"/>
      <c r="M90" s="2">
        <f t="shared" si="10"/>
        <v>20</v>
      </c>
      <c r="N90" s="2"/>
      <c r="O90" s="2"/>
      <c r="P90" s="2"/>
      <c r="Q90" s="2"/>
      <c r="R90" s="7"/>
      <c r="S90" s="3" t="s">
        <v>14</v>
      </c>
      <c r="T90" s="3">
        <v>20</v>
      </c>
      <c r="V90" s="4"/>
      <c r="W90" s="3" t="s">
        <v>553</v>
      </c>
      <c r="AB90" s="3">
        <v>30</v>
      </c>
      <c r="AD90" s="3">
        <v>30</v>
      </c>
      <c r="AE90" s="4">
        <f t="shared" si="11"/>
        <v>30</v>
      </c>
      <c r="AG90" s="23"/>
      <c r="AH90" s="31" t="str">
        <f t="shared" si="8"/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I90" s="31" t="str">
        <f ca="1">"document.getElementById('"&amp;AJ90&amp;"').innerHTML = (b1*"&amp;TEXT(K90,0)&amp;"+b2*"&amp;TEXT(L90,0)&amp;"+b0*"&amp;TEXT(M90,0)&amp;") + (s1*"&amp;TEXT(X90,0)&amp;"+s2*"&amp;TEXT(Y90,0)&amp;"+s3*"&amp;TEXT(Z90,0)&amp;"+s4*"&amp;TEXT(AA90,0)&amp;"+s5*"&amp;TEXT(AB90,0)&amp;"+s6*"&amp;TEXT(AC90,0)&amp;"+s7*"&amp;TEXT(AD90,0)&amp;"+s0*"&amp;TEXT(AE90,0)&amp;") + (e01*"&amp;IF(ISNUMBER(SEARCH("斬撃",S90)),T90,0)&amp;"+e02*"&amp;IF(ISNUMBER(SEARCH("刺突",S90)),T90,0)&amp;"+e03*"&amp;IF(ISNUMBER(SEARCH("打撃",S90)),T90,0)&amp;"+e04*"&amp;IF(ISNUMBER(SEARCH("射撃",S90)),T90,T90)&amp;"+e05*"&amp;IF(ISNUMBER(SEARCH("魔法",S90)),T90,0)&amp;"+e06*"&amp;IF(ISNUMBER(SERCH("無区分",S90)),T90,0)&amp;"+e07*"&amp;IF(U90="反撃",V90,0)&amp;"+e08*"&amp;IF(U90="風属性",V90,0)&amp;"+e09*"&amp;IF(U90="闇属性",V90,0)&amp;"+e10*"&amp;IF(U90="単体",V90,0)&amp;"+e11*"&amp;IF(U90="範囲",V90,0)&amp;"+e12*"&amp;IF(U90="人",V90,0)&amp;"+e13*"&amp;IF(U90="異族",V90,0)&amp;"+e14*"&amp;IF(U90="バジュラ",V90,0)&amp;"+e15*"&amp;IF(U90="魔動人形",V90,0)&amp;"+e16*"&amp;IF(U90="下位魔神",V90,0)&amp;");"</f>
        <v>document.getElementById('m088').innerHTML = (b1*20+b2*0+b0*20) + (s1*0+s2*0+s3*0+s4*0+s5*30+s6*0+s7*30+s0*30) + (e01*20+e02*0+e03*0+e04*20+e05*0+e06*0+e07*0+e08*0+e09*0+e10*0+e11*0+e12*0+e13*0+e14*0+e15*0+e16*0);</v>
      </c>
      <c r="AJ90" s="35" t="str">
        <f t="shared" si="9"/>
        <v>m088</v>
      </c>
      <c r="AK90" s="23"/>
    </row>
    <row r="91" spans="1:37" s="3" customFormat="1" ht="37.049999999999997" customHeight="1" x14ac:dyDescent="0.3">
      <c r="A91" s="3" t="s">
        <v>192</v>
      </c>
      <c r="C91" s="6" t="s">
        <v>193</v>
      </c>
      <c r="D91" s="3">
        <v>5</v>
      </c>
      <c r="F91" s="17" t="s">
        <v>174</v>
      </c>
      <c r="G91" s="8" t="s">
        <v>175</v>
      </c>
      <c r="H91" s="21" t="str">
        <f>IF(G91="","",VLOOKUP(G91,List!H:I,2,))</f>
        <v>subgroup_jikkaisyu.png</v>
      </c>
      <c r="I91" s="4">
        <f t="shared" si="12"/>
        <v>80</v>
      </c>
      <c r="J91" s="2">
        <v>20</v>
      </c>
      <c r="K91" s="2"/>
      <c r="L91" s="2">
        <v>40</v>
      </c>
      <c r="M91" s="2">
        <f t="shared" si="10"/>
        <v>40</v>
      </c>
      <c r="N91" s="2"/>
      <c r="O91" s="2"/>
      <c r="P91" s="2"/>
      <c r="Q91" s="2"/>
      <c r="R91" s="7"/>
      <c r="V91" s="4"/>
      <c r="W91" s="5" t="s">
        <v>555</v>
      </c>
      <c r="AC91" s="3">
        <v>20</v>
      </c>
      <c r="AD91" s="3">
        <v>40</v>
      </c>
      <c r="AE91" s="4">
        <f t="shared" si="11"/>
        <v>40</v>
      </c>
      <c r="AG91" s="23"/>
      <c r="AH91" s="31" t="str">
        <f t="shared" si="8"/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id='m089'&gt;80&lt;/td&gt;&lt;td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91" s="31" t="str">
        <f ca="1">"document.getElementById('"&amp;AJ91&amp;"').innerHTML = (b1*"&amp;TEXT(K91,0)&amp;"+b2*"&amp;TEXT(L91,0)&amp;"+b0*"&amp;TEXT(M91,0)&amp;") + (s1*"&amp;TEXT(X91,0)&amp;"+s2*"&amp;TEXT(Y91,0)&amp;"+s3*"&amp;TEXT(Z91,0)&amp;"+s4*"&amp;TEXT(AA91,0)&amp;"+s5*"&amp;TEXT(AB91,0)&amp;"+s6*"&amp;TEXT(AC91,0)&amp;"+s7*"&amp;TEXT(AD91,0)&amp;"+s0*"&amp;TEXT(AE91,0)&amp;") + (e01*"&amp;IF(ISNUMBER(SEARCH("斬撃",S91)),T91,0)&amp;"+e02*"&amp;IF(ISNUMBER(SEARCH("刺突",S91)),T91,0)&amp;"+e03*"&amp;IF(ISNUMBER(SEARCH("打撃",S91)),T91,0)&amp;"+e04*"&amp;IF(ISNUMBER(SEARCH("射撃",S91)),T91,T91)&amp;"+e05*"&amp;IF(ISNUMBER(SEARCH("魔法",S91)),T91,0)&amp;"+e06*"&amp;IF(ISNUMBER(SERCH("無区分",S91)),T91,0)&amp;"+e07*"&amp;IF(U91="反撃",V91,0)&amp;"+e08*"&amp;IF(U91="風属性",V91,0)&amp;"+e09*"&amp;IF(U91="闇属性",V91,0)&amp;"+e10*"&amp;IF(U91="単体",V91,0)&amp;"+e11*"&amp;IF(U91="範囲",V91,0)&amp;"+e12*"&amp;IF(U91="人",V91,0)&amp;"+e13*"&amp;IF(U91="異族",V91,0)&amp;"+e14*"&amp;IF(U91="バジュラ",V91,0)&amp;"+e15*"&amp;IF(U91="魔動人形",V91,0)&amp;"+e16*"&amp;IF(U91="下位魔神",V91,0)&amp;");"</f>
        <v>document.getElementById('m089').innerHTML = (b1*0+b2*40+b0*40) + (s1*0+s2*0+s3*0+s4*0+s5*0+s6*20+s7*40+s0*40) + (e01*0+e02*0+e03*0+e04*+e05*0+e06*0+e07*0+e08*0+e09*0+e10*0+e11*0+e12*0+e13*0+e14*0+e15*0+e16*0);</v>
      </c>
      <c r="AJ91" s="35" t="str">
        <f t="shared" si="9"/>
        <v>m089</v>
      </c>
      <c r="AK91" s="23"/>
    </row>
    <row r="92" spans="1:37" s="3" customFormat="1" ht="37.049999999999997" customHeight="1" x14ac:dyDescent="0.3">
      <c r="A92" s="3" t="s">
        <v>194</v>
      </c>
      <c r="C92" s="6" t="s">
        <v>195</v>
      </c>
      <c r="D92" s="3">
        <v>5</v>
      </c>
      <c r="F92" s="17" t="s">
        <v>174</v>
      </c>
      <c r="G92" s="8" t="s">
        <v>175</v>
      </c>
      <c r="H92" s="21" t="str">
        <f>IF(G92="","",VLOOKUP(G92,List!H:I,2,))</f>
        <v>subgroup_jikkaisyu.png</v>
      </c>
      <c r="I92" s="4">
        <f t="shared" si="12"/>
        <v>90</v>
      </c>
      <c r="J92" s="2"/>
      <c r="K92" s="2">
        <v>30</v>
      </c>
      <c r="L92" s="2"/>
      <c r="M92" s="2">
        <f t="shared" si="10"/>
        <v>30</v>
      </c>
      <c r="N92" s="2"/>
      <c r="O92" s="2"/>
      <c r="P92" s="2"/>
      <c r="Q92" s="2">
        <v>10</v>
      </c>
      <c r="R92" s="7"/>
      <c r="S92" s="3" t="s">
        <v>14</v>
      </c>
      <c r="T92" s="3">
        <v>40</v>
      </c>
      <c r="V92" s="4"/>
      <c r="W92" s="3" t="s">
        <v>553</v>
      </c>
      <c r="Z92" s="3">
        <v>20</v>
      </c>
      <c r="AB92" s="3">
        <v>20</v>
      </c>
      <c r="AD92" s="3">
        <v>20</v>
      </c>
      <c r="AE92" s="4">
        <f t="shared" si="11"/>
        <v>20</v>
      </c>
      <c r="AG92" s="23"/>
      <c r="AH92" s="31" t="str">
        <f t="shared" si="8"/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id='m090'&gt;90&lt;/td&gt;&lt;td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I92" s="31" t="str">
        <f ca="1">"document.getElementById('"&amp;AJ92&amp;"').innerHTML = (b1*"&amp;TEXT(K92,0)&amp;"+b2*"&amp;TEXT(L92,0)&amp;"+b0*"&amp;TEXT(M92,0)&amp;") + (s1*"&amp;TEXT(X92,0)&amp;"+s2*"&amp;TEXT(Y92,0)&amp;"+s3*"&amp;TEXT(Z92,0)&amp;"+s4*"&amp;TEXT(AA92,0)&amp;"+s5*"&amp;TEXT(AB92,0)&amp;"+s6*"&amp;TEXT(AC92,0)&amp;"+s7*"&amp;TEXT(AD92,0)&amp;"+s0*"&amp;TEXT(AE92,0)&amp;") + (e01*"&amp;IF(ISNUMBER(SEARCH("斬撃",S92)),T92,0)&amp;"+e02*"&amp;IF(ISNUMBER(SEARCH("刺突",S92)),T92,0)&amp;"+e03*"&amp;IF(ISNUMBER(SEARCH("打撃",S92)),T92,0)&amp;"+e04*"&amp;IF(ISNUMBER(SEARCH("射撃",S92)),T92,T92)&amp;"+e05*"&amp;IF(ISNUMBER(SEARCH("魔法",S92)),T92,0)&amp;"+e06*"&amp;IF(ISNUMBER(SERCH("無区分",S92)),T92,0)&amp;"+e07*"&amp;IF(U92="反撃",V92,0)&amp;"+e08*"&amp;IF(U92="風属性",V92,0)&amp;"+e09*"&amp;IF(U92="闇属性",V92,0)&amp;"+e10*"&amp;IF(U92="単体",V92,0)&amp;"+e11*"&amp;IF(U92="範囲",V92,0)&amp;"+e12*"&amp;IF(U92="人",V92,0)&amp;"+e13*"&amp;IF(U92="異族",V92,0)&amp;"+e14*"&amp;IF(U92="バジュラ",V92,0)&amp;"+e15*"&amp;IF(U92="魔動人形",V92,0)&amp;"+e16*"&amp;IF(U92="下位魔神",V92,0)&amp;");"</f>
        <v>document.getElementById('m090').innerHTML = (b1*30+b2*0+b0*30) + (s1*0+s2*0+s3*20+s4*0+s5*20+s6*0+s7*20+s0*20) + (e01*40+e02*0+e03*0+e04*40+e05*0+e06*0+e07*0+e08*0+e09*0+e10*0+e11*0+e12*0+e13*0+e14*0+e15*0+e16*0);</v>
      </c>
      <c r="AJ92" s="35" t="str">
        <f t="shared" si="9"/>
        <v>m090</v>
      </c>
      <c r="AK92" s="23"/>
    </row>
    <row r="93" spans="1:37" s="3" customFormat="1" ht="37.049999999999997" customHeight="1" x14ac:dyDescent="0.3">
      <c r="A93" s="3" t="s">
        <v>196</v>
      </c>
      <c r="C93" s="6" t="s">
        <v>197</v>
      </c>
      <c r="D93" s="3">
        <v>5</v>
      </c>
      <c r="E93" s="3" t="s">
        <v>39</v>
      </c>
      <c r="F93" s="17" t="s">
        <v>48</v>
      </c>
      <c r="G93" s="8"/>
      <c r="H93" s="21" t="str">
        <f>IF(G93="","",VLOOKUP(G93,List!H:I,2,))</f>
        <v/>
      </c>
      <c r="I93" s="4">
        <f t="shared" si="12"/>
        <v>0</v>
      </c>
      <c r="J93" s="2"/>
      <c r="K93" s="2"/>
      <c r="L93" s="2"/>
      <c r="M93" s="2">
        <f t="shared" si="10"/>
        <v>0</v>
      </c>
      <c r="N93" s="2"/>
      <c r="O93" s="2"/>
      <c r="P93" s="2"/>
      <c r="Q93" s="2"/>
      <c r="R93" s="7"/>
      <c r="V93" s="4"/>
      <c r="AE93" s="4">
        <f t="shared" si="11"/>
        <v>0</v>
      </c>
      <c r="AG93" s="23"/>
      <c r="AH93" s="31" t="str">
        <f t="shared" si="8"/>
        <v>&lt;tr class='mmt ltd groupless'&gt;&lt;td headers='icon'&gt;&lt;img src='resources/TS_LUST_ALMA_01.png'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3" s="31" t="str">
        <f ca="1">"document.getElementById('"&amp;AJ93&amp;"').innerHTML = (b1*"&amp;TEXT(K93,0)&amp;"+b2*"&amp;TEXT(L93,0)&amp;"+b0*"&amp;TEXT(M93,0)&amp;") + (s1*"&amp;TEXT(X93,0)&amp;"+s2*"&amp;TEXT(Y93,0)&amp;"+s3*"&amp;TEXT(Z93,0)&amp;"+s4*"&amp;TEXT(AA93,0)&amp;"+s5*"&amp;TEXT(AB93,0)&amp;"+s6*"&amp;TEXT(AC93,0)&amp;"+s7*"&amp;TEXT(AD93,0)&amp;"+s0*"&amp;TEXT(AE93,0)&amp;") + (e01*"&amp;IF(ISNUMBER(SEARCH("斬撃",S93)),T93,0)&amp;"+e02*"&amp;IF(ISNUMBER(SEARCH("刺突",S93)),T93,0)&amp;"+e03*"&amp;IF(ISNUMBER(SEARCH("打撃",S93)),T93,0)&amp;"+e04*"&amp;IF(ISNUMBER(SEARCH("射撃",S93)),T93,T93)&amp;"+e05*"&amp;IF(ISNUMBER(SEARCH("魔法",S93)),T93,0)&amp;"+e06*"&amp;IF(ISNUMBER(SERCH("無区分",S93)),T93,0)&amp;"+e07*"&amp;IF(U93="反撃",V93,0)&amp;"+e08*"&amp;IF(U93="風属性",V93,0)&amp;"+e09*"&amp;IF(U93="闇属性",V93,0)&amp;"+e10*"&amp;IF(U93="単体",V93,0)&amp;"+e11*"&amp;IF(U93="範囲",V93,0)&amp;"+e12*"&amp;IF(U93="人",V93,0)&amp;"+e13*"&amp;IF(U93="異族",V93,0)&amp;"+e14*"&amp;IF(U93="バジュラ",V93,0)&amp;"+e15*"&amp;IF(U93="魔動人形",V93,0)&amp;"+e16*"&amp;IF(U93="下位魔神",V93,0)&amp;");"</f>
        <v>document.getElementById('m091').innerHTML = (b1*0+b2*0+b0*0) + (s1*0+s2*0+s3*0+s4*0+s5*0+s6*0+s7*0+s0*0) + (e01*0+e02*0+e03*0+e04*+e05*0+e06*0+e07*0+e08*0+e09*0+e10*0+e11*0+e12*0+e13*0+e14*0+e15*0+e16*0);</v>
      </c>
      <c r="AJ93" s="35" t="str">
        <f t="shared" si="9"/>
        <v>m091</v>
      </c>
      <c r="AK93" s="23"/>
    </row>
    <row r="94" spans="1:37" s="3" customFormat="1" ht="37.049999999999997" customHeight="1" x14ac:dyDescent="0.3">
      <c r="A94" s="3" t="s">
        <v>198</v>
      </c>
      <c r="C94" s="6" t="s">
        <v>199</v>
      </c>
      <c r="D94" s="3">
        <v>5</v>
      </c>
      <c r="E94" s="3" t="s">
        <v>39</v>
      </c>
      <c r="F94" s="17" t="s">
        <v>48</v>
      </c>
      <c r="G94" s="8"/>
      <c r="H94" s="21" t="str">
        <f>IF(G94="","",VLOOKUP(G94,List!H:I,2,))</f>
        <v/>
      </c>
      <c r="I94" s="4">
        <f t="shared" si="12"/>
        <v>0</v>
      </c>
      <c r="J94" s="2"/>
      <c r="K94" s="2"/>
      <c r="L94" s="2"/>
      <c r="M94" s="2">
        <f t="shared" si="10"/>
        <v>0</v>
      </c>
      <c r="N94" s="2"/>
      <c r="O94" s="2"/>
      <c r="P94" s="2"/>
      <c r="Q94" s="2"/>
      <c r="R94" s="7"/>
      <c r="V94" s="4"/>
      <c r="AE94" s="4">
        <f t="shared" si="11"/>
        <v>0</v>
      </c>
      <c r="AG94" s="23"/>
      <c r="AH94" s="31" t="str">
        <f t="shared" si="8"/>
        <v>&lt;tr class='mmt ltd groupless'&gt;&lt;td headers='icon'&gt;&lt;img src='resources/TS_LUST_ALMA_02.png' title='特訓サマービーチ' /&gt;&lt;/td&gt;&lt;td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4" s="31" t="str">
        <f ca="1">"document.getElementById('"&amp;AJ94&amp;"').innerHTML = (b1*"&amp;TEXT(K94,0)&amp;"+b2*"&amp;TEXT(L94,0)&amp;"+b0*"&amp;TEXT(M94,0)&amp;") + (s1*"&amp;TEXT(X94,0)&amp;"+s2*"&amp;TEXT(Y94,0)&amp;"+s3*"&amp;TEXT(Z94,0)&amp;"+s4*"&amp;TEXT(AA94,0)&amp;"+s5*"&amp;TEXT(AB94,0)&amp;"+s6*"&amp;TEXT(AC94,0)&amp;"+s7*"&amp;TEXT(AD94,0)&amp;"+s0*"&amp;TEXT(AE94,0)&amp;") + (e01*"&amp;IF(ISNUMBER(SEARCH("斬撃",S94)),T94,0)&amp;"+e02*"&amp;IF(ISNUMBER(SEARCH("刺突",S94)),T94,0)&amp;"+e03*"&amp;IF(ISNUMBER(SEARCH("打撃",S94)),T94,0)&amp;"+e04*"&amp;IF(ISNUMBER(SEARCH("射撃",S94)),T94,T94)&amp;"+e05*"&amp;IF(ISNUMBER(SEARCH("魔法",S94)),T94,0)&amp;"+e06*"&amp;IF(ISNUMBER(SERCH("無区分",S94)),T94,0)&amp;"+e07*"&amp;IF(U94="反撃",V94,0)&amp;"+e08*"&amp;IF(U94="風属性",V94,0)&amp;"+e09*"&amp;IF(U94="闇属性",V94,0)&amp;"+e10*"&amp;IF(U94="単体",V94,0)&amp;"+e11*"&amp;IF(U94="範囲",V94,0)&amp;"+e12*"&amp;IF(U94="人",V94,0)&amp;"+e13*"&amp;IF(U94="異族",V94,0)&amp;"+e14*"&amp;IF(U94="バジュラ",V94,0)&amp;"+e15*"&amp;IF(U94="魔動人形",V94,0)&amp;"+e16*"&amp;IF(U94="下位魔神",V94,0)&amp;");"</f>
        <v>document.getElementById('m092').innerHTML = (b1*0+b2*0+b0*0) + (s1*0+s2*0+s3*0+s4*0+s5*0+s6*0+s7*0+s0*0) + (e01*0+e02*0+e03*0+e04*+e05*0+e06*0+e07*0+e08*0+e09*0+e10*0+e11*0+e12*0+e13*0+e14*0+e15*0+e16*0);</v>
      </c>
      <c r="AJ94" s="35" t="str">
        <f t="shared" si="9"/>
        <v>m092</v>
      </c>
      <c r="AK94" s="23"/>
    </row>
    <row r="95" spans="1:37" s="3" customFormat="1" ht="37.049999999999997" customHeight="1" x14ac:dyDescent="0.3">
      <c r="A95" s="3" t="s">
        <v>200</v>
      </c>
      <c r="C95" s="6" t="s">
        <v>201</v>
      </c>
      <c r="D95" s="3">
        <v>5</v>
      </c>
      <c r="E95" s="3" t="s">
        <v>39</v>
      </c>
      <c r="F95" s="17" t="s">
        <v>48</v>
      </c>
      <c r="G95" s="8"/>
      <c r="H95" s="21" t="str">
        <f>IF(G95="","",VLOOKUP(G95,List!H:I,2,))</f>
        <v/>
      </c>
      <c r="I95" s="4">
        <f t="shared" si="12"/>
        <v>0</v>
      </c>
      <c r="J95" s="2"/>
      <c r="K95" s="2"/>
      <c r="L95" s="2"/>
      <c r="M95" s="2">
        <f t="shared" si="10"/>
        <v>0</v>
      </c>
      <c r="N95" s="2"/>
      <c r="O95" s="2"/>
      <c r="P95" s="2"/>
      <c r="Q95" s="2"/>
      <c r="R95" s="7"/>
      <c r="V95" s="4"/>
      <c r="AE95" s="4">
        <f t="shared" si="11"/>
        <v>0</v>
      </c>
      <c r="AG95" s="23"/>
      <c r="AH95" s="31" t="str">
        <f t="shared" si="8"/>
        <v>&lt;tr class='mmt ltd groupless'&gt;&lt;td headers='icon'&gt;&lt;img src='resources/TS_LUST_AMBROSIA_01.png'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5" s="31" t="str">
        <f ca="1">"document.getElementById('"&amp;AJ95&amp;"').innerHTML = (b1*"&amp;TEXT(K95,0)&amp;"+b2*"&amp;TEXT(L95,0)&amp;"+b0*"&amp;TEXT(M95,0)&amp;") + (s1*"&amp;TEXT(X95,0)&amp;"+s2*"&amp;TEXT(Y95,0)&amp;"+s3*"&amp;TEXT(Z95,0)&amp;"+s4*"&amp;TEXT(AA95,0)&amp;"+s5*"&amp;TEXT(AB95,0)&amp;"+s6*"&amp;TEXT(AC95,0)&amp;"+s7*"&amp;TEXT(AD95,0)&amp;"+s0*"&amp;TEXT(AE95,0)&amp;") + (e01*"&amp;IF(ISNUMBER(SEARCH("斬撃",S95)),T95,0)&amp;"+e02*"&amp;IF(ISNUMBER(SEARCH("刺突",S95)),T95,0)&amp;"+e03*"&amp;IF(ISNUMBER(SEARCH("打撃",S95)),T95,0)&amp;"+e04*"&amp;IF(ISNUMBER(SEARCH("射撃",S95)),T95,T95)&amp;"+e05*"&amp;IF(ISNUMBER(SEARCH("魔法",S95)),T95,0)&amp;"+e06*"&amp;IF(ISNUMBER(SERCH("無区分",S95)),T95,0)&amp;"+e07*"&amp;IF(U95="反撃",V95,0)&amp;"+e08*"&amp;IF(U95="風属性",V95,0)&amp;"+e09*"&amp;IF(U95="闇属性",V95,0)&amp;"+e10*"&amp;IF(U95="単体",V95,0)&amp;"+e11*"&amp;IF(U95="範囲",V95,0)&amp;"+e12*"&amp;IF(U95="人",V95,0)&amp;"+e13*"&amp;IF(U95="異族",V95,0)&amp;"+e14*"&amp;IF(U95="バジュラ",V95,0)&amp;"+e15*"&amp;IF(U95="魔動人形",V95,0)&amp;"+e16*"&amp;IF(U95="下位魔神",V95,0)&amp;");"</f>
        <v>document.getElementById('m093').innerHTML = (b1*0+b2*0+b0*0) + (s1*0+s2*0+s3*0+s4*0+s5*0+s6*0+s7*0+s0*0) + (e01*0+e02*0+e03*0+e04*+e05*0+e06*0+e07*0+e08*0+e09*0+e10*0+e11*0+e12*0+e13*0+e14*0+e15*0+e16*0);</v>
      </c>
      <c r="AJ95" s="35" t="str">
        <f t="shared" si="9"/>
        <v>m093</v>
      </c>
      <c r="AK95" s="23"/>
    </row>
    <row r="96" spans="1:37" s="3" customFormat="1" ht="37.049999999999997" customHeight="1" x14ac:dyDescent="0.3">
      <c r="A96" s="3" t="s">
        <v>202</v>
      </c>
      <c r="C96" s="6" t="s">
        <v>203</v>
      </c>
      <c r="D96" s="3">
        <v>5</v>
      </c>
      <c r="F96" s="17" t="s">
        <v>48</v>
      </c>
      <c r="G96" s="8"/>
      <c r="H96" s="21" t="str">
        <f>IF(G96="","",VLOOKUP(G96,List!H:I,2,))</f>
        <v/>
      </c>
      <c r="I96" s="4">
        <f t="shared" si="12"/>
        <v>0</v>
      </c>
      <c r="J96" s="2"/>
      <c r="K96" s="2"/>
      <c r="L96" s="2"/>
      <c r="M96" s="2">
        <f t="shared" si="10"/>
        <v>0</v>
      </c>
      <c r="N96" s="2"/>
      <c r="O96" s="2"/>
      <c r="P96" s="2"/>
      <c r="Q96" s="2"/>
      <c r="R96" s="7"/>
      <c r="V96" s="4"/>
      <c r="AE96" s="4">
        <f t="shared" si="11"/>
        <v>0</v>
      </c>
      <c r="AG96" s="23"/>
      <c r="AH96" s="31" t="str">
        <f t="shared" si="8"/>
        <v>&lt;tr class='mmt groupless'&gt;&lt;td headers='icon'&gt;&lt;img src='resources/TS_LUST_EMA_01.png' title='魔法少女のランチタイム' /&gt;&lt;/td&gt;&lt;td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6" s="31" t="str">
        <f ca="1">"document.getElementById('"&amp;AJ96&amp;"').innerHTML = (b1*"&amp;TEXT(K96,0)&amp;"+b2*"&amp;TEXT(L96,0)&amp;"+b0*"&amp;TEXT(M96,0)&amp;") + (s1*"&amp;TEXT(X96,0)&amp;"+s2*"&amp;TEXT(Y96,0)&amp;"+s3*"&amp;TEXT(Z96,0)&amp;"+s4*"&amp;TEXT(AA96,0)&amp;"+s5*"&amp;TEXT(AB96,0)&amp;"+s6*"&amp;TEXT(AC96,0)&amp;"+s7*"&amp;TEXT(AD96,0)&amp;"+s0*"&amp;TEXT(AE96,0)&amp;") + (e01*"&amp;IF(ISNUMBER(SEARCH("斬撃",S96)),T96,0)&amp;"+e02*"&amp;IF(ISNUMBER(SEARCH("刺突",S96)),T96,0)&amp;"+e03*"&amp;IF(ISNUMBER(SEARCH("打撃",S96)),T96,0)&amp;"+e04*"&amp;IF(ISNUMBER(SEARCH("射撃",S96)),T96,T96)&amp;"+e05*"&amp;IF(ISNUMBER(SEARCH("魔法",S96)),T96,0)&amp;"+e06*"&amp;IF(ISNUMBER(SERCH("無区分",S96)),T96,0)&amp;"+e07*"&amp;IF(U96="反撃",V96,0)&amp;"+e08*"&amp;IF(U96="風属性",V96,0)&amp;"+e09*"&amp;IF(U96="闇属性",V96,0)&amp;"+e10*"&amp;IF(U96="単体",V96,0)&amp;"+e11*"&amp;IF(U96="範囲",V96,0)&amp;"+e12*"&amp;IF(U96="人",V96,0)&amp;"+e13*"&amp;IF(U96="異族",V96,0)&amp;"+e14*"&amp;IF(U96="バジュラ",V96,0)&amp;"+e15*"&amp;IF(U96="魔動人形",V96,0)&amp;"+e16*"&amp;IF(U96="下位魔神",V96,0)&amp;");"</f>
        <v>document.getElementById('m094').innerHTML = (b1*0+b2*0+b0*0) + (s1*0+s2*0+s3*0+s4*0+s5*0+s6*0+s7*0+s0*0) + (e01*0+e02*0+e03*0+e04*+e05*0+e06*0+e07*0+e08*0+e09*0+e10*0+e11*0+e12*0+e13*0+e14*0+e15*0+e16*0);</v>
      </c>
      <c r="AJ96" s="35" t="str">
        <f t="shared" si="9"/>
        <v>m094</v>
      </c>
      <c r="AK96" s="23"/>
    </row>
    <row r="97" spans="1:37" s="3" customFormat="1" ht="37.049999999999997" customHeight="1" x14ac:dyDescent="0.3">
      <c r="A97" s="3" t="s">
        <v>451</v>
      </c>
      <c r="C97" s="6" t="s">
        <v>468</v>
      </c>
      <c r="D97" s="3">
        <v>5</v>
      </c>
      <c r="E97" s="3" t="s">
        <v>39</v>
      </c>
      <c r="F97" s="17" t="s">
        <v>48</v>
      </c>
      <c r="G97" s="8"/>
      <c r="H97" s="21" t="str">
        <f>IF(G97="","",VLOOKUP(G97,List!H:I,2,))</f>
        <v/>
      </c>
      <c r="I97" s="4">
        <f t="shared" si="12"/>
        <v>0</v>
      </c>
      <c r="J97" s="2"/>
      <c r="K97" s="2"/>
      <c r="L97" s="2"/>
      <c r="M97" s="2">
        <f t="shared" si="10"/>
        <v>0</v>
      </c>
      <c r="N97" s="2"/>
      <c r="O97" s="2"/>
      <c r="P97" s="2"/>
      <c r="Q97" s="2"/>
      <c r="R97" s="7"/>
      <c r="V97" s="4"/>
      <c r="AE97" s="4">
        <f t="shared" si="11"/>
        <v>0</v>
      </c>
      <c r="AG97" s="23"/>
      <c r="AH97" s="31" t="str">
        <f t="shared" si="8"/>
        <v>&lt;tr class='mmt ltd groupless'&gt;&lt;td headers='icon'&gt;&lt;img src='resources/TS_LUST_EMA_02.png' title='幸運な春の一片' /&gt;&lt;/td&gt;&lt;td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7" s="31" t="str">
        <f ca="1">"document.getElementById('"&amp;AJ97&amp;"').innerHTML = (b1*"&amp;TEXT(K97,0)&amp;"+b2*"&amp;TEXT(L97,0)&amp;"+b0*"&amp;TEXT(M97,0)&amp;") + (s1*"&amp;TEXT(X97,0)&amp;"+s2*"&amp;TEXT(Y97,0)&amp;"+s3*"&amp;TEXT(Z97,0)&amp;"+s4*"&amp;TEXT(AA97,0)&amp;"+s5*"&amp;TEXT(AB97,0)&amp;"+s6*"&amp;TEXT(AC97,0)&amp;"+s7*"&amp;TEXT(AD97,0)&amp;"+s0*"&amp;TEXT(AE97,0)&amp;") + (e01*"&amp;IF(ISNUMBER(SEARCH("斬撃",S97)),T97,0)&amp;"+e02*"&amp;IF(ISNUMBER(SEARCH("刺突",S97)),T97,0)&amp;"+e03*"&amp;IF(ISNUMBER(SEARCH("打撃",S97)),T97,0)&amp;"+e04*"&amp;IF(ISNUMBER(SEARCH("射撃",S97)),T97,T97)&amp;"+e05*"&amp;IF(ISNUMBER(SEARCH("魔法",S97)),T97,0)&amp;"+e06*"&amp;IF(ISNUMBER(SERCH("無区分",S97)),T97,0)&amp;"+e07*"&amp;IF(U97="反撃",V97,0)&amp;"+e08*"&amp;IF(U97="風属性",V97,0)&amp;"+e09*"&amp;IF(U97="闇属性",V97,0)&amp;"+e10*"&amp;IF(U97="単体",V97,0)&amp;"+e11*"&amp;IF(U97="範囲",V97,0)&amp;"+e12*"&amp;IF(U97="人",V97,0)&amp;"+e13*"&amp;IF(U97="異族",V97,0)&amp;"+e14*"&amp;IF(U97="バジュラ",V97,0)&amp;"+e15*"&amp;IF(U97="魔動人形",V97,0)&amp;"+e16*"&amp;IF(U97="下位魔神",V97,0)&amp;");"</f>
        <v>document.getElementById('m095').innerHTML = (b1*0+b2*0+b0*0) + (s1*0+s2*0+s3*0+s4*0+s5*0+s6*0+s7*0+s0*0) + (e01*0+e02*0+e03*0+e04*+e05*0+e06*0+e07*0+e08*0+e09*0+e10*0+e11*0+e12*0+e13*0+e14*0+e15*0+e16*0);</v>
      </c>
      <c r="AJ97" s="35" t="str">
        <f t="shared" si="9"/>
        <v>m095</v>
      </c>
      <c r="AK97" s="23"/>
    </row>
    <row r="98" spans="1:37" s="3" customFormat="1" ht="37.049999999999997" customHeight="1" x14ac:dyDescent="0.3">
      <c r="A98" s="3" t="s">
        <v>204</v>
      </c>
      <c r="C98" s="6" t="s">
        <v>205</v>
      </c>
      <c r="D98" s="3">
        <v>5</v>
      </c>
      <c r="F98" s="17" t="s">
        <v>48</v>
      </c>
      <c r="G98" s="8"/>
      <c r="H98" s="21" t="str">
        <f>IF(G98="","",VLOOKUP(G98,List!H:I,2,))</f>
        <v/>
      </c>
      <c r="I98" s="4">
        <f t="shared" si="12"/>
        <v>0</v>
      </c>
      <c r="J98" s="2"/>
      <c r="K98" s="2"/>
      <c r="L98" s="2"/>
      <c r="M98" s="2">
        <f t="shared" si="10"/>
        <v>0</v>
      </c>
      <c r="N98" s="2"/>
      <c r="O98" s="2"/>
      <c r="P98" s="2"/>
      <c r="Q98" s="2"/>
      <c r="R98" s="7"/>
      <c r="V98" s="4"/>
      <c r="AE98" s="4">
        <f t="shared" si="11"/>
        <v>0</v>
      </c>
      <c r="AG98" s="23"/>
      <c r="AH98" s="31" t="str">
        <f t="shared" si="8"/>
        <v>&lt;tr class='mmt groupless'&gt;&lt;td headers='icon'&gt;&lt;img src='resources/TS_LUST_LAVINA_01.png' title='甘くて、あたたかくて。' /&gt;&lt;/td&gt;&lt;td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8" s="31" t="str">
        <f ca="1">"document.getElementById('"&amp;AJ98&amp;"').innerHTML = (b1*"&amp;TEXT(K98,0)&amp;"+b2*"&amp;TEXT(L98,0)&amp;"+b0*"&amp;TEXT(M98,0)&amp;") + (s1*"&amp;TEXT(X98,0)&amp;"+s2*"&amp;TEXT(Y98,0)&amp;"+s3*"&amp;TEXT(Z98,0)&amp;"+s4*"&amp;TEXT(AA98,0)&amp;"+s5*"&amp;TEXT(AB98,0)&amp;"+s6*"&amp;TEXT(AC98,0)&amp;"+s7*"&amp;TEXT(AD98,0)&amp;"+s0*"&amp;TEXT(AE98,0)&amp;") + (e01*"&amp;IF(ISNUMBER(SEARCH("斬撃",S98)),T98,0)&amp;"+e02*"&amp;IF(ISNUMBER(SEARCH("刺突",S98)),T98,0)&amp;"+e03*"&amp;IF(ISNUMBER(SEARCH("打撃",S98)),T98,0)&amp;"+e04*"&amp;IF(ISNUMBER(SEARCH("射撃",S98)),T98,T98)&amp;"+e05*"&amp;IF(ISNUMBER(SEARCH("魔法",S98)),T98,0)&amp;"+e06*"&amp;IF(ISNUMBER(SERCH("無区分",S98)),T98,0)&amp;"+e07*"&amp;IF(U98="反撃",V98,0)&amp;"+e08*"&amp;IF(U98="風属性",V98,0)&amp;"+e09*"&amp;IF(U98="闇属性",V98,0)&amp;"+e10*"&amp;IF(U98="単体",V98,0)&amp;"+e11*"&amp;IF(U98="範囲",V98,0)&amp;"+e12*"&amp;IF(U98="人",V98,0)&amp;"+e13*"&amp;IF(U98="異族",V98,0)&amp;"+e14*"&amp;IF(U98="バジュラ",V98,0)&amp;"+e15*"&amp;IF(U98="魔動人形",V98,0)&amp;"+e16*"&amp;IF(U98="下位魔神",V98,0)&amp;");"</f>
        <v>document.getElementById('m096').innerHTML = (b1*0+b2*0+b0*0) + (s1*0+s2*0+s3*0+s4*0+s5*0+s6*0+s7*0+s0*0) + (e01*0+e02*0+e03*0+e04*+e05*0+e06*0+e07*0+e08*0+e09*0+e10*0+e11*0+e12*0+e13*0+e14*0+e15*0+e16*0);</v>
      </c>
      <c r="AJ98" s="35" t="str">
        <f t="shared" si="9"/>
        <v>m096</v>
      </c>
      <c r="AK98" s="23"/>
    </row>
    <row r="99" spans="1:37" s="3" customFormat="1" ht="37.049999999999997" customHeight="1" x14ac:dyDescent="0.3">
      <c r="A99" s="3" t="s">
        <v>206</v>
      </c>
      <c r="C99" s="6" t="s">
        <v>207</v>
      </c>
      <c r="D99" s="3">
        <v>5</v>
      </c>
      <c r="E99" s="3" t="s">
        <v>39</v>
      </c>
      <c r="F99" s="17" t="s">
        <v>48</v>
      </c>
      <c r="G99" s="8"/>
      <c r="H99" s="21" t="str">
        <f>IF(G99="","",VLOOKUP(G99,List!H:I,2,))</f>
        <v/>
      </c>
      <c r="I99" s="4">
        <f t="shared" si="12"/>
        <v>0</v>
      </c>
      <c r="J99" s="2"/>
      <c r="K99" s="2"/>
      <c r="L99" s="2"/>
      <c r="M99" s="2">
        <f t="shared" si="10"/>
        <v>0</v>
      </c>
      <c r="N99" s="2"/>
      <c r="O99" s="2"/>
      <c r="P99" s="2"/>
      <c r="Q99" s="2"/>
      <c r="R99" s="7"/>
      <c r="V99" s="4"/>
      <c r="AE99" s="4">
        <f t="shared" si="11"/>
        <v>0</v>
      </c>
      <c r="AG99" s="23"/>
      <c r="AH99" s="31" t="str">
        <f t="shared" si="8"/>
        <v>&lt;tr class='mmt ltd groupless'&gt;&lt;td headers='icon'&gt;&lt;img src='resources/TS_LUST_LAVINA_02.png'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9" s="31" t="str">
        <f ca="1">"document.getElementById('"&amp;AJ99&amp;"').innerHTML = (b1*"&amp;TEXT(K99,0)&amp;"+b2*"&amp;TEXT(L99,0)&amp;"+b0*"&amp;TEXT(M99,0)&amp;") + (s1*"&amp;TEXT(X99,0)&amp;"+s2*"&amp;TEXT(Y99,0)&amp;"+s3*"&amp;TEXT(Z99,0)&amp;"+s4*"&amp;TEXT(AA99,0)&amp;"+s5*"&amp;TEXT(AB99,0)&amp;"+s6*"&amp;TEXT(AC99,0)&amp;"+s7*"&amp;TEXT(AD99,0)&amp;"+s0*"&amp;TEXT(AE99,0)&amp;") + (e01*"&amp;IF(ISNUMBER(SEARCH("斬撃",S99)),T99,0)&amp;"+e02*"&amp;IF(ISNUMBER(SEARCH("刺突",S99)),T99,0)&amp;"+e03*"&amp;IF(ISNUMBER(SEARCH("打撃",S99)),T99,0)&amp;"+e04*"&amp;IF(ISNUMBER(SEARCH("射撃",S99)),T99,T99)&amp;"+e05*"&amp;IF(ISNUMBER(SEARCH("魔法",S99)),T99,0)&amp;"+e06*"&amp;IF(ISNUMBER(SERCH("無区分",S99)),T99,0)&amp;"+e07*"&amp;IF(U99="反撃",V99,0)&amp;"+e08*"&amp;IF(U99="風属性",V99,0)&amp;"+e09*"&amp;IF(U99="闇属性",V99,0)&amp;"+e10*"&amp;IF(U99="単体",V99,0)&amp;"+e11*"&amp;IF(U99="範囲",V99,0)&amp;"+e12*"&amp;IF(U99="人",V99,0)&amp;"+e13*"&amp;IF(U99="異族",V99,0)&amp;"+e14*"&amp;IF(U99="バジュラ",V99,0)&amp;"+e15*"&amp;IF(U99="魔動人形",V99,0)&amp;"+e16*"&amp;IF(U99="下位魔神",V99,0)&amp;");"</f>
        <v>document.getElementById('m097').innerHTML = (b1*0+b2*0+b0*0) + (s1*0+s2*0+s3*0+s4*0+s5*0+s6*0+s7*0+s0*0) + (e01*0+e02*0+e03*0+e04*+e05*0+e06*0+e07*0+e08*0+e09*0+e10*0+e11*0+e12*0+e13*0+e14*0+e15*0+e16*0);</v>
      </c>
      <c r="AJ99" s="35" t="str">
        <f t="shared" si="9"/>
        <v>m097</v>
      </c>
      <c r="AK99" s="23"/>
    </row>
    <row r="100" spans="1:37" s="3" customFormat="1" ht="37.049999999999997" customHeight="1" x14ac:dyDescent="0.3">
      <c r="A100" s="3" t="s">
        <v>208</v>
      </c>
      <c r="C100" s="6" t="s">
        <v>209</v>
      </c>
      <c r="D100" s="3">
        <v>5</v>
      </c>
      <c r="E100" s="3" t="s">
        <v>39</v>
      </c>
      <c r="F100" s="17" t="s">
        <v>48</v>
      </c>
      <c r="G100" s="8"/>
      <c r="H100" s="21" t="str">
        <f>IF(G100="","",VLOOKUP(G100,List!H:I,2,))</f>
        <v/>
      </c>
      <c r="I100" s="4">
        <f t="shared" si="12"/>
        <v>0</v>
      </c>
      <c r="J100" s="2"/>
      <c r="K100" s="2"/>
      <c r="L100" s="2"/>
      <c r="M100" s="2">
        <f t="shared" si="10"/>
        <v>0</v>
      </c>
      <c r="N100" s="2"/>
      <c r="O100" s="2"/>
      <c r="P100" s="2"/>
      <c r="Q100" s="2"/>
      <c r="R100" s="7"/>
      <c r="V100" s="4"/>
      <c r="AE100" s="4">
        <f t="shared" si="11"/>
        <v>0</v>
      </c>
      <c r="AG100" s="23"/>
      <c r="AH100" s="31" t="str">
        <f t="shared" si="8"/>
        <v>&lt;tr class='mmt ltd groupless'&gt;&lt;td headers='icon'&gt;&lt;img src='resources/TS_LUST_MORE_01.png'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0" s="31" t="str">
        <f ca="1">"document.getElementById('"&amp;AJ100&amp;"').innerHTML = (b1*"&amp;TEXT(K100,0)&amp;"+b2*"&amp;TEXT(L100,0)&amp;"+b0*"&amp;TEXT(M100,0)&amp;") + (s1*"&amp;TEXT(X100,0)&amp;"+s2*"&amp;TEXT(Y100,0)&amp;"+s3*"&amp;TEXT(Z100,0)&amp;"+s4*"&amp;TEXT(AA100,0)&amp;"+s5*"&amp;TEXT(AB100,0)&amp;"+s6*"&amp;TEXT(AC100,0)&amp;"+s7*"&amp;TEXT(AD100,0)&amp;"+s0*"&amp;TEXT(AE100,0)&amp;") + (e01*"&amp;IF(ISNUMBER(SEARCH("斬撃",S100)),T100,0)&amp;"+e02*"&amp;IF(ISNUMBER(SEARCH("刺突",S100)),T100,0)&amp;"+e03*"&amp;IF(ISNUMBER(SEARCH("打撃",S100)),T100,0)&amp;"+e04*"&amp;IF(ISNUMBER(SEARCH("射撃",S100)),T100,T100)&amp;"+e05*"&amp;IF(ISNUMBER(SEARCH("魔法",S100)),T100,0)&amp;"+e06*"&amp;IF(ISNUMBER(SERCH("無区分",S100)),T100,0)&amp;"+e07*"&amp;IF(U100="反撃",V100,0)&amp;"+e08*"&amp;IF(U100="風属性",V100,0)&amp;"+e09*"&amp;IF(U100="闇属性",V100,0)&amp;"+e10*"&amp;IF(U100="単体",V100,0)&amp;"+e11*"&amp;IF(U100="範囲",V100,0)&amp;"+e12*"&amp;IF(U100="人",V100,0)&amp;"+e13*"&amp;IF(U100="異族",V100,0)&amp;"+e14*"&amp;IF(U100="バジュラ",V100,0)&amp;"+e15*"&amp;IF(U100="魔動人形",V100,0)&amp;"+e16*"&amp;IF(U100="下位魔神",V100,0)&amp;");"</f>
        <v>document.getElementById('m098').innerHTML = (b1*0+b2*0+b0*0) + (s1*0+s2*0+s3*0+s4*0+s5*0+s6*0+s7*0+s0*0) + (e01*0+e02*0+e03*0+e04*+e05*0+e06*0+e07*0+e08*0+e09*0+e10*0+e11*0+e12*0+e13*0+e14*0+e15*0+e16*0);</v>
      </c>
      <c r="AJ100" s="35" t="str">
        <f t="shared" si="9"/>
        <v>m098</v>
      </c>
      <c r="AK100" s="23"/>
    </row>
    <row r="101" spans="1:37" s="3" customFormat="1" ht="37.049999999999997" customHeight="1" x14ac:dyDescent="0.3">
      <c r="A101" s="3" t="s">
        <v>210</v>
      </c>
      <c r="C101" s="6" t="s">
        <v>211</v>
      </c>
      <c r="D101" s="3">
        <v>5</v>
      </c>
      <c r="E101" s="3" t="s">
        <v>39</v>
      </c>
      <c r="F101" s="17" t="s">
        <v>48</v>
      </c>
      <c r="G101" s="8"/>
      <c r="H101" s="21" t="str">
        <f>IF(G101="","",VLOOKUP(G101,List!H:I,2,))</f>
        <v/>
      </c>
      <c r="I101" s="4">
        <f t="shared" si="12"/>
        <v>0</v>
      </c>
      <c r="J101" s="2"/>
      <c r="K101" s="2"/>
      <c r="L101" s="2"/>
      <c r="M101" s="2">
        <f t="shared" si="10"/>
        <v>0</v>
      </c>
      <c r="N101" s="2"/>
      <c r="O101" s="2"/>
      <c r="P101" s="2"/>
      <c r="Q101" s="2"/>
      <c r="R101" s="7"/>
      <c r="V101" s="4"/>
      <c r="AE101" s="4">
        <f t="shared" si="11"/>
        <v>0</v>
      </c>
      <c r="AG101" s="23"/>
      <c r="AH101" s="31" t="str">
        <f t="shared" si="8"/>
        <v>&lt;tr class='mmt ltd groupless'&gt;&lt;td headers='icon'&gt;&lt;img src='resources/TS_LUST_NIKUSU_01.png' title='雪上に刻まれた希望' /&gt;&lt;/td&gt;&lt;td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1" s="31" t="str">
        <f ca="1">"document.getElementById('"&amp;AJ101&amp;"').innerHTML = (b1*"&amp;TEXT(K101,0)&amp;"+b2*"&amp;TEXT(L101,0)&amp;"+b0*"&amp;TEXT(M101,0)&amp;") + (s1*"&amp;TEXT(X101,0)&amp;"+s2*"&amp;TEXT(Y101,0)&amp;"+s3*"&amp;TEXT(Z101,0)&amp;"+s4*"&amp;TEXT(AA101,0)&amp;"+s5*"&amp;TEXT(AB101,0)&amp;"+s6*"&amp;TEXT(AC101,0)&amp;"+s7*"&amp;TEXT(AD101,0)&amp;"+s0*"&amp;TEXT(AE101,0)&amp;") + (e01*"&amp;IF(ISNUMBER(SEARCH("斬撃",S101)),T101,0)&amp;"+e02*"&amp;IF(ISNUMBER(SEARCH("刺突",S101)),T101,0)&amp;"+e03*"&amp;IF(ISNUMBER(SEARCH("打撃",S101)),T101,0)&amp;"+e04*"&amp;IF(ISNUMBER(SEARCH("射撃",S101)),T101,T101)&amp;"+e05*"&amp;IF(ISNUMBER(SEARCH("魔法",S101)),T101,0)&amp;"+e06*"&amp;IF(ISNUMBER(SERCH("無区分",S101)),T101,0)&amp;"+e07*"&amp;IF(U101="反撃",V101,0)&amp;"+e08*"&amp;IF(U101="風属性",V101,0)&amp;"+e09*"&amp;IF(U101="闇属性",V101,0)&amp;"+e10*"&amp;IF(U101="単体",V101,0)&amp;"+e11*"&amp;IF(U101="範囲",V101,0)&amp;"+e12*"&amp;IF(U101="人",V101,0)&amp;"+e13*"&amp;IF(U101="異族",V101,0)&amp;"+e14*"&amp;IF(U101="バジュラ",V101,0)&amp;"+e15*"&amp;IF(U101="魔動人形",V101,0)&amp;"+e16*"&amp;IF(U101="下位魔神",V101,0)&amp;");"</f>
        <v>document.getElementById('m099').innerHTML = (b1*0+b2*0+b0*0) + (s1*0+s2*0+s3*0+s4*0+s5*0+s6*0+s7*0+s0*0) + (e01*0+e02*0+e03*0+e04*+e05*0+e06*0+e07*0+e08*0+e09*0+e10*0+e11*0+e12*0+e13*0+e14*0+e15*0+e16*0);</v>
      </c>
      <c r="AJ101" s="35" t="str">
        <f t="shared" si="9"/>
        <v>m099</v>
      </c>
      <c r="AK101" s="23"/>
    </row>
    <row r="102" spans="1:37" s="3" customFormat="1" ht="37.049999999999997" customHeight="1" x14ac:dyDescent="0.3">
      <c r="A102" s="3" t="s">
        <v>212</v>
      </c>
      <c r="C102" s="6" t="s">
        <v>213</v>
      </c>
      <c r="D102" s="3">
        <v>5</v>
      </c>
      <c r="E102" s="3" t="s">
        <v>39</v>
      </c>
      <c r="F102" s="17" t="s">
        <v>48</v>
      </c>
      <c r="G102" s="8" t="s">
        <v>68</v>
      </c>
      <c r="H102" s="21" t="str">
        <f>IF(G102="","",VLOOKUP(G102,List!H:I,2,))</f>
        <v>subgroup_seikyoukishi.png</v>
      </c>
      <c r="I102" s="4">
        <f t="shared" si="12"/>
        <v>60</v>
      </c>
      <c r="J102" s="2">
        <v>60</v>
      </c>
      <c r="K102" s="2"/>
      <c r="L102" s="2">
        <v>30</v>
      </c>
      <c r="M102" s="2">
        <f t="shared" si="10"/>
        <v>30</v>
      </c>
      <c r="N102" s="2"/>
      <c r="O102" s="2"/>
      <c r="P102" s="2"/>
      <c r="Q102" s="2"/>
      <c r="R102" s="7"/>
      <c r="V102" s="4"/>
      <c r="W102" s="3" t="s">
        <v>554</v>
      </c>
      <c r="Z102" s="3">
        <v>30</v>
      </c>
      <c r="AC102" s="3">
        <v>30</v>
      </c>
      <c r="AE102" s="4">
        <f t="shared" si="11"/>
        <v>30</v>
      </c>
      <c r="AG102" s="23"/>
      <c r="AH102" s="31" t="str">
        <f t="shared" si="8"/>
        <v>&lt;tr class='mmt ltd'&gt;&lt;td headers='icon'&gt;&lt;img src='resources/TS_LUST_OTHIMA_01.png' title='終わりない宴' /&gt;&lt;/td&gt;&lt;td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headers='group'&gt;&lt;span class='groupName'&gt;聖教騎士団&lt;/span&gt;&lt;img src='resources/ui/subgroup_seikyoukishi.png' title='聖教騎士団' /&gt;&lt;/td&gt;&lt;td headers='score' id='m100'&gt;60&lt;/td&gt;&lt;td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02" s="31" t="str">
        <f ca="1">"document.getElementById('"&amp;AJ102&amp;"').innerHTML = (b1*"&amp;TEXT(K102,0)&amp;"+b2*"&amp;TEXT(L102,0)&amp;"+b0*"&amp;TEXT(M102,0)&amp;") + (s1*"&amp;TEXT(X102,0)&amp;"+s2*"&amp;TEXT(Y102,0)&amp;"+s3*"&amp;TEXT(Z102,0)&amp;"+s4*"&amp;TEXT(AA102,0)&amp;"+s5*"&amp;TEXT(AB102,0)&amp;"+s6*"&amp;TEXT(AC102,0)&amp;"+s7*"&amp;TEXT(AD102,0)&amp;"+s0*"&amp;TEXT(AE102,0)&amp;") + (e01*"&amp;IF(ISNUMBER(SEARCH("斬撃",S102)),T102,0)&amp;"+e02*"&amp;IF(ISNUMBER(SEARCH("刺突",S102)),T102,0)&amp;"+e03*"&amp;IF(ISNUMBER(SEARCH("打撃",S102)),T102,0)&amp;"+e04*"&amp;IF(ISNUMBER(SEARCH("射撃",S102)),T102,T102)&amp;"+e05*"&amp;IF(ISNUMBER(SEARCH("魔法",S102)),T102,0)&amp;"+e06*"&amp;IF(ISNUMBER(SERCH("無区分",S102)),T102,0)&amp;"+e07*"&amp;IF(U102="反撃",V102,0)&amp;"+e08*"&amp;IF(U102="風属性",V102,0)&amp;"+e09*"&amp;IF(U102="闇属性",V102,0)&amp;"+e10*"&amp;IF(U102="単体",V102,0)&amp;"+e11*"&amp;IF(U102="範囲",V102,0)&amp;"+e12*"&amp;IF(U102="人",V102,0)&amp;"+e13*"&amp;IF(U102="異族",V102,0)&amp;"+e14*"&amp;IF(U102="バジュラ",V102,0)&amp;"+e15*"&amp;IF(U102="魔動人形",V102,0)&amp;"+e16*"&amp;IF(U102="下位魔神",V102,0)&amp;");"</f>
        <v>document.getElementById('m100').innerHTML = (b1*0+b2*30+b0*30) + (s1*0+s2*0+s3*30+s4*0+s5*0+s6*30+s7*0+s0*30) + (e01*0+e02*0+e03*0+e04*+e05*0+e06*0+e07*0+e08*0+e09*0+e10*0+e11*0+e12*0+e13*0+e14*0+e15*0+e16*0);</v>
      </c>
      <c r="AJ102" s="35" t="str">
        <f t="shared" si="9"/>
        <v>m100</v>
      </c>
      <c r="AK102" s="23"/>
    </row>
    <row r="103" spans="1:37" s="3" customFormat="1" ht="37.049999999999997" customHeight="1" x14ac:dyDescent="0.3">
      <c r="A103" s="3" t="s">
        <v>214</v>
      </c>
      <c r="C103" s="6" t="s">
        <v>215</v>
      </c>
      <c r="D103" s="3">
        <v>5</v>
      </c>
      <c r="E103" s="3" t="s">
        <v>35</v>
      </c>
      <c r="F103" s="17" t="s">
        <v>48</v>
      </c>
      <c r="G103" s="8"/>
      <c r="H103" s="21" t="str">
        <f>IF(G103="","",VLOOKUP(G103,List!H:I,2,))</f>
        <v/>
      </c>
      <c r="I103" s="4">
        <f t="shared" si="12"/>
        <v>0</v>
      </c>
      <c r="J103" s="2"/>
      <c r="K103" s="2"/>
      <c r="L103" s="2"/>
      <c r="M103" s="2">
        <f t="shared" si="10"/>
        <v>0</v>
      </c>
      <c r="N103" s="2"/>
      <c r="O103" s="2"/>
      <c r="P103" s="2"/>
      <c r="Q103" s="2"/>
      <c r="R103" s="7"/>
      <c r="V103" s="4"/>
      <c r="AE103" s="4">
        <f t="shared" si="11"/>
        <v>0</v>
      </c>
      <c r="AG103" s="23"/>
      <c r="AH103" s="31" t="str">
        <f t="shared" si="8"/>
        <v>&lt;tr class='mmt ev groupless'&gt;&lt;td headers='icon'&gt;&lt;img src='resources/TS_LUST_REBECCA_01.png'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3" s="31" t="str">
        <f ca="1">"document.getElementById('"&amp;AJ103&amp;"').innerHTML = (b1*"&amp;TEXT(K103,0)&amp;"+b2*"&amp;TEXT(L103,0)&amp;"+b0*"&amp;TEXT(M103,0)&amp;") + (s1*"&amp;TEXT(X103,0)&amp;"+s2*"&amp;TEXT(Y103,0)&amp;"+s3*"&amp;TEXT(Z103,0)&amp;"+s4*"&amp;TEXT(AA103,0)&amp;"+s5*"&amp;TEXT(AB103,0)&amp;"+s6*"&amp;TEXT(AC103,0)&amp;"+s7*"&amp;TEXT(AD103,0)&amp;"+s0*"&amp;TEXT(AE103,0)&amp;") + (e01*"&amp;IF(ISNUMBER(SEARCH("斬撃",S103)),T103,0)&amp;"+e02*"&amp;IF(ISNUMBER(SEARCH("刺突",S103)),T103,0)&amp;"+e03*"&amp;IF(ISNUMBER(SEARCH("打撃",S103)),T103,0)&amp;"+e04*"&amp;IF(ISNUMBER(SEARCH("射撃",S103)),T103,T103)&amp;"+e05*"&amp;IF(ISNUMBER(SEARCH("魔法",S103)),T103,0)&amp;"+e06*"&amp;IF(ISNUMBER(SERCH("無区分",S103)),T103,0)&amp;"+e07*"&amp;IF(U103="反撃",V103,0)&amp;"+e08*"&amp;IF(U103="風属性",V103,0)&amp;"+e09*"&amp;IF(U103="闇属性",V103,0)&amp;"+e10*"&amp;IF(U103="単体",V103,0)&amp;"+e11*"&amp;IF(U103="範囲",V103,0)&amp;"+e12*"&amp;IF(U103="人",V103,0)&amp;"+e13*"&amp;IF(U103="異族",V103,0)&amp;"+e14*"&amp;IF(U103="バジュラ",V103,0)&amp;"+e15*"&amp;IF(U103="魔動人形",V103,0)&amp;"+e16*"&amp;IF(U103="下位魔神",V103,0)&amp;");"</f>
        <v>document.getElementById('m101').innerHTML = (b1*0+b2*0+b0*0) + (s1*0+s2*0+s3*0+s4*0+s5*0+s6*0+s7*0+s0*0) + (e01*0+e02*0+e03*0+e04*+e05*0+e06*0+e07*0+e08*0+e09*0+e10*0+e11*0+e12*0+e13*0+e14*0+e15*0+e16*0);</v>
      </c>
      <c r="AJ103" s="35" t="str">
        <f t="shared" si="9"/>
        <v>m101</v>
      </c>
      <c r="AK103" s="23"/>
    </row>
    <row r="104" spans="1:37" s="3" customFormat="1" ht="37.049999999999997" customHeight="1" x14ac:dyDescent="0.3">
      <c r="A104" s="3" t="s">
        <v>216</v>
      </c>
      <c r="C104" s="6" t="s">
        <v>217</v>
      </c>
      <c r="D104" s="3">
        <v>5</v>
      </c>
      <c r="E104" s="3" t="s">
        <v>39</v>
      </c>
      <c r="F104" s="17" t="s">
        <v>48</v>
      </c>
      <c r="G104" s="8"/>
      <c r="H104" s="21" t="str">
        <f>IF(G104="","",VLOOKUP(G104,List!H:I,2,))</f>
        <v/>
      </c>
      <c r="I104" s="4">
        <f t="shared" si="12"/>
        <v>0</v>
      </c>
      <c r="J104" s="2"/>
      <c r="K104" s="2"/>
      <c r="L104" s="2"/>
      <c r="M104" s="2">
        <f t="shared" si="10"/>
        <v>0</v>
      </c>
      <c r="N104" s="2"/>
      <c r="O104" s="2"/>
      <c r="P104" s="2"/>
      <c r="Q104" s="2"/>
      <c r="R104" s="7"/>
      <c r="V104" s="4"/>
      <c r="AE104" s="4">
        <f t="shared" si="11"/>
        <v>0</v>
      </c>
      <c r="AG104" s="23"/>
      <c r="AH104" s="31" t="str">
        <f t="shared" si="8"/>
        <v>&lt;tr class='mmt ltd groupless'&gt;&lt;td headers='icon'&gt;&lt;img src='resources/TS_LUST_REBECCA_02.png' title='特訓サマーシュート' /&gt;&lt;/td&gt;&lt;td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4" s="31" t="str">
        <f ca="1">"document.getElementById('"&amp;AJ104&amp;"').innerHTML = (b1*"&amp;TEXT(K104,0)&amp;"+b2*"&amp;TEXT(L104,0)&amp;"+b0*"&amp;TEXT(M104,0)&amp;") + (s1*"&amp;TEXT(X104,0)&amp;"+s2*"&amp;TEXT(Y104,0)&amp;"+s3*"&amp;TEXT(Z104,0)&amp;"+s4*"&amp;TEXT(AA104,0)&amp;"+s5*"&amp;TEXT(AB104,0)&amp;"+s6*"&amp;TEXT(AC104,0)&amp;"+s7*"&amp;TEXT(AD104,0)&amp;"+s0*"&amp;TEXT(AE104,0)&amp;") + (e01*"&amp;IF(ISNUMBER(SEARCH("斬撃",S104)),T104,0)&amp;"+e02*"&amp;IF(ISNUMBER(SEARCH("刺突",S104)),T104,0)&amp;"+e03*"&amp;IF(ISNUMBER(SEARCH("打撃",S104)),T104,0)&amp;"+e04*"&amp;IF(ISNUMBER(SEARCH("射撃",S104)),T104,T104)&amp;"+e05*"&amp;IF(ISNUMBER(SEARCH("魔法",S104)),T104,0)&amp;"+e06*"&amp;IF(ISNUMBER(SERCH("無区分",S104)),T104,0)&amp;"+e07*"&amp;IF(U104="反撃",V104,0)&amp;"+e08*"&amp;IF(U104="風属性",V104,0)&amp;"+e09*"&amp;IF(U104="闇属性",V104,0)&amp;"+e10*"&amp;IF(U104="単体",V104,0)&amp;"+e11*"&amp;IF(U104="範囲",V104,0)&amp;"+e12*"&amp;IF(U104="人",V104,0)&amp;"+e13*"&amp;IF(U104="異族",V104,0)&amp;"+e14*"&amp;IF(U104="バジュラ",V104,0)&amp;"+e15*"&amp;IF(U104="魔動人形",V104,0)&amp;"+e16*"&amp;IF(U104="下位魔神",V104,0)&amp;");"</f>
        <v>document.getElementById('m102').innerHTML = (b1*0+b2*0+b0*0) + (s1*0+s2*0+s3*0+s4*0+s5*0+s6*0+s7*0+s0*0) + (e01*0+e02*0+e03*0+e04*+e05*0+e06*0+e07*0+e08*0+e09*0+e10*0+e11*0+e12*0+e13*0+e14*0+e15*0+e16*0);</v>
      </c>
      <c r="AJ104" s="35" t="str">
        <f t="shared" si="9"/>
        <v>m102</v>
      </c>
      <c r="AK104" s="23"/>
    </row>
    <row r="105" spans="1:37" s="3" customFormat="1" ht="37.049999999999997" customHeight="1" x14ac:dyDescent="0.3">
      <c r="A105" s="3" t="s">
        <v>218</v>
      </c>
      <c r="C105" s="6" t="s">
        <v>219</v>
      </c>
      <c r="D105" s="3">
        <v>5</v>
      </c>
      <c r="F105" s="17" t="s">
        <v>48</v>
      </c>
      <c r="G105" s="8"/>
      <c r="H105" s="21" t="str">
        <f>IF(G105="","",VLOOKUP(G105,List!H:I,2,))</f>
        <v/>
      </c>
      <c r="I105" s="4">
        <f t="shared" si="12"/>
        <v>0</v>
      </c>
      <c r="J105" s="2"/>
      <c r="K105" s="2"/>
      <c r="L105" s="2"/>
      <c r="M105" s="2">
        <f t="shared" si="10"/>
        <v>0</v>
      </c>
      <c r="N105" s="2"/>
      <c r="O105" s="2"/>
      <c r="P105" s="2"/>
      <c r="Q105" s="2"/>
      <c r="R105" s="7"/>
      <c r="V105" s="4"/>
      <c r="AE105" s="4">
        <f t="shared" si="11"/>
        <v>0</v>
      </c>
      <c r="AG105" s="23"/>
      <c r="AH105" s="31" t="str">
        <f t="shared" si="8"/>
        <v>&lt;tr class='mmt groupless'&gt;&lt;td headers='icon'&gt;&lt;img src='resources/TS_LUST_ROFIA_01.png' title='凍れる決意で手を伸ばし' /&gt;&lt;/td&gt;&lt;td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5" s="31" t="str">
        <f ca="1">"document.getElementById('"&amp;AJ105&amp;"').innerHTML = (b1*"&amp;TEXT(K105,0)&amp;"+b2*"&amp;TEXT(L105,0)&amp;"+b0*"&amp;TEXT(M105,0)&amp;") + (s1*"&amp;TEXT(X105,0)&amp;"+s2*"&amp;TEXT(Y105,0)&amp;"+s3*"&amp;TEXT(Z105,0)&amp;"+s4*"&amp;TEXT(AA105,0)&amp;"+s5*"&amp;TEXT(AB105,0)&amp;"+s6*"&amp;TEXT(AC105,0)&amp;"+s7*"&amp;TEXT(AD105,0)&amp;"+s0*"&amp;TEXT(AE105,0)&amp;") + (e01*"&amp;IF(ISNUMBER(SEARCH("斬撃",S105)),T105,0)&amp;"+e02*"&amp;IF(ISNUMBER(SEARCH("刺突",S105)),T105,0)&amp;"+e03*"&amp;IF(ISNUMBER(SEARCH("打撃",S105)),T105,0)&amp;"+e04*"&amp;IF(ISNUMBER(SEARCH("射撃",S105)),T105,T105)&amp;"+e05*"&amp;IF(ISNUMBER(SEARCH("魔法",S105)),T105,0)&amp;"+e06*"&amp;IF(ISNUMBER(SERCH("無区分",S105)),T105,0)&amp;"+e07*"&amp;IF(U105="反撃",V105,0)&amp;"+e08*"&amp;IF(U105="風属性",V105,0)&amp;"+e09*"&amp;IF(U105="闇属性",V105,0)&amp;"+e10*"&amp;IF(U105="単体",V105,0)&amp;"+e11*"&amp;IF(U105="範囲",V105,0)&amp;"+e12*"&amp;IF(U105="人",V105,0)&amp;"+e13*"&amp;IF(U105="異族",V105,0)&amp;"+e14*"&amp;IF(U105="バジュラ",V105,0)&amp;"+e15*"&amp;IF(U105="魔動人形",V105,0)&amp;"+e16*"&amp;IF(U105="下位魔神",V105,0)&amp;");"</f>
        <v>document.getElementById('m103').innerHTML = (b1*0+b2*0+b0*0) + (s1*0+s2*0+s3*0+s4*0+s5*0+s6*0+s7*0+s0*0) + (e01*0+e02*0+e03*0+e04*+e05*0+e06*0+e07*0+e08*0+e09*0+e10*0+e11*0+e12*0+e13*0+e14*0+e15*0+e16*0);</v>
      </c>
      <c r="AJ105" s="35" t="str">
        <f t="shared" si="9"/>
        <v>m103</v>
      </c>
      <c r="AK105" s="23"/>
    </row>
    <row r="106" spans="1:37" s="3" customFormat="1" ht="37.049999999999997" customHeight="1" x14ac:dyDescent="0.3">
      <c r="A106" s="3" t="s">
        <v>220</v>
      </c>
      <c r="C106" s="6" t="s">
        <v>221</v>
      </c>
      <c r="D106" s="3">
        <v>5</v>
      </c>
      <c r="F106" s="17" t="s">
        <v>48</v>
      </c>
      <c r="G106" s="8"/>
      <c r="H106" s="21" t="str">
        <f>IF(G106="","",VLOOKUP(G106,List!H:I,2,))</f>
        <v/>
      </c>
      <c r="I106" s="4">
        <f t="shared" si="12"/>
        <v>0</v>
      </c>
      <c r="J106" s="2"/>
      <c r="K106" s="2"/>
      <c r="L106" s="2"/>
      <c r="M106" s="2">
        <f t="shared" si="10"/>
        <v>0</v>
      </c>
      <c r="N106" s="2"/>
      <c r="O106" s="2"/>
      <c r="P106" s="2"/>
      <c r="Q106" s="2"/>
      <c r="R106" s="7"/>
      <c r="V106" s="4"/>
      <c r="AE106" s="4">
        <f t="shared" si="11"/>
        <v>0</v>
      </c>
      <c r="AG106" s="23"/>
      <c r="AH106" s="31" t="str">
        <f t="shared" si="8"/>
        <v>&lt;tr class='mmt groupless'&gt;&lt;td headers='icon'&gt;&lt;img src='resources/TS_LUST_SOPHIA_01.png' title='とあるエルフの素顔' /&gt;&lt;/td&gt;&lt;td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6" s="31" t="str">
        <f ca="1">"document.getElementById('"&amp;AJ106&amp;"').innerHTML = (b1*"&amp;TEXT(K106,0)&amp;"+b2*"&amp;TEXT(L106,0)&amp;"+b0*"&amp;TEXT(M106,0)&amp;") + (s1*"&amp;TEXT(X106,0)&amp;"+s2*"&amp;TEXT(Y106,0)&amp;"+s3*"&amp;TEXT(Z106,0)&amp;"+s4*"&amp;TEXT(AA106,0)&amp;"+s5*"&amp;TEXT(AB106,0)&amp;"+s6*"&amp;TEXT(AC106,0)&amp;"+s7*"&amp;TEXT(AD106,0)&amp;"+s0*"&amp;TEXT(AE106,0)&amp;") + (e01*"&amp;IF(ISNUMBER(SEARCH("斬撃",S106)),T106,0)&amp;"+e02*"&amp;IF(ISNUMBER(SEARCH("刺突",S106)),T106,0)&amp;"+e03*"&amp;IF(ISNUMBER(SEARCH("打撃",S106)),T106,0)&amp;"+e04*"&amp;IF(ISNUMBER(SEARCH("射撃",S106)),T106,T106)&amp;"+e05*"&amp;IF(ISNUMBER(SEARCH("魔法",S106)),T106,0)&amp;"+e06*"&amp;IF(ISNUMBER(SERCH("無区分",S106)),T106,0)&amp;"+e07*"&amp;IF(U106="反撃",V106,0)&amp;"+e08*"&amp;IF(U106="風属性",V106,0)&amp;"+e09*"&amp;IF(U106="闇属性",V106,0)&amp;"+e10*"&amp;IF(U106="単体",V106,0)&amp;"+e11*"&amp;IF(U106="範囲",V106,0)&amp;"+e12*"&amp;IF(U106="人",V106,0)&amp;"+e13*"&amp;IF(U106="異族",V106,0)&amp;"+e14*"&amp;IF(U106="バジュラ",V106,0)&amp;"+e15*"&amp;IF(U106="魔動人形",V106,0)&amp;"+e16*"&amp;IF(U106="下位魔神",V106,0)&amp;");"</f>
        <v>document.getElementById('m104').innerHTML = (b1*0+b2*0+b0*0) + (s1*0+s2*0+s3*0+s4*0+s5*0+s6*0+s7*0+s0*0) + (e01*0+e02*0+e03*0+e04*+e05*0+e06*0+e07*0+e08*0+e09*0+e10*0+e11*0+e12*0+e13*0+e14*0+e15*0+e16*0);</v>
      </c>
      <c r="AJ106" s="35" t="str">
        <f t="shared" si="9"/>
        <v>m104</v>
      </c>
      <c r="AK106" s="23"/>
    </row>
    <row r="107" spans="1:37" s="3" customFormat="1" ht="37.049999999999997" customHeight="1" x14ac:dyDescent="0.3">
      <c r="A107" s="3" t="s">
        <v>222</v>
      </c>
      <c r="C107" s="6" t="s">
        <v>223</v>
      </c>
      <c r="D107" s="3">
        <v>5</v>
      </c>
      <c r="E107" s="3" t="s">
        <v>39</v>
      </c>
      <c r="F107" s="17" t="s">
        <v>48</v>
      </c>
      <c r="G107" s="8"/>
      <c r="H107" s="21" t="str">
        <f>IF(G107="","",VLOOKUP(G107,List!H:I,2,))</f>
        <v/>
      </c>
      <c r="I107" s="4">
        <f t="shared" si="12"/>
        <v>0</v>
      </c>
      <c r="J107" s="2"/>
      <c r="K107" s="2"/>
      <c r="L107" s="2"/>
      <c r="M107" s="2">
        <f t="shared" si="10"/>
        <v>0</v>
      </c>
      <c r="N107" s="2"/>
      <c r="O107" s="2"/>
      <c r="P107" s="2"/>
      <c r="Q107" s="2"/>
      <c r="R107" s="7"/>
      <c r="V107" s="4"/>
      <c r="AE107" s="4">
        <f t="shared" si="11"/>
        <v>0</v>
      </c>
      <c r="AG107" s="23"/>
      <c r="AH107" s="31" t="str">
        <f t="shared" si="8"/>
        <v>&lt;tr class='mmt ltd groupless'&gt;&lt;td headers='icon'&gt;&lt;img src='resources/TS_LUST_ST_MELA_01.png' title='刻の架け橋' /&gt;&lt;/td&gt;&lt;td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7" s="31" t="str">
        <f ca="1">"document.getElementById('"&amp;AJ107&amp;"').innerHTML = (b1*"&amp;TEXT(K107,0)&amp;"+b2*"&amp;TEXT(L107,0)&amp;"+b0*"&amp;TEXT(M107,0)&amp;") + (s1*"&amp;TEXT(X107,0)&amp;"+s2*"&amp;TEXT(Y107,0)&amp;"+s3*"&amp;TEXT(Z107,0)&amp;"+s4*"&amp;TEXT(AA107,0)&amp;"+s5*"&amp;TEXT(AB107,0)&amp;"+s6*"&amp;TEXT(AC107,0)&amp;"+s7*"&amp;TEXT(AD107,0)&amp;"+s0*"&amp;TEXT(AE107,0)&amp;") + (e01*"&amp;IF(ISNUMBER(SEARCH("斬撃",S107)),T107,0)&amp;"+e02*"&amp;IF(ISNUMBER(SEARCH("刺突",S107)),T107,0)&amp;"+e03*"&amp;IF(ISNUMBER(SEARCH("打撃",S107)),T107,0)&amp;"+e04*"&amp;IF(ISNUMBER(SEARCH("射撃",S107)),T107,T107)&amp;"+e05*"&amp;IF(ISNUMBER(SEARCH("魔法",S107)),T107,0)&amp;"+e06*"&amp;IF(ISNUMBER(SERCH("無区分",S107)),T107,0)&amp;"+e07*"&amp;IF(U107="反撃",V107,0)&amp;"+e08*"&amp;IF(U107="風属性",V107,0)&amp;"+e09*"&amp;IF(U107="闇属性",V107,0)&amp;"+e10*"&amp;IF(U107="単体",V107,0)&amp;"+e11*"&amp;IF(U107="範囲",V107,0)&amp;"+e12*"&amp;IF(U107="人",V107,0)&amp;"+e13*"&amp;IF(U107="異族",V107,0)&amp;"+e14*"&amp;IF(U107="バジュラ",V107,0)&amp;"+e15*"&amp;IF(U107="魔動人形",V107,0)&amp;"+e16*"&amp;IF(U107="下位魔神",V107,0)&amp;");"</f>
        <v>document.getElementById('m105').innerHTML = (b1*0+b2*0+b0*0) + (s1*0+s2*0+s3*0+s4*0+s5*0+s6*0+s7*0+s0*0) + (e01*0+e02*0+e03*0+e04*+e05*0+e06*0+e07*0+e08*0+e09*0+e10*0+e11*0+e12*0+e13*0+e14*0+e15*0+e16*0);</v>
      </c>
      <c r="AJ107" s="35" t="str">
        <f t="shared" si="9"/>
        <v>m105</v>
      </c>
      <c r="AK107" s="23"/>
    </row>
    <row r="108" spans="1:37" s="3" customFormat="1" ht="37.049999999999997" customHeight="1" x14ac:dyDescent="0.3">
      <c r="A108" s="3" t="s">
        <v>224</v>
      </c>
      <c r="C108" s="6" t="s">
        <v>225</v>
      </c>
      <c r="D108" s="3">
        <v>5</v>
      </c>
      <c r="E108" s="3" t="s">
        <v>39</v>
      </c>
      <c r="F108" s="17" t="s">
        <v>48</v>
      </c>
      <c r="G108" s="8"/>
      <c r="H108" s="21" t="str">
        <f>IF(G108="","",VLOOKUP(G108,List!H:I,2,))</f>
        <v/>
      </c>
      <c r="I108" s="4">
        <f t="shared" si="12"/>
        <v>0</v>
      </c>
      <c r="J108" s="2"/>
      <c r="K108" s="2"/>
      <c r="L108" s="2"/>
      <c r="M108" s="2">
        <f t="shared" si="10"/>
        <v>0</v>
      </c>
      <c r="N108" s="2"/>
      <c r="O108" s="2"/>
      <c r="P108" s="2"/>
      <c r="Q108" s="2"/>
      <c r="R108" s="7"/>
      <c r="V108" s="4"/>
      <c r="AE108" s="4">
        <f t="shared" si="11"/>
        <v>0</v>
      </c>
      <c r="AG108" s="23"/>
      <c r="AH108" s="31" t="str">
        <f t="shared" si="8"/>
        <v>&lt;tr class='mmt ltd groupless'&gt;&lt;td headers='icon'&gt;&lt;img src='resources/TS_LUST_ST_MELA_DARK_01.png' title='無限の罪、その身に' /&gt;&lt;/td&gt;&lt;td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8" s="31" t="str">
        <f ca="1">"document.getElementById('"&amp;AJ108&amp;"').innerHTML = (b1*"&amp;TEXT(K108,0)&amp;"+b2*"&amp;TEXT(L108,0)&amp;"+b0*"&amp;TEXT(M108,0)&amp;") + (s1*"&amp;TEXT(X108,0)&amp;"+s2*"&amp;TEXT(Y108,0)&amp;"+s3*"&amp;TEXT(Z108,0)&amp;"+s4*"&amp;TEXT(AA108,0)&amp;"+s5*"&amp;TEXT(AB108,0)&amp;"+s6*"&amp;TEXT(AC108,0)&amp;"+s7*"&amp;TEXT(AD108,0)&amp;"+s0*"&amp;TEXT(AE108,0)&amp;") + (e01*"&amp;IF(ISNUMBER(SEARCH("斬撃",S108)),T108,0)&amp;"+e02*"&amp;IF(ISNUMBER(SEARCH("刺突",S108)),T108,0)&amp;"+e03*"&amp;IF(ISNUMBER(SEARCH("打撃",S108)),T108,0)&amp;"+e04*"&amp;IF(ISNUMBER(SEARCH("射撃",S108)),T108,T108)&amp;"+e05*"&amp;IF(ISNUMBER(SEARCH("魔法",S108)),T108,0)&amp;"+e06*"&amp;IF(ISNUMBER(SERCH("無区分",S108)),T108,0)&amp;"+e07*"&amp;IF(U108="反撃",V108,0)&amp;"+e08*"&amp;IF(U108="風属性",V108,0)&amp;"+e09*"&amp;IF(U108="闇属性",V108,0)&amp;"+e10*"&amp;IF(U108="単体",V108,0)&amp;"+e11*"&amp;IF(U108="範囲",V108,0)&amp;"+e12*"&amp;IF(U108="人",V108,0)&amp;"+e13*"&amp;IF(U108="異族",V108,0)&amp;"+e14*"&amp;IF(U108="バジュラ",V108,0)&amp;"+e15*"&amp;IF(U108="魔動人形",V108,0)&amp;"+e16*"&amp;IF(U108="下位魔神",V108,0)&amp;");"</f>
        <v>document.getElementById('m106').innerHTML = (b1*0+b2*0+b0*0) + (s1*0+s2*0+s3*0+s4*0+s5*0+s6*0+s7*0+s0*0) + (e01*0+e02*0+e03*0+e04*+e05*0+e06*0+e07*0+e08*0+e09*0+e10*0+e11*0+e12*0+e13*0+e14*0+e15*0+e16*0);</v>
      </c>
      <c r="AJ108" s="35" t="str">
        <f t="shared" si="9"/>
        <v>m106</v>
      </c>
      <c r="AK108" s="23"/>
    </row>
    <row r="109" spans="1:37" s="3" customFormat="1" ht="37.049999999999997" customHeight="1" x14ac:dyDescent="0.3">
      <c r="A109" s="3" t="s">
        <v>226</v>
      </c>
      <c r="C109" s="6" t="s">
        <v>227</v>
      </c>
      <c r="D109" s="3">
        <v>5</v>
      </c>
      <c r="E109" s="3" t="s">
        <v>39</v>
      </c>
      <c r="F109" s="17" t="s">
        <v>48</v>
      </c>
      <c r="G109" s="8"/>
      <c r="H109" s="21" t="str">
        <f>IF(G109="","",VLOOKUP(G109,List!H:I,2,))</f>
        <v/>
      </c>
      <c r="I109" s="4">
        <f t="shared" si="12"/>
        <v>0</v>
      </c>
      <c r="J109" s="2"/>
      <c r="K109" s="2"/>
      <c r="L109" s="2"/>
      <c r="M109" s="2">
        <f t="shared" si="10"/>
        <v>0</v>
      </c>
      <c r="N109" s="2"/>
      <c r="O109" s="2"/>
      <c r="P109" s="2"/>
      <c r="Q109" s="2"/>
      <c r="R109" s="7"/>
      <c r="V109" s="4"/>
      <c r="AE109" s="4">
        <f t="shared" si="11"/>
        <v>0</v>
      </c>
      <c r="AG109" s="23"/>
      <c r="AH109" s="31" t="str">
        <f t="shared" si="8"/>
        <v>&lt;tr class='mmt ltd groupless'&gt;&lt;td headers='icon'&gt;&lt;img src='resources/TS_LUST_ST_NIKUSU_DARK_01.png'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9" s="31" t="str">
        <f ca="1">"document.getElementById('"&amp;AJ109&amp;"').innerHTML = (b1*"&amp;TEXT(K109,0)&amp;"+b2*"&amp;TEXT(L109,0)&amp;"+b0*"&amp;TEXT(M109,0)&amp;") + (s1*"&amp;TEXT(X109,0)&amp;"+s2*"&amp;TEXT(Y109,0)&amp;"+s3*"&amp;TEXT(Z109,0)&amp;"+s4*"&amp;TEXT(AA109,0)&amp;"+s5*"&amp;TEXT(AB109,0)&amp;"+s6*"&amp;TEXT(AC109,0)&amp;"+s7*"&amp;TEXT(AD109,0)&amp;"+s0*"&amp;TEXT(AE109,0)&amp;") + (e01*"&amp;IF(ISNUMBER(SEARCH("斬撃",S109)),T109,0)&amp;"+e02*"&amp;IF(ISNUMBER(SEARCH("刺突",S109)),T109,0)&amp;"+e03*"&amp;IF(ISNUMBER(SEARCH("打撃",S109)),T109,0)&amp;"+e04*"&amp;IF(ISNUMBER(SEARCH("射撃",S109)),T109,T109)&amp;"+e05*"&amp;IF(ISNUMBER(SEARCH("魔法",S109)),T109,0)&amp;"+e06*"&amp;IF(ISNUMBER(SERCH("無区分",S109)),T109,0)&amp;"+e07*"&amp;IF(U109="反撃",V109,0)&amp;"+e08*"&amp;IF(U109="風属性",V109,0)&amp;"+e09*"&amp;IF(U109="闇属性",V109,0)&amp;"+e10*"&amp;IF(U109="単体",V109,0)&amp;"+e11*"&amp;IF(U109="範囲",V109,0)&amp;"+e12*"&amp;IF(U109="人",V109,0)&amp;"+e13*"&amp;IF(U109="異族",V109,0)&amp;"+e14*"&amp;IF(U109="バジュラ",V109,0)&amp;"+e15*"&amp;IF(U109="魔動人形",V109,0)&amp;"+e16*"&amp;IF(U109="下位魔神",V109,0)&amp;");"</f>
        <v>document.getElementById('m107').innerHTML = (b1*0+b2*0+b0*0) + (s1*0+s2*0+s3*0+s4*0+s5*0+s6*0+s7*0+s0*0) + (e01*0+e02*0+e03*0+e04*+e05*0+e06*0+e07*0+e08*0+e09*0+e10*0+e11*0+e12*0+e13*0+e14*0+e15*0+e16*0);</v>
      </c>
      <c r="AJ109" s="35" t="str">
        <f t="shared" si="9"/>
        <v>m107</v>
      </c>
      <c r="AK109" s="23"/>
    </row>
    <row r="110" spans="1:37" s="3" customFormat="1" ht="37.049999999999997" customHeight="1" x14ac:dyDescent="0.3">
      <c r="A110" s="3" t="s">
        <v>228</v>
      </c>
      <c r="C110" s="6" t="s">
        <v>229</v>
      </c>
      <c r="D110" s="3">
        <v>5</v>
      </c>
      <c r="F110" s="17" t="s">
        <v>48</v>
      </c>
      <c r="G110" s="8" t="s">
        <v>68</v>
      </c>
      <c r="H110" s="21" t="str">
        <f>IF(G110="","",VLOOKUP(G110,List!H:I,2,))</f>
        <v>subgroup_seikyoukishi.png</v>
      </c>
      <c r="I110" s="4">
        <f t="shared" si="12"/>
        <v>90</v>
      </c>
      <c r="J110" s="2"/>
      <c r="K110" s="2">
        <v>30</v>
      </c>
      <c r="L110" s="2"/>
      <c r="M110" s="2">
        <f t="shared" si="10"/>
        <v>30</v>
      </c>
      <c r="N110" s="2"/>
      <c r="O110" s="2"/>
      <c r="P110" s="2"/>
      <c r="Q110" s="2">
        <v>10</v>
      </c>
      <c r="R110" s="7"/>
      <c r="S110" s="3" t="s">
        <v>14</v>
      </c>
      <c r="T110" s="3">
        <v>40</v>
      </c>
      <c r="V110" s="4"/>
      <c r="W110" s="3" t="s">
        <v>553</v>
      </c>
      <c r="X110" s="3">
        <v>20</v>
      </c>
      <c r="Z110" s="3">
        <v>20</v>
      </c>
      <c r="AC110" s="3">
        <v>20</v>
      </c>
      <c r="AE110" s="4">
        <f t="shared" si="11"/>
        <v>20</v>
      </c>
      <c r="AG110" s="23"/>
      <c r="AH110" s="31" t="str">
        <f t="shared" si="8"/>
        <v>&lt;tr class='mmt'&gt;&lt;td headers='icon'&gt;&lt;img src='resources/TS_LUST_YAULAS_01.png' title='華麗じゃない剣' /&gt;&lt;/td&gt;&lt;td headers='name'&gt;華麗じゃない剣&lt;/td&gt;&lt;td headers='rank'&gt;5&lt;/td&gt;&lt;td headers='remark'&gt;&lt;/td&gt;&lt;td headers='origin'&gt;ルストブルグ
Lustburg&lt;/td&gt;&lt;td headers='group'&gt;&lt;span class='groupName'&gt;聖教騎士団&lt;/span&gt;&lt;img src='resources/ui/subgroup_seikyoukishi.png' title='聖教騎士団' /&gt;&lt;/td&gt;&lt;td headers='score' id='m108'&gt;90&lt;/td&gt;&lt;td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I110" s="31" t="str">
        <f ca="1">"document.getElementById('"&amp;AJ110&amp;"').innerHTML = (b1*"&amp;TEXT(K110,0)&amp;"+b2*"&amp;TEXT(L110,0)&amp;"+b0*"&amp;TEXT(M110,0)&amp;") + (s1*"&amp;TEXT(X110,0)&amp;"+s2*"&amp;TEXT(Y110,0)&amp;"+s3*"&amp;TEXT(Z110,0)&amp;"+s4*"&amp;TEXT(AA110,0)&amp;"+s5*"&amp;TEXT(AB110,0)&amp;"+s6*"&amp;TEXT(AC110,0)&amp;"+s7*"&amp;TEXT(AD110,0)&amp;"+s0*"&amp;TEXT(AE110,0)&amp;") + (e01*"&amp;IF(ISNUMBER(SEARCH("斬撃",S110)),T110,0)&amp;"+e02*"&amp;IF(ISNUMBER(SEARCH("刺突",S110)),T110,0)&amp;"+e03*"&amp;IF(ISNUMBER(SEARCH("打撃",S110)),T110,0)&amp;"+e04*"&amp;IF(ISNUMBER(SEARCH("射撃",S110)),T110,T110)&amp;"+e05*"&amp;IF(ISNUMBER(SEARCH("魔法",S110)),T110,0)&amp;"+e06*"&amp;IF(ISNUMBER(SERCH("無区分",S110)),T110,0)&amp;"+e07*"&amp;IF(U110="反撃",V110,0)&amp;"+e08*"&amp;IF(U110="風属性",V110,0)&amp;"+e09*"&amp;IF(U110="闇属性",V110,0)&amp;"+e10*"&amp;IF(U110="単体",V110,0)&amp;"+e11*"&amp;IF(U110="範囲",V110,0)&amp;"+e12*"&amp;IF(U110="人",V110,0)&amp;"+e13*"&amp;IF(U110="異族",V110,0)&amp;"+e14*"&amp;IF(U110="バジュラ",V110,0)&amp;"+e15*"&amp;IF(U110="魔動人形",V110,0)&amp;"+e16*"&amp;IF(U110="下位魔神",V110,0)&amp;");"</f>
        <v>document.getElementById('m108').innerHTML = (b1*30+b2*0+b0*30) + (s1*20+s2*0+s3*20+s4*0+s5*0+s6*20+s7*0+s0*20) + (e01*40+e02*0+e03*0+e04*40+e05*0+e06*0+e07*0+e08*0+e09*0+e10*0+e11*0+e12*0+e13*0+e14*0+e15*0+e16*0);</v>
      </c>
      <c r="AJ110" s="35" t="str">
        <f t="shared" si="9"/>
        <v>m108</v>
      </c>
      <c r="AK110" s="23"/>
    </row>
    <row r="111" spans="1:37" s="3" customFormat="1" ht="37.049999999999997" customHeight="1" x14ac:dyDescent="0.3">
      <c r="A111" s="3" t="s">
        <v>230</v>
      </c>
      <c r="C111" s="6" t="s">
        <v>231</v>
      </c>
      <c r="D111" s="3">
        <v>5</v>
      </c>
      <c r="E111" s="3" t="s">
        <v>35</v>
      </c>
      <c r="F111" s="15" t="s">
        <v>36</v>
      </c>
      <c r="G111" s="8" t="s">
        <v>232</v>
      </c>
      <c r="H111" s="21" t="str">
        <f>IF(G111="","",VLOOKUP(G111,List!H:I,2,))</f>
        <v>group_mcf.png</v>
      </c>
      <c r="I111" s="4">
        <f t="shared" si="12"/>
        <v>50</v>
      </c>
      <c r="J111" s="2">
        <v>20</v>
      </c>
      <c r="K111" s="2">
        <v>30</v>
      </c>
      <c r="L111" s="2"/>
      <c r="M111" s="2">
        <f t="shared" si="10"/>
        <v>30</v>
      </c>
      <c r="N111" s="2"/>
      <c r="O111" s="2"/>
      <c r="P111" s="2"/>
      <c r="Q111" s="2"/>
      <c r="R111" s="7"/>
      <c r="V111" s="4"/>
      <c r="Z111" s="3">
        <v>10</v>
      </c>
      <c r="AB111" s="3">
        <v>20</v>
      </c>
      <c r="AE111" s="4">
        <f t="shared" si="11"/>
        <v>20</v>
      </c>
      <c r="AG111" s="23"/>
      <c r="AH111" s="31" t="str">
        <f t="shared" si="8"/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id='m109'&gt;50&lt;/td&gt;&lt;td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I111" s="31" t="str">
        <f ca="1">"document.getElementById('"&amp;AJ111&amp;"').innerHTML = (b1*"&amp;TEXT(K111,0)&amp;"+b2*"&amp;TEXT(L111,0)&amp;"+b0*"&amp;TEXT(M111,0)&amp;") + (s1*"&amp;TEXT(X111,0)&amp;"+s2*"&amp;TEXT(Y111,0)&amp;"+s3*"&amp;TEXT(Z111,0)&amp;"+s4*"&amp;TEXT(AA111,0)&amp;"+s5*"&amp;TEXT(AB111,0)&amp;"+s6*"&amp;TEXT(AC111,0)&amp;"+s7*"&amp;TEXT(AD111,0)&amp;"+s0*"&amp;TEXT(AE111,0)&amp;") + (e01*"&amp;IF(ISNUMBER(SEARCH("斬撃",S111)),T111,0)&amp;"+e02*"&amp;IF(ISNUMBER(SEARCH("刺突",S111)),T111,0)&amp;"+e03*"&amp;IF(ISNUMBER(SEARCH("打撃",S111)),T111,0)&amp;"+e04*"&amp;IF(ISNUMBER(SEARCH("射撃",S111)),T111,T111)&amp;"+e05*"&amp;IF(ISNUMBER(SEARCH("魔法",S111)),T111,0)&amp;"+e06*"&amp;IF(ISNUMBER(SERCH("無区分",S111)),T111,0)&amp;"+e07*"&amp;IF(U111="反撃",V111,0)&amp;"+e08*"&amp;IF(U111="風属性",V111,0)&amp;"+e09*"&amp;IF(U111="闇属性",V111,0)&amp;"+e10*"&amp;IF(U111="単体",V111,0)&amp;"+e11*"&amp;IF(U111="範囲",V111,0)&amp;"+e12*"&amp;IF(U111="人",V111,0)&amp;"+e13*"&amp;IF(U111="異族",V111,0)&amp;"+e14*"&amp;IF(U111="バジュラ",V111,0)&amp;"+e15*"&amp;IF(U111="魔動人形",V111,0)&amp;"+e16*"&amp;IF(U111="下位魔神",V111,0)&amp;");"</f>
        <v>document.getElementById('m109').innerHTML = (b1*30+b2*0+b0*30) + (s1*0+s2*0+s3*10+s4*0+s5*20+s6*0+s7*0+s0*20) + (e01*0+e02*0+e03*0+e04*+e05*0+e06*0+e07*0+e08*0+e09*0+e10*0+e11*0+e12*0+e13*0+e14*0+e15*0+e16*0);</v>
      </c>
      <c r="AJ111" s="35" t="str">
        <f t="shared" si="9"/>
        <v>m109</v>
      </c>
      <c r="AK111" s="23"/>
    </row>
    <row r="112" spans="1:37" s="3" customFormat="1" ht="37.049999999999997" customHeight="1" x14ac:dyDescent="0.3">
      <c r="A112" s="3" t="s">
        <v>233</v>
      </c>
      <c r="C112" s="6" t="s">
        <v>234</v>
      </c>
      <c r="D112" s="3">
        <v>5</v>
      </c>
      <c r="E112" s="3" t="s">
        <v>39</v>
      </c>
      <c r="F112" s="15" t="s">
        <v>36</v>
      </c>
      <c r="G112" s="8" t="s">
        <v>232</v>
      </c>
      <c r="H112" s="21" t="str">
        <f>IF(G112="","",VLOOKUP(G112,List!H:I,2,))</f>
        <v>group_mcf.png</v>
      </c>
      <c r="I112" s="4">
        <f t="shared" si="12"/>
        <v>130</v>
      </c>
      <c r="J112" s="2"/>
      <c r="K112" s="2">
        <v>30</v>
      </c>
      <c r="L112" s="2">
        <v>30</v>
      </c>
      <c r="M112" s="2">
        <f t="shared" si="10"/>
        <v>30</v>
      </c>
      <c r="N112" s="2"/>
      <c r="O112" s="2"/>
      <c r="P112" s="2"/>
      <c r="Q112" s="2"/>
      <c r="R112" s="7"/>
      <c r="U112" s="3" t="s">
        <v>25</v>
      </c>
      <c r="V112" s="4">
        <v>40</v>
      </c>
      <c r="Z112" s="3">
        <v>60</v>
      </c>
      <c r="AE112" s="4">
        <f t="shared" si="11"/>
        <v>60</v>
      </c>
      <c r="AG112" s="23"/>
      <c r="AH112" s="31" t="str">
        <f t="shared" si="8"/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id='m110'&gt;130&lt;/td&gt;&lt;td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I112" s="31" t="str">
        <f ca="1">"document.getElementById('"&amp;AJ112&amp;"').innerHTML = (b1*"&amp;TEXT(K112,0)&amp;"+b2*"&amp;TEXT(L112,0)&amp;"+b0*"&amp;TEXT(M112,0)&amp;") + (s1*"&amp;TEXT(X112,0)&amp;"+s2*"&amp;TEXT(Y112,0)&amp;"+s3*"&amp;TEXT(Z112,0)&amp;"+s4*"&amp;TEXT(AA112,0)&amp;"+s5*"&amp;TEXT(AB112,0)&amp;"+s6*"&amp;TEXT(AC112,0)&amp;"+s7*"&amp;TEXT(AD112,0)&amp;"+s0*"&amp;TEXT(AE112,0)&amp;") + (e01*"&amp;IF(ISNUMBER(SEARCH("斬撃",S112)),T112,0)&amp;"+e02*"&amp;IF(ISNUMBER(SEARCH("刺突",S112)),T112,0)&amp;"+e03*"&amp;IF(ISNUMBER(SEARCH("打撃",S112)),T112,0)&amp;"+e04*"&amp;IF(ISNUMBER(SEARCH("射撃",S112)),T112,T112)&amp;"+e05*"&amp;IF(ISNUMBER(SEARCH("魔法",S112)),T112,0)&amp;"+e06*"&amp;IF(ISNUMBER(SERCH("無区分",S112)),T112,0)&amp;"+e07*"&amp;IF(U112="反撃",V112,0)&amp;"+e08*"&amp;IF(U112="風属性",V112,0)&amp;"+e09*"&amp;IF(U112="闇属性",V112,0)&amp;"+e10*"&amp;IF(U112="単体",V112,0)&amp;"+e11*"&amp;IF(U112="範囲",V112,0)&amp;"+e12*"&amp;IF(U112="人",V112,0)&amp;"+e13*"&amp;IF(U112="異族",V112,0)&amp;"+e14*"&amp;IF(U112="バジュラ",V112,0)&amp;"+e15*"&amp;IF(U112="魔動人形",V112,0)&amp;"+e16*"&amp;IF(U112="下位魔神",V112,0)&amp;");"</f>
        <v>document.getElementById('m110').innerHTML = (b1*30+b2*30+b0*30) + (s1*0+s2*0+s3*60+s4*0+s5*0+s6*0+s7*0+s0*60) + (e01*0+e02*0+e03*0+e04*+e05*0+e06*0+e07*0+e08*0+e09*0+e10*0+e11*0+e12*0+e13*0+e14*40+e15*0+e16*0);</v>
      </c>
      <c r="AJ112" s="35" t="str">
        <f t="shared" si="9"/>
        <v>m110</v>
      </c>
      <c r="AK112" s="23"/>
    </row>
    <row r="113" spans="1:37" s="3" customFormat="1" ht="37.049999999999997" customHeight="1" x14ac:dyDescent="0.3">
      <c r="A113" s="3" t="s">
        <v>235</v>
      </c>
      <c r="C113" s="6" t="s">
        <v>236</v>
      </c>
      <c r="D113" s="3">
        <v>5</v>
      </c>
      <c r="E113" s="3" t="s">
        <v>39</v>
      </c>
      <c r="F113" s="15" t="s">
        <v>36</v>
      </c>
      <c r="G113" s="8" t="s">
        <v>232</v>
      </c>
      <c r="H113" s="21" t="str">
        <f>IF(G113="","",VLOOKUP(G113,List!H:I,2,))</f>
        <v>group_mcf.png</v>
      </c>
      <c r="I113" s="4">
        <f t="shared" si="12"/>
        <v>140</v>
      </c>
      <c r="J113" s="2">
        <v>20</v>
      </c>
      <c r="K113" s="2">
        <v>40</v>
      </c>
      <c r="L113" s="2"/>
      <c r="M113" s="2">
        <f t="shared" si="10"/>
        <v>40</v>
      </c>
      <c r="N113" s="2"/>
      <c r="O113" s="2"/>
      <c r="P113" s="2"/>
      <c r="Q113" s="2"/>
      <c r="R113" s="7"/>
      <c r="U113" s="3" t="s">
        <v>25</v>
      </c>
      <c r="V113" s="4">
        <v>40</v>
      </c>
      <c r="AB113" s="3">
        <v>60</v>
      </c>
      <c r="AE113" s="4">
        <f t="shared" si="11"/>
        <v>60</v>
      </c>
      <c r="AG113" s="23"/>
      <c r="AH113" s="31" t="str">
        <f t="shared" si="8"/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id='m111'&gt;140&lt;/td&gt;&lt;td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113" s="31" t="str">
        <f ca="1">"document.getElementById('"&amp;AJ113&amp;"').innerHTML = (b1*"&amp;TEXT(K113,0)&amp;"+b2*"&amp;TEXT(L113,0)&amp;"+b0*"&amp;TEXT(M113,0)&amp;") + (s1*"&amp;TEXT(X113,0)&amp;"+s2*"&amp;TEXT(Y113,0)&amp;"+s3*"&amp;TEXT(Z113,0)&amp;"+s4*"&amp;TEXT(AA113,0)&amp;"+s5*"&amp;TEXT(AB113,0)&amp;"+s6*"&amp;TEXT(AC113,0)&amp;"+s7*"&amp;TEXT(AD113,0)&amp;"+s0*"&amp;TEXT(AE113,0)&amp;") + (e01*"&amp;IF(ISNUMBER(SEARCH("斬撃",S113)),T113,0)&amp;"+e02*"&amp;IF(ISNUMBER(SEARCH("刺突",S113)),T113,0)&amp;"+e03*"&amp;IF(ISNUMBER(SEARCH("打撃",S113)),T113,0)&amp;"+e04*"&amp;IF(ISNUMBER(SEARCH("射撃",S113)),T113,T113)&amp;"+e05*"&amp;IF(ISNUMBER(SEARCH("魔法",S113)),T113,0)&amp;"+e06*"&amp;IF(ISNUMBER(SERCH("無区分",S113)),T113,0)&amp;"+e07*"&amp;IF(U113="反撃",V113,0)&amp;"+e08*"&amp;IF(U113="風属性",V113,0)&amp;"+e09*"&amp;IF(U113="闇属性",V113,0)&amp;"+e10*"&amp;IF(U113="単体",V113,0)&amp;"+e11*"&amp;IF(U113="範囲",V113,0)&amp;"+e12*"&amp;IF(U113="人",V113,0)&amp;"+e13*"&amp;IF(U113="異族",V113,0)&amp;"+e14*"&amp;IF(U113="バジュラ",V113,0)&amp;"+e15*"&amp;IF(U113="魔動人形",V113,0)&amp;"+e16*"&amp;IF(U113="下位魔神",V113,0)&amp;");"</f>
        <v>document.getElementById('m111').innerHTML = (b1*40+b2*0+b0*40) + (s1*0+s2*0+s3*0+s4*0+s5*60+s6*0+s7*0+s0*60) + (e01*0+e02*0+e03*0+e04*+e05*0+e06*0+e07*0+e08*0+e09*0+e10*0+e11*0+e12*0+e13*0+e14*40+e15*0+e16*0);</v>
      </c>
      <c r="AJ113" s="35" t="str">
        <f t="shared" si="9"/>
        <v>m111</v>
      </c>
      <c r="AK113" s="23"/>
    </row>
    <row r="114" spans="1:37" s="3" customFormat="1" ht="37.049999999999997" customHeight="1" x14ac:dyDescent="0.3">
      <c r="A114" s="3" t="s">
        <v>237</v>
      </c>
      <c r="C114" s="6" t="s">
        <v>238</v>
      </c>
      <c r="D114" s="3">
        <v>5</v>
      </c>
      <c r="F114" s="17" t="s">
        <v>499</v>
      </c>
      <c r="G114" s="8" t="s">
        <v>68</v>
      </c>
      <c r="H114" s="21" t="str">
        <f>IF(G114="","",VLOOKUP(G114,List!H:I,2,))</f>
        <v>subgroup_seikyoukishi.png</v>
      </c>
      <c r="I114" s="4">
        <f t="shared" si="12"/>
        <v>80</v>
      </c>
      <c r="J114" s="2">
        <v>40</v>
      </c>
      <c r="K114" s="2">
        <v>40</v>
      </c>
      <c r="L114" s="2"/>
      <c r="M114" s="2">
        <f t="shared" si="10"/>
        <v>40</v>
      </c>
      <c r="N114" s="2"/>
      <c r="O114" s="2"/>
      <c r="P114" s="2"/>
      <c r="Q114" s="2">
        <v>5</v>
      </c>
      <c r="R114" s="7"/>
      <c r="V114" s="4"/>
      <c r="W114" s="3" t="s">
        <v>481</v>
      </c>
      <c r="Z114" s="3">
        <v>20</v>
      </c>
      <c r="AD114" s="3">
        <v>40</v>
      </c>
      <c r="AE114" s="4">
        <f t="shared" si="11"/>
        <v>40</v>
      </c>
      <c r="AG114" s="23"/>
      <c r="AH114" s="31" t="str">
        <f t="shared" si="8"/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id='m112'&gt;80&lt;/td&gt;&lt;td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I114" s="31" t="str">
        <f ca="1">"document.getElementById('"&amp;AJ114&amp;"').innerHTML = (b1*"&amp;TEXT(K114,0)&amp;"+b2*"&amp;TEXT(L114,0)&amp;"+b0*"&amp;TEXT(M114,0)&amp;") + (s1*"&amp;TEXT(X114,0)&amp;"+s2*"&amp;TEXT(Y114,0)&amp;"+s3*"&amp;TEXT(Z114,0)&amp;"+s4*"&amp;TEXT(AA114,0)&amp;"+s5*"&amp;TEXT(AB114,0)&amp;"+s6*"&amp;TEXT(AC114,0)&amp;"+s7*"&amp;TEXT(AD114,0)&amp;"+s0*"&amp;TEXT(AE114,0)&amp;") + (e01*"&amp;IF(ISNUMBER(SEARCH("斬撃",S114)),T114,0)&amp;"+e02*"&amp;IF(ISNUMBER(SEARCH("刺突",S114)),T114,0)&amp;"+e03*"&amp;IF(ISNUMBER(SEARCH("打撃",S114)),T114,0)&amp;"+e04*"&amp;IF(ISNUMBER(SEARCH("射撃",S114)),T114,T114)&amp;"+e05*"&amp;IF(ISNUMBER(SEARCH("魔法",S114)),T114,0)&amp;"+e06*"&amp;IF(ISNUMBER(SERCH("無区分",S114)),T114,0)&amp;"+e07*"&amp;IF(U114="反撃",V114,0)&amp;"+e08*"&amp;IF(U114="風属性",V114,0)&amp;"+e09*"&amp;IF(U114="闇属性",V114,0)&amp;"+e10*"&amp;IF(U114="単体",V114,0)&amp;"+e11*"&amp;IF(U114="範囲",V114,0)&amp;"+e12*"&amp;IF(U114="人",V114,0)&amp;"+e13*"&amp;IF(U114="異族",V114,0)&amp;"+e14*"&amp;IF(U114="バジュラ",V114,0)&amp;"+e15*"&amp;IF(U114="魔動人形",V114,0)&amp;"+e16*"&amp;IF(U114="下位魔神",V114,0)&amp;");"</f>
        <v>document.getElementById('m112').innerHTML = (b1*40+b2*0+b0*40) + (s1*0+s2*0+s3*20+s4*0+s5*0+s6*0+s7*40+s0*40) + (e01*0+e02*0+e03*0+e04*+e05*0+e06*0+e07*0+e08*0+e09*0+e10*0+e11*0+e12*0+e13*0+e14*0+e15*0+e16*0);</v>
      </c>
      <c r="AJ114" s="35" t="str">
        <f t="shared" si="9"/>
        <v>m112</v>
      </c>
      <c r="AK114" s="23"/>
    </row>
    <row r="115" spans="1:37" s="3" customFormat="1" ht="37.049999999999997" customHeight="1" x14ac:dyDescent="0.3">
      <c r="A115" s="3" t="s">
        <v>505</v>
      </c>
      <c r="C115" s="6" t="s">
        <v>506</v>
      </c>
      <c r="D115" s="3">
        <v>5</v>
      </c>
      <c r="E115" s="3" t="s">
        <v>39</v>
      </c>
      <c r="F115" s="17" t="s">
        <v>499</v>
      </c>
      <c r="G115" s="8" t="s">
        <v>68</v>
      </c>
      <c r="H115" s="21" t="str">
        <f>IF(G115="","",VLOOKUP(G115,List!H:I,2,))</f>
        <v>subgroup_seikyoukishi.png</v>
      </c>
      <c r="I115" s="4">
        <f t="shared" si="12"/>
        <v>110</v>
      </c>
      <c r="J115" s="2">
        <v>30</v>
      </c>
      <c r="K115" s="2">
        <v>50</v>
      </c>
      <c r="L115" s="2"/>
      <c r="M115" s="2">
        <f t="shared" si="10"/>
        <v>50</v>
      </c>
      <c r="N115" s="2"/>
      <c r="O115" s="2"/>
      <c r="P115" s="2"/>
      <c r="Q115" s="2">
        <v>5</v>
      </c>
      <c r="R115" s="7"/>
      <c r="U115" s="3" t="s">
        <v>507</v>
      </c>
      <c r="V115" s="4">
        <v>20</v>
      </c>
      <c r="AC115" s="3">
        <v>40</v>
      </c>
      <c r="AD115" s="3">
        <v>20</v>
      </c>
      <c r="AE115" s="4">
        <f t="shared" si="11"/>
        <v>40</v>
      </c>
      <c r="AG115" s="23"/>
      <c r="AH115" s="31" t="str">
        <f t="shared" si="8"/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id='m113'&gt;110&lt;/td&gt;&lt;td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I115" s="31" t="str">
        <f ca="1">"document.getElementById('"&amp;AJ115&amp;"').innerHTML = (b1*"&amp;TEXT(K115,0)&amp;"+b2*"&amp;TEXT(L115,0)&amp;"+b0*"&amp;TEXT(M115,0)&amp;") + (s1*"&amp;TEXT(X115,0)&amp;"+s2*"&amp;TEXT(Y115,0)&amp;"+s3*"&amp;TEXT(Z115,0)&amp;"+s4*"&amp;TEXT(AA115,0)&amp;"+s5*"&amp;TEXT(AB115,0)&amp;"+s6*"&amp;TEXT(AC115,0)&amp;"+s7*"&amp;TEXT(AD115,0)&amp;"+s0*"&amp;TEXT(AE115,0)&amp;") + (e01*"&amp;IF(ISNUMBER(SEARCH("斬撃",S115)),T115,0)&amp;"+e02*"&amp;IF(ISNUMBER(SEARCH("刺突",S115)),T115,0)&amp;"+e03*"&amp;IF(ISNUMBER(SEARCH("打撃",S115)),T115,0)&amp;"+e04*"&amp;IF(ISNUMBER(SEARCH("射撃",S115)),T115,T115)&amp;"+e05*"&amp;IF(ISNUMBER(SEARCH("魔法",S115)),T115,0)&amp;"+e06*"&amp;IF(ISNUMBER(SERCH("無区分",S115)),T115,0)&amp;"+e07*"&amp;IF(U115="反撃",V115,0)&amp;"+e08*"&amp;IF(U115="風属性",V115,0)&amp;"+e09*"&amp;IF(U115="闇属性",V115,0)&amp;"+e10*"&amp;IF(U115="単体",V115,0)&amp;"+e11*"&amp;IF(U115="範囲",V115,0)&amp;"+e12*"&amp;IF(U115="人",V115,0)&amp;"+e13*"&amp;IF(U115="異族",V115,0)&amp;"+e14*"&amp;IF(U115="バジュラ",V115,0)&amp;"+e15*"&amp;IF(U115="魔動人形",V115,0)&amp;"+e16*"&amp;IF(U115="下位魔神",V115,0)&amp;");"</f>
        <v>document.getElementById('m113').innerHTML = (b1*50+b2*0+b0*50) + (s1*0+s2*0+s3*0+s4*0+s5*0+s6*40+s7*20+s0*40) + (e01*0+e02*0+e03*0+e04*+e05*0+e06*0+e07*0+e08*20+e09*0+e10*0+e11*0+e12*0+e13*0+e14*0+e15*0+e16*0);</v>
      </c>
      <c r="AJ115" s="35" t="str">
        <f t="shared" si="9"/>
        <v>m113</v>
      </c>
      <c r="AK115" s="23"/>
    </row>
    <row r="116" spans="1:37" s="3" customFormat="1" ht="37.049999999999997" customHeight="1" x14ac:dyDescent="0.3">
      <c r="A116" s="3" t="s">
        <v>240</v>
      </c>
      <c r="C116" s="6" t="s">
        <v>241</v>
      </c>
      <c r="D116" s="3">
        <v>5</v>
      </c>
      <c r="E116" s="3" t="s">
        <v>35</v>
      </c>
      <c r="F116" s="17" t="s">
        <v>499</v>
      </c>
      <c r="G116" s="8"/>
      <c r="H116" s="21" t="str">
        <f>IF(G116="","",VLOOKUP(G116,List!H:I,2,))</f>
        <v/>
      </c>
      <c r="I116" s="4">
        <f t="shared" si="12"/>
        <v>0</v>
      </c>
      <c r="J116" s="2"/>
      <c r="K116" s="2"/>
      <c r="L116" s="2"/>
      <c r="M116" s="2">
        <f t="shared" si="10"/>
        <v>0</v>
      </c>
      <c r="N116" s="2"/>
      <c r="O116" s="2"/>
      <c r="P116" s="2"/>
      <c r="Q116" s="2"/>
      <c r="R116" s="7"/>
      <c r="V116" s="4"/>
      <c r="AE116" s="4">
        <f t="shared" si="11"/>
        <v>0</v>
      </c>
      <c r="AG116" s="23"/>
      <c r="AH116" s="31" t="str">
        <f t="shared" si="8"/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16" s="31" t="str">
        <f ca="1">"document.getElementById('"&amp;AJ116&amp;"').innerHTML = (b1*"&amp;TEXT(K116,0)&amp;"+b2*"&amp;TEXT(L116,0)&amp;"+b0*"&amp;TEXT(M116,0)&amp;") + (s1*"&amp;TEXT(X116,0)&amp;"+s2*"&amp;TEXT(Y116,0)&amp;"+s3*"&amp;TEXT(Z116,0)&amp;"+s4*"&amp;TEXT(AA116,0)&amp;"+s5*"&amp;TEXT(AB116,0)&amp;"+s6*"&amp;TEXT(AC116,0)&amp;"+s7*"&amp;TEXT(AD116,0)&amp;"+s0*"&amp;TEXT(AE116,0)&amp;") + (e01*"&amp;IF(ISNUMBER(SEARCH("斬撃",S116)),T116,0)&amp;"+e02*"&amp;IF(ISNUMBER(SEARCH("刺突",S116)),T116,0)&amp;"+e03*"&amp;IF(ISNUMBER(SEARCH("打撃",S116)),T116,0)&amp;"+e04*"&amp;IF(ISNUMBER(SEARCH("射撃",S116)),T116,T116)&amp;"+e05*"&amp;IF(ISNUMBER(SEARCH("魔法",S116)),T116,0)&amp;"+e06*"&amp;IF(ISNUMBER(SERCH("無区分",S116)),T116,0)&amp;"+e07*"&amp;IF(U116="反撃",V116,0)&amp;"+e08*"&amp;IF(U116="風属性",V116,0)&amp;"+e09*"&amp;IF(U116="闇属性",V116,0)&amp;"+e10*"&amp;IF(U116="単体",V116,0)&amp;"+e11*"&amp;IF(U116="範囲",V116,0)&amp;"+e12*"&amp;IF(U116="人",V116,0)&amp;"+e13*"&amp;IF(U116="異族",V116,0)&amp;"+e14*"&amp;IF(U116="バジュラ",V116,0)&amp;"+e15*"&amp;IF(U116="魔動人形",V116,0)&amp;"+e16*"&amp;IF(U116="下位魔神",V116,0)&amp;");"</f>
        <v>document.getElementById('m114').innerHTML = (b1*0+b2*0+b0*0) + (s1*0+s2*0+s3*0+s4*0+s5*0+s6*0+s7*0+s0*0) + (e01*0+e02*0+e03*0+e04*+e05*0+e06*0+e07*0+e08*0+e09*0+e10*0+e11*0+e12*0+e13*0+e14*0+e15*0+e16*0);</v>
      </c>
      <c r="AJ116" s="35" t="str">
        <f t="shared" si="9"/>
        <v>m114</v>
      </c>
      <c r="AK116" s="23"/>
    </row>
    <row r="117" spans="1:37" s="3" customFormat="1" ht="37.049999999999997" customHeight="1" x14ac:dyDescent="0.3">
      <c r="A117" s="3" t="s">
        <v>242</v>
      </c>
      <c r="C117" s="6" t="s">
        <v>243</v>
      </c>
      <c r="D117" s="3">
        <v>5</v>
      </c>
      <c r="F117" s="17" t="s">
        <v>499</v>
      </c>
      <c r="G117" s="8" t="s">
        <v>68</v>
      </c>
      <c r="H117" s="21" t="str">
        <f>IF(G117="","",VLOOKUP(G117,List!H:I,2,))</f>
        <v>subgroup_seikyoukishi.png</v>
      </c>
      <c r="I117" s="4">
        <f t="shared" si="12"/>
        <v>80</v>
      </c>
      <c r="J117" s="2">
        <v>40</v>
      </c>
      <c r="K117" s="2">
        <v>20</v>
      </c>
      <c r="L117" s="2">
        <v>20</v>
      </c>
      <c r="M117" s="2">
        <f t="shared" si="10"/>
        <v>20</v>
      </c>
      <c r="N117" s="2"/>
      <c r="O117" s="2"/>
      <c r="P117" s="2"/>
      <c r="Q117" s="2"/>
      <c r="R117" s="7"/>
      <c r="V117" s="4"/>
      <c r="AD117" s="3">
        <v>60</v>
      </c>
      <c r="AE117" s="4">
        <f t="shared" si="11"/>
        <v>60</v>
      </c>
      <c r="AG117" s="23"/>
      <c r="AH117" s="31" t="str">
        <f t="shared" si="8"/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id='m115'&gt;80&lt;/td&gt;&lt;td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17" s="31" t="str">
        <f ca="1">"document.getElementById('"&amp;AJ117&amp;"').innerHTML = (b1*"&amp;TEXT(K117,0)&amp;"+b2*"&amp;TEXT(L117,0)&amp;"+b0*"&amp;TEXT(M117,0)&amp;") + (s1*"&amp;TEXT(X117,0)&amp;"+s2*"&amp;TEXT(Y117,0)&amp;"+s3*"&amp;TEXT(Z117,0)&amp;"+s4*"&amp;TEXT(AA117,0)&amp;"+s5*"&amp;TEXT(AB117,0)&amp;"+s6*"&amp;TEXT(AC117,0)&amp;"+s7*"&amp;TEXT(AD117,0)&amp;"+s0*"&amp;TEXT(AE117,0)&amp;") + (e01*"&amp;IF(ISNUMBER(SEARCH("斬撃",S117)),T117,0)&amp;"+e02*"&amp;IF(ISNUMBER(SEARCH("刺突",S117)),T117,0)&amp;"+e03*"&amp;IF(ISNUMBER(SEARCH("打撃",S117)),T117,0)&amp;"+e04*"&amp;IF(ISNUMBER(SEARCH("射撃",S117)),T117,T117)&amp;"+e05*"&amp;IF(ISNUMBER(SEARCH("魔法",S117)),T117,0)&amp;"+e06*"&amp;IF(ISNUMBER(SERCH("無区分",S117)),T117,0)&amp;"+e07*"&amp;IF(U117="反撃",V117,0)&amp;"+e08*"&amp;IF(U117="風属性",V117,0)&amp;"+e09*"&amp;IF(U117="闇属性",V117,0)&amp;"+e10*"&amp;IF(U117="単体",V117,0)&amp;"+e11*"&amp;IF(U117="範囲",V117,0)&amp;"+e12*"&amp;IF(U117="人",V117,0)&amp;"+e13*"&amp;IF(U117="異族",V117,0)&amp;"+e14*"&amp;IF(U117="バジュラ",V117,0)&amp;"+e15*"&amp;IF(U117="魔動人形",V117,0)&amp;"+e16*"&amp;IF(U117="下位魔神",V117,0)&amp;");"</f>
        <v>document.getElementById('m115').innerHTML = (b1*20+b2*20+b0*20) + (s1*0+s2*0+s3*0+s4*0+s5*0+s6*0+s7*60+s0*60) + (e01*0+e02*0+e03*0+e04*+e05*0+e06*0+e07*0+e08*0+e09*0+e10*0+e11*0+e12*0+e13*0+e14*0+e15*0+e16*0);</v>
      </c>
      <c r="AJ117" s="35" t="str">
        <f t="shared" si="9"/>
        <v>m115</v>
      </c>
      <c r="AK117" s="23"/>
    </row>
    <row r="118" spans="1:37" s="3" customFormat="1" ht="37.049999999999997" customHeight="1" x14ac:dyDescent="0.3">
      <c r="A118" s="3" t="s">
        <v>244</v>
      </c>
      <c r="C118" s="6" t="s">
        <v>245</v>
      </c>
      <c r="D118" s="3">
        <v>5</v>
      </c>
      <c r="F118" s="17" t="s">
        <v>499</v>
      </c>
      <c r="G118" s="8"/>
      <c r="H118" s="21" t="str">
        <f>IF(G118="","",VLOOKUP(G118,List!H:I,2,))</f>
        <v/>
      </c>
      <c r="I118" s="4">
        <f t="shared" si="12"/>
        <v>0</v>
      </c>
      <c r="J118" s="2"/>
      <c r="K118" s="2"/>
      <c r="L118" s="2"/>
      <c r="M118" s="2">
        <f t="shared" si="10"/>
        <v>0</v>
      </c>
      <c r="N118" s="2"/>
      <c r="O118" s="2"/>
      <c r="P118" s="2"/>
      <c r="Q118" s="2"/>
      <c r="R118" s="7"/>
      <c r="V118" s="4"/>
      <c r="AE118" s="4">
        <f t="shared" si="11"/>
        <v>0</v>
      </c>
      <c r="AG118" s="23"/>
      <c r="AH118" s="31" t="str">
        <f t="shared" si="8"/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18" s="31" t="str">
        <f ca="1">"document.getElementById('"&amp;AJ118&amp;"').innerHTML = (b1*"&amp;TEXT(K118,0)&amp;"+b2*"&amp;TEXT(L118,0)&amp;"+b0*"&amp;TEXT(M118,0)&amp;") + (s1*"&amp;TEXT(X118,0)&amp;"+s2*"&amp;TEXT(Y118,0)&amp;"+s3*"&amp;TEXT(Z118,0)&amp;"+s4*"&amp;TEXT(AA118,0)&amp;"+s5*"&amp;TEXT(AB118,0)&amp;"+s6*"&amp;TEXT(AC118,0)&amp;"+s7*"&amp;TEXT(AD118,0)&amp;"+s0*"&amp;TEXT(AE118,0)&amp;") + (e01*"&amp;IF(ISNUMBER(SEARCH("斬撃",S118)),T118,0)&amp;"+e02*"&amp;IF(ISNUMBER(SEARCH("刺突",S118)),T118,0)&amp;"+e03*"&amp;IF(ISNUMBER(SEARCH("打撃",S118)),T118,0)&amp;"+e04*"&amp;IF(ISNUMBER(SEARCH("射撃",S118)),T118,T118)&amp;"+e05*"&amp;IF(ISNUMBER(SEARCH("魔法",S118)),T118,0)&amp;"+e06*"&amp;IF(ISNUMBER(SERCH("無区分",S118)),T118,0)&amp;"+e07*"&amp;IF(U118="反撃",V118,0)&amp;"+e08*"&amp;IF(U118="風属性",V118,0)&amp;"+e09*"&amp;IF(U118="闇属性",V118,0)&amp;"+e10*"&amp;IF(U118="単体",V118,0)&amp;"+e11*"&amp;IF(U118="範囲",V118,0)&amp;"+e12*"&amp;IF(U118="人",V118,0)&amp;"+e13*"&amp;IF(U118="異族",V118,0)&amp;"+e14*"&amp;IF(U118="バジュラ",V118,0)&amp;"+e15*"&amp;IF(U118="魔動人形",V118,0)&amp;"+e16*"&amp;IF(U118="下位魔神",V118,0)&amp;");"</f>
        <v>document.getElementById('m116').innerHTML = (b1*0+b2*0+b0*0) + (s1*0+s2*0+s3*0+s4*0+s5*0+s6*0+s7*0+s0*0) + (e01*0+e02*0+e03*0+e04*+e05*0+e06*0+e07*0+e08*0+e09*0+e10*0+e11*0+e12*0+e13*0+e14*0+e15*0+e16*0);</v>
      </c>
      <c r="AJ118" s="35" t="str">
        <f t="shared" si="9"/>
        <v>m116</v>
      </c>
      <c r="AK118" s="23"/>
    </row>
    <row r="119" spans="1:37" s="3" customFormat="1" ht="37.049999999999997" customHeight="1" x14ac:dyDescent="0.3">
      <c r="A119" s="3" t="s">
        <v>539</v>
      </c>
      <c r="C119" s="6" t="s">
        <v>542</v>
      </c>
      <c r="D119" s="3">
        <v>5</v>
      </c>
      <c r="E119" s="3" t="s">
        <v>39</v>
      </c>
      <c r="F119" s="15" t="s">
        <v>36</v>
      </c>
      <c r="G119" s="8" t="s">
        <v>175</v>
      </c>
      <c r="H119" s="21" t="str">
        <f>IF(G119="","",VLOOKUP(G119,List!H:I,2,))</f>
        <v>subgroup_jikkaisyu.png</v>
      </c>
      <c r="I119" s="4">
        <f t="shared" ref="I119" si="13">SUMPRODUCT(J$1:AE$1,J119:AE119)</f>
        <v>50</v>
      </c>
      <c r="J119" s="2">
        <v>60</v>
      </c>
      <c r="K119" s="2">
        <v>20</v>
      </c>
      <c r="L119" s="2">
        <v>20</v>
      </c>
      <c r="M119" s="2">
        <f t="shared" ref="M119" si="14">MAX(K119:L119)</f>
        <v>20</v>
      </c>
      <c r="N119" s="2"/>
      <c r="O119" s="2"/>
      <c r="P119" s="2"/>
      <c r="Q119" s="2"/>
      <c r="R119" s="7"/>
      <c r="V119" s="4"/>
      <c r="AC119" s="3">
        <v>30</v>
      </c>
      <c r="AD119" s="3">
        <v>30</v>
      </c>
      <c r="AE119" s="4">
        <f t="shared" ref="AE119" si="15">MAX(X119:AD119)</f>
        <v>30</v>
      </c>
      <c r="AG119" s="23"/>
      <c r="AH119" s="31" t="str">
        <f t="shared" si="8"/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headers='origin'&gt;その他
Other&lt;/td&gt;&lt;td headers='group'&gt;&lt;span class='groupName'&gt;十戒衆&lt;/span&gt;&lt;img src='resources/ui/subgroup_jikkaisyu.png' title='十戒衆' /&gt;&lt;/td&gt;&lt;td headers='score' id='m117'&gt;50&lt;/td&gt;&lt;td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I119" s="31" t="str">
        <f ca="1">"document.getElementById('"&amp;AJ119&amp;"').innerHTML = (b1*"&amp;TEXT(K119,0)&amp;"+b2*"&amp;TEXT(L119,0)&amp;"+b0*"&amp;TEXT(M119,0)&amp;") + (s1*"&amp;TEXT(X119,0)&amp;"+s2*"&amp;TEXT(Y119,0)&amp;"+s3*"&amp;TEXT(Z119,0)&amp;"+s4*"&amp;TEXT(AA119,0)&amp;"+s5*"&amp;TEXT(AB119,0)&amp;"+s6*"&amp;TEXT(AC119,0)&amp;"+s7*"&amp;TEXT(AD119,0)&amp;"+s0*"&amp;TEXT(AE119,0)&amp;") + (e01*"&amp;IF(ISNUMBER(SEARCH("斬撃",S119)),T119,0)&amp;"+e02*"&amp;IF(ISNUMBER(SEARCH("刺突",S119)),T119,0)&amp;"+e03*"&amp;IF(ISNUMBER(SEARCH("打撃",S119)),T119,0)&amp;"+e04*"&amp;IF(ISNUMBER(SEARCH("射撃",S119)),T119,T119)&amp;"+e05*"&amp;IF(ISNUMBER(SEARCH("魔法",S119)),T119,0)&amp;"+e06*"&amp;IF(ISNUMBER(SERCH("無区分",S119)),T119,0)&amp;"+e07*"&amp;IF(U119="反撃",V119,0)&amp;"+e08*"&amp;IF(U119="風属性",V119,0)&amp;"+e09*"&amp;IF(U119="闇属性",V119,0)&amp;"+e10*"&amp;IF(U119="単体",V119,0)&amp;"+e11*"&amp;IF(U119="範囲",V119,0)&amp;"+e12*"&amp;IF(U119="人",V119,0)&amp;"+e13*"&amp;IF(U119="異族",V119,0)&amp;"+e14*"&amp;IF(U119="バジュラ",V119,0)&amp;"+e15*"&amp;IF(U119="魔動人形",V119,0)&amp;"+e16*"&amp;IF(U119="下位魔神",V119,0)&amp;");"</f>
        <v>document.getElementById('m117').innerHTML = (b1*20+b2*20+b0*20) + (s1*0+s2*0+s3*0+s4*0+s5*0+s6*30+s7*30+s0*30) + (e01*0+e02*0+e03*0+e04*+e05*0+e06*0+e07*0+e08*0+e09*0+e10*0+e11*0+e12*0+e13*0+e14*0+e15*0+e16*0);</v>
      </c>
      <c r="AJ119" s="35" t="str">
        <f t="shared" si="9"/>
        <v>m117</v>
      </c>
      <c r="AK119" s="23"/>
    </row>
    <row r="120" spans="1:37" s="3" customFormat="1" ht="37.049999999999997" customHeight="1" x14ac:dyDescent="0.3">
      <c r="A120" s="3" t="s">
        <v>246</v>
      </c>
      <c r="C120" s="6" t="s">
        <v>247</v>
      </c>
      <c r="D120" s="3">
        <v>4</v>
      </c>
      <c r="F120" s="15" t="s">
        <v>36</v>
      </c>
      <c r="G120" s="8"/>
      <c r="H120" s="21" t="str">
        <f>IF(G120="","",VLOOKUP(G120,List!H:I,2,))</f>
        <v/>
      </c>
      <c r="I120" s="4">
        <f t="shared" si="12"/>
        <v>0</v>
      </c>
      <c r="J120" s="2"/>
      <c r="K120" s="2"/>
      <c r="L120" s="2"/>
      <c r="M120" s="2">
        <f t="shared" si="10"/>
        <v>0</v>
      </c>
      <c r="N120" s="2"/>
      <c r="O120" s="2"/>
      <c r="P120" s="2"/>
      <c r="Q120" s="2"/>
      <c r="R120" s="7"/>
      <c r="V120" s="4"/>
      <c r="AE120" s="4">
        <f t="shared" si="11"/>
        <v>0</v>
      </c>
      <c r="AG120" s="23"/>
      <c r="AH120" s="31" t="str">
        <f t="shared" si="8"/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20" s="31" t="str">
        <f ca="1">"document.getElementById('"&amp;AJ120&amp;"').innerHTML = (b1*"&amp;TEXT(K120,0)&amp;"+b2*"&amp;TEXT(L120,0)&amp;"+b0*"&amp;TEXT(M120,0)&amp;") + (s1*"&amp;TEXT(X120,0)&amp;"+s2*"&amp;TEXT(Y120,0)&amp;"+s3*"&amp;TEXT(Z120,0)&amp;"+s4*"&amp;TEXT(AA120,0)&amp;"+s5*"&amp;TEXT(AB120,0)&amp;"+s6*"&amp;TEXT(AC120,0)&amp;"+s7*"&amp;TEXT(AD120,0)&amp;"+s0*"&amp;TEXT(AE120,0)&amp;") + (e01*"&amp;IF(ISNUMBER(SEARCH("斬撃",S120)),T120,0)&amp;"+e02*"&amp;IF(ISNUMBER(SEARCH("刺突",S120)),T120,0)&amp;"+e03*"&amp;IF(ISNUMBER(SEARCH("打撃",S120)),T120,0)&amp;"+e04*"&amp;IF(ISNUMBER(SEARCH("射撃",S120)),T120,T120)&amp;"+e05*"&amp;IF(ISNUMBER(SEARCH("魔法",S120)),T120,0)&amp;"+e06*"&amp;IF(ISNUMBER(SERCH("無区分",S120)),T120,0)&amp;"+e07*"&amp;IF(U120="反撃",V120,0)&amp;"+e08*"&amp;IF(U120="風属性",V120,0)&amp;"+e09*"&amp;IF(U120="闇属性",V120,0)&amp;"+e10*"&amp;IF(U120="単体",V120,0)&amp;"+e11*"&amp;IF(U120="範囲",V120,0)&amp;"+e12*"&amp;IF(U120="人",V120,0)&amp;"+e13*"&amp;IF(U120="異族",V120,0)&amp;"+e14*"&amp;IF(U120="バジュラ",V120,0)&amp;"+e15*"&amp;IF(U120="魔動人形",V120,0)&amp;"+e16*"&amp;IF(U120="下位魔神",V120,0)&amp;");"</f>
        <v>document.getElementById('m118').innerHTML = (b1*0+b2*0+b0*0) + (s1*0+s2*0+s3*0+s4*0+s5*0+s6*0+s7*0+s0*0) + (e01*0+e02*0+e03*0+e04*+e05*0+e06*0+e07*0+e08*0+e09*0+e10*0+e11*0+e12*0+e13*0+e14*0+e15*0+e16*0);</v>
      </c>
      <c r="AJ120" s="35" t="str">
        <f t="shared" si="9"/>
        <v>m118</v>
      </c>
      <c r="AK120" s="23"/>
    </row>
    <row r="121" spans="1:37" s="3" customFormat="1" ht="37.049999999999997" customHeight="1" x14ac:dyDescent="0.3">
      <c r="A121" s="3" t="s">
        <v>248</v>
      </c>
      <c r="C121" s="6" t="s">
        <v>249</v>
      </c>
      <c r="D121" s="3">
        <v>5</v>
      </c>
      <c r="E121" s="3" t="s">
        <v>39</v>
      </c>
      <c r="F121" s="15" t="s">
        <v>36</v>
      </c>
      <c r="G121" s="8" t="s">
        <v>250</v>
      </c>
      <c r="H121" s="21" t="str">
        <f>IF(G121="","",VLOOKUP(G121,List!H:I,2,))</f>
        <v>group_FgG.png</v>
      </c>
      <c r="I121" s="4">
        <f t="shared" si="12"/>
        <v>90</v>
      </c>
      <c r="J121" s="2">
        <v>30</v>
      </c>
      <c r="K121" s="2">
        <v>20</v>
      </c>
      <c r="L121" s="2"/>
      <c r="M121" s="2">
        <f t="shared" si="10"/>
        <v>20</v>
      </c>
      <c r="N121" s="2"/>
      <c r="O121" s="2"/>
      <c r="P121" s="2"/>
      <c r="Q121" s="2"/>
      <c r="R121" s="7"/>
      <c r="U121" s="3" t="s">
        <v>24</v>
      </c>
      <c r="V121" s="4">
        <v>50</v>
      </c>
      <c r="X121" s="3">
        <v>20</v>
      </c>
      <c r="Y121" s="3">
        <v>20</v>
      </c>
      <c r="AC121" s="3">
        <v>20</v>
      </c>
      <c r="AE121" s="4">
        <f t="shared" si="11"/>
        <v>20</v>
      </c>
      <c r="AG121" s="23"/>
      <c r="AH121" s="31" t="str">
        <f t="shared" si="8"/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id='m119'&gt;90&lt;/td&gt;&lt;td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I121" s="31" t="str">
        <f ca="1">"document.getElementById('"&amp;AJ121&amp;"').innerHTML = (b1*"&amp;TEXT(K121,0)&amp;"+b2*"&amp;TEXT(L121,0)&amp;"+b0*"&amp;TEXT(M121,0)&amp;") + (s1*"&amp;TEXT(X121,0)&amp;"+s2*"&amp;TEXT(Y121,0)&amp;"+s3*"&amp;TEXT(Z121,0)&amp;"+s4*"&amp;TEXT(AA121,0)&amp;"+s5*"&amp;TEXT(AB121,0)&amp;"+s6*"&amp;TEXT(AC121,0)&amp;"+s7*"&amp;TEXT(AD121,0)&amp;"+s0*"&amp;TEXT(AE121,0)&amp;") + (e01*"&amp;IF(ISNUMBER(SEARCH("斬撃",S121)),T121,0)&amp;"+e02*"&amp;IF(ISNUMBER(SEARCH("刺突",S121)),T121,0)&amp;"+e03*"&amp;IF(ISNUMBER(SEARCH("打撃",S121)),T121,0)&amp;"+e04*"&amp;IF(ISNUMBER(SEARCH("射撃",S121)),T121,T121)&amp;"+e05*"&amp;IF(ISNUMBER(SEARCH("魔法",S121)),T121,0)&amp;"+e06*"&amp;IF(ISNUMBER(SERCH("無区分",S121)),T121,0)&amp;"+e07*"&amp;IF(U121="反撃",V121,0)&amp;"+e08*"&amp;IF(U121="風属性",V121,0)&amp;"+e09*"&amp;IF(U121="闇属性",V121,0)&amp;"+e10*"&amp;IF(U121="単体",V121,0)&amp;"+e11*"&amp;IF(U121="範囲",V121,0)&amp;"+e12*"&amp;IF(U121="人",V121,0)&amp;"+e13*"&amp;IF(U121="異族",V121,0)&amp;"+e14*"&amp;IF(U121="バジュラ",V121,0)&amp;"+e15*"&amp;IF(U121="魔動人形",V121,0)&amp;"+e16*"&amp;IF(U121="下位魔神",V121,0)&amp;");"</f>
        <v>document.getElementById('m119').innerHTML = (b1*20+b2*0+b0*20) + (s1*20+s2*20+s3*0+s4*0+s5*0+s6*20+s7*0+s0*20) + (e01*0+e02*0+e03*0+e04*+e05*0+e06*0+e07*0+e08*0+e09*0+e10*0+e11*0+e12*0+e13*50+e14*0+e15*0+e16*0);</v>
      </c>
      <c r="AJ121" s="35" t="str">
        <f t="shared" si="9"/>
        <v>m119</v>
      </c>
      <c r="AK121" s="23"/>
    </row>
    <row r="122" spans="1:37" s="3" customFormat="1" ht="37.049999999999997" customHeight="1" x14ac:dyDescent="0.3">
      <c r="A122" s="3" t="s">
        <v>251</v>
      </c>
      <c r="C122" s="6" t="s">
        <v>252</v>
      </c>
      <c r="D122" s="3">
        <v>5</v>
      </c>
      <c r="E122" s="3" t="s">
        <v>35</v>
      </c>
      <c r="F122" s="15" t="s">
        <v>36</v>
      </c>
      <c r="G122" s="8" t="s">
        <v>250</v>
      </c>
      <c r="H122" s="21" t="str">
        <f>IF(G122="","",VLOOKUP(G122,List!H:I,2,))</f>
        <v>group_FgG.png</v>
      </c>
      <c r="I122" s="4">
        <f t="shared" si="12"/>
        <v>50</v>
      </c>
      <c r="J122" s="2">
        <v>30</v>
      </c>
      <c r="K122" s="2">
        <v>30</v>
      </c>
      <c r="L122" s="2"/>
      <c r="M122" s="2">
        <f t="shared" si="10"/>
        <v>30</v>
      </c>
      <c r="N122" s="2"/>
      <c r="O122" s="2"/>
      <c r="P122" s="2"/>
      <c r="Q122" s="2"/>
      <c r="R122" s="7"/>
      <c r="V122" s="4"/>
      <c r="AB122" s="3">
        <v>10</v>
      </c>
      <c r="AD122" s="3">
        <v>20</v>
      </c>
      <c r="AE122" s="4">
        <f t="shared" si="11"/>
        <v>20</v>
      </c>
      <c r="AG122" s="23"/>
      <c r="AH122" s="31" t="str">
        <f t="shared" si="8"/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headers='group'&gt;&lt;span class='groupName'&gt;FgG&lt;/span&gt;&lt;img src='resources/ui/group_FgG.png' title='FgG' /&gt;&lt;/td&gt;&lt;td headers='score' id='m120'&gt;50&lt;/td&gt;&lt;td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I122" s="31" t="str">
        <f ca="1">"document.getElementById('"&amp;AJ122&amp;"').innerHTML = (b1*"&amp;TEXT(K122,0)&amp;"+b2*"&amp;TEXT(L122,0)&amp;"+b0*"&amp;TEXT(M122,0)&amp;") + (s1*"&amp;TEXT(X122,0)&amp;"+s2*"&amp;TEXT(Y122,0)&amp;"+s3*"&amp;TEXT(Z122,0)&amp;"+s4*"&amp;TEXT(AA122,0)&amp;"+s5*"&amp;TEXT(AB122,0)&amp;"+s6*"&amp;TEXT(AC122,0)&amp;"+s7*"&amp;TEXT(AD122,0)&amp;"+s0*"&amp;TEXT(AE122,0)&amp;") + (e01*"&amp;IF(ISNUMBER(SEARCH("斬撃",S122)),T122,0)&amp;"+e02*"&amp;IF(ISNUMBER(SEARCH("刺突",S122)),T122,0)&amp;"+e03*"&amp;IF(ISNUMBER(SEARCH("打撃",S122)),T122,0)&amp;"+e04*"&amp;IF(ISNUMBER(SEARCH("射撃",S122)),T122,T122)&amp;"+e05*"&amp;IF(ISNUMBER(SEARCH("魔法",S122)),T122,0)&amp;"+e06*"&amp;IF(ISNUMBER(SERCH("無区分",S122)),T122,0)&amp;"+e07*"&amp;IF(U122="反撃",V122,0)&amp;"+e08*"&amp;IF(U122="風属性",V122,0)&amp;"+e09*"&amp;IF(U122="闇属性",V122,0)&amp;"+e10*"&amp;IF(U122="単体",V122,0)&amp;"+e11*"&amp;IF(U122="範囲",V122,0)&amp;"+e12*"&amp;IF(U122="人",V122,0)&amp;"+e13*"&amp;IF(U122="異族",V122,0)&amp;"+e14*"&amp;IF(U122="バジュラ",V122,0)&amp;"+e15*"&amp;IF(U122="魔動人形",V122,0)&amp;"+e16*"&amp;IF(U122="下位魔神",V122,0)&amp;");"</f>
        <v>document.getElementById('m120').innerHTML = (b1*30+b2*0+b0*30) + (s1*0+s2*0+s3*0+s4*0+s5*10+s6*0+s7*20+s0*20) + (e01*0+e02*0+e03*0+e04*+e05*0+e06*0+e07*0+e08*0+e09*0+e10*0+e11*0+e12*0+e13*0+e14*0+e15*0+e16*0);</v>
      </c>
      <c r="AJ122" s="35" t="str">
        <f t="shared" si="9"/>
        <v>m120</v>
      </c>
      <c r="AK122" s="23"/>
    </row>
    <row r="123" spans="1:37" s="3" customFormat="1" ht="37.049999999999997" customHeight="1" x14ac:dyDescent="0.3">
      <c r="A123" s="3" t="s">
        <v>510</v>
      </c>
      <c r="C123" s="6" t="s">
        <v>511</v>
      </c>
      <c r="D123" s="3">
        <v>5</v>
      </c>
      <c r="E123" s="3" t="s">
        <v>39</v>
      </c>
      <c r="F123" s="15" t="s">
        <v>36</v>
      </c>
      <c r="G123" s="8" t="s">
        <v>250</v>
      </c>
      <c r="H123" s="21" t="str">
        <f>IF(G123="","",VLOOKUP(G123,List!H:I,2,))</f>
        <v>group_FgG.png</v>
      </c>
      <c r="I123" s="4">
        <f t="shared" si="12"/>
        <v>90</v>
      </c>
      <c r="J123" s="2"/>
      <c r="K123" s="2">
        <v>60</v>
      </c>
      <c r="L123" s="2"/>
      <c r="M123" s="2">
        <f t="shared" si="10"/>
        <v>60</v>
      </c>
      <c r="N123" s="2"/>
      <c r="O123" s="2"/>
      <c r="P123" s="2"/>
      <c r="Q123" s="2"/>
      <c r="R123" s="7"/>
      <c r="V123" s="4"/>
      <c r="W123" s="5" t="s">
        <v>512</v>
      </c>
      <c r="X123" s="3">
        <v>30</v>
      </c>
      <c r="AC123" s="3">
        <v>30</v>
      </c>
      <c r="AE123" s="4">
        <f t="shared" si="11"/>
        <v>30</v>
      </c>
      <c r="AG123" s="23"/>
      <c r="AH123" s="31" t="str">
        <f t="shared" si="8"/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123" s="31" t="str">
        <f ca="1">"document.getElementById('"&amp;AJ123&amp;"').innerHTML = (b1*"&amp;TEXT(K123,0)&amp;"+b2*"&amp;TEXT(L123,0)&amp;"+b0*"&amp;TEXT(M123,0)&amp;") + (s1*"&amp;TEXT(X123,0)&amp;"+s2*"&amp;TEXT(Y123,0)&amp;"+s3*"&amp;TEXT(Z123,0)&amp;"+s4*"&amp;TEXT(AA123,0)&amp;"+s5*"&amp;TEXT(AB123,0)&amp;"+s6*"&amp;TEXT(AC123,0)&amp;"+s7*"&amp;TEXT(AD123,0)&amp;"+s0*"&amp;TEXT(AE123,0)&amp;") + (e01*"&amp;IF(ISNUMBER(SEARCH("斬撃",S123)),T123,0)&amp;"+e02*"&amp;IF(ISNUMBER(SEARCH("刺突",S123)),T123,0)&amp;"+e03*"&amp;IF(ISNUMBER(SEARCH("打撃",S123)),T123,0)&amp;"+e04*"&amp;IF(ISNUMBER(SEARCH("射撃",S123)),T123,T123)&amp;"+e05*"&amp;IF(ISNUMBER(SEARCH("魔法",S123)),T123,0)&amp;"+e06*"&amp;IF(ISNUMBER(SERCH("無区分",S123)),T123,0)&amp;"+e07*"&amp;IF(U123="反撃",V123,0)&amp;"+e08*"&amp;IF(U123="風属性",V123,0)&amp;"+e09*"&amp;IF(U123="闇属性",V123,0)&amp;"+e10*"&amp;IF(U123="単体",V123,0)&amp;"+e11*"&amp;IF(U123="範囲",V123,0)&amp;"+e12*"&amp;IF(U123="人",V123,0)&amp;"+e13*"&amp;IF(U123="異族",V123,0)&amp;"+e14*"&amp;IF(U123="バジュラ",V123,0)&amp;"+e15*"&amp;IF(U123="魔動人形",V123,0)&amp;"+e16*"&amp;IF(U123="下位魔神",V123,0)&amp;");"</f>
        <v>document.getElementById('m121').innerHTML = (b1*60+b2*0+b0*60) + (s1*30+s2*0+s3*0+s4*0+s5*0+s6*30+s7*0+s0*30) + (e01*0+e02*0+e03*0+e04*+e05*0+e06*0+e07*0+e08*0+e09*0+e10*0+e11*0+e12*0+e13*0+e14*0+e15*0+e16*0);</v>
      </c>
      <c r="AJ123" s="35" t="str">
        <f t="shared" si="9"/>
        <v>m121</v>
      </c>
      <c r="AK123" s="23"/>
    </row>
    <row r="124" spans="1:37" s="3" customFormat="1" ht="37.049999999999997" customHeight="1" x14ac:dyDescent="0.3">
      <c r="A124" s="3" t="s">
        <v>253</v>
      </c>
      <c r="C124" s="6" t="s">
        <v>254</v>
      </c>
      <c r="D124" s="3">
        <v>5</v>
      </c>
      <c r="E124" s="3" t="s">
        <v>39</v>
      </c>
      <c r="F124" s="15" t="s">
        <v>36</v>
      </c>
      <c r="G124" s="8" t="s">
        <v>250</v>
      </c>
      <c r="H124" s="21" t="str">
        <f>IF(G124="","",VLOOKUP(G124,List!H:I,2,))</f>
        <v>group_FgG.png</v>
      </c>
      <c r="I124" s="4">
        <f t="shared" si="12"/>
        <v>60</v>
      </c>
      <c r="J124" s="2">
        <v>40</v>
      </c>
      <c r="K124" s="2">
        <v>30</v>
      </c>
      <c r="L124" s="2"/>
      <c r="M124" s="2">
        <f t="shared" si="10"/>
        <v>30</v>
      </c>
      <c r="N124" s="2"/>
      <c r="O124" s="2"/>
      <c r="P124" s="2">
        <v>20</v>
      </c>
      <c r="Q124" s="2">
        <v>10</v>
      </c>
      <c r="R124" s="7"/>
      <c r="V124" s="4"/>
      <c r="Z124" s="3">
        <v>30</v>
      </c>
      <c r="AC124" s="3">
        <v>30</v>
      </c>
      <c r="AE124" s="4">
        <f t="shared" si="11"/>
        <v>30</v>
      </c>
      <c r="AG124" s="23"/>
      <c r="AH124" s="31" t="str">
        <f t="shared" si="8"/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24" s="31" t="str">
        <f ca="1">"document.getElementById('"&amp;AJ124&amp;"').innerHTML = (b1*"&amp;TEXT(K124,0)&amp;"+b2*"&amp;TEXT(L124,0)&amp;"+b0*"&amp;TEXT(M124,0)&amp;") + (s1*"&amp;TEXT(X124,0)&amp;"+s2*"&amp;TEXT(Y124,0)&amp;"+s3*"&amp;TEXT(Z124,0)&amp;"+s4*"&amp;TEXT(AA124,0)&amp;"+s5*"&amp;TEXT(AB124,0)&amp;"+s6*"&amp;TEXT(AC124,0)&amp;"+s7*"&amp;TEXT(AD124,0)&amp;"+s0*"&amp;TEXT(AE124,0)&amp;") + (e01*"&amp;IF(ISNUMBER(SEARCH("斬撃",S124)),T124,0)&amp;"+e02*"&amp;IF(ISNUMBER(SEARCH("刺突",S124)),T124,0)&amp;"+e03*"&amp;IF(ISNUMBER(SEARCH("打撃",S124)),T124,0)&amp;"+e04*"&amp;IF(ISNUMBER(SEARCH("射撃",S124)),T124,T124)&amp;"+e05*"&amp;IF(ISNUMBER(SEARCH("魔法",S124)),T124,0)&amp;"+e06*"&amp;IF(ISNUMBER(SERCH("無区分",S124)),T124,0)&amp;"+e07*"&amp;IF(U124="反撃",V124,0)&amp;"+e08*"&amp;IF(U124="風属性",V124,0)&amp;"+e09*"&amp;IF(U124="闇属性",V124,0)&amp;"+e10*"&amp;IF(U124="単体",V124,0)&amp;"+e11*"&amp;IF(U124="範囲",V124,0)&amp;"+e12*"&amp;IF(U124="人",V124,0)&amp;"+e13*"&amp;IF(U124="異族",V124,0)&amp;"+e14*"&amp;IF(U124="バジュラ",V124,0)&amp;"+e15*"&amp;IF(U124="魔動人形",V124,0)&amp;"+e16*"&amp;IF(U124="下位魔神",V124,0)&amp;");"</f>
        <v>document.getElementById('m122').innerHTML = (b1*30+b2*0+b0*30) + (s1*0+s2*0+s3*30+s4*0+s5*0+s6*30+s7*0+s0*30) + (e01*0+e02*0+e03*0+e04*+e05*0+e06*0+e07*0+e08*0+e09*0+e10*0+e11*0+e12*0+e13*0+e14*0+e15*0+e16*0);</v>
      </c>
      <c r="AJ124" s="35" t="str">
        <f t="shared" si="9"/>
        <v>m122</v>
      </c>
      <c r="AK124" s="23"/>
    </row>
    <row r="125" spans="1:37" s="3" customFormat="1" ht="37.049999999999997" customHeight="1" x14ac:dyDescent="0.3">
      <c r="A125" s="3" t="s">
        <v>255</v>
      </c>
      <c r="C125" s="6" t="s">
        <v>256</v>
      </c>
      <c r="D125" s="3">
        <v>5</v>
      </c>
      <c r="E125" s="3" t="s">
        <v>39</v>
      </c>
      <c r="F125" s="15" t="s">
        <v>36</v>
      </c>
      <c r="G125" s="8" t="s">
        <v>250</v>
      </c>
      <c r="H125" s="21" t="str">
        <f>IF(G125="","",VLOOKUP(G125,List!H:I,2,))</f>
        <v>group_FgG.png</v>
      </c>
      <c r="I125" s="4">
        <f t="shared" si="12"/>
        <v>110</v>
      </c>
      <c r="J125" s="2">
        <v>20</v>
      </c>
      <c r="K125" s="2">
        <v>50</v>
      </c>
      <c r="L125" s="2"/>
      <c r="M125" s="2">
        <f t="shared" si="10"/>
        <v>50</v>
      </c>
      <c r="N125" s="2"/>
      <c r="O125" s="2"/>
      <c r="P125" s="2"/>
      <c r="Q125" s="2"/>
      <c r="R125" s="7"/>
      <c r="U125" s="3" t="s">
        <v>24</v>
      </c>
      <c r="V125" s="4">
        <v>30</v>
      </c>
      <c r="AA125" s="3">
        <v>20</v>
      </c>
      <c r="AB125" s="3">
        <v>30</v>
      </c>
      <c r="AD125" s="3">
        <v>10</v>
      </c>
      <c r="AE125" s="4">
        <f t="shared" si="11"/>
        <v>30</v>
      </c>
      <c r="AG125" s="23"/>
      <c r="AH125" s="31" t="str">
        <f t="shared" si="8"/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I125" s="31" t="str">
        <f ca="1">"document.getElementById('"&amp;AJ125&amp;"').innerHTML = (b1*"&amp;TEXT(K125,0)&amp;"+b2*"&amp;TEXT(L125,0)&amp;"+b0*"&amp;TEXT(M125,0)&amp;") + (s1*"&amp;TEXT(X125,0)&amp;"+s2*"&amp;TEXT(Y125,0)&amp;"+s3*"&amp;TEXT(Z125,0)&amp;"+s4*"&amp;TEXT(AA125,0)&amp;"+s5*"&amp;TEXT(AB125,0)&amp;"+s6*"&amp;TEXT(AC125,0)&amp;"+s7*"&amp;TEXT(AD125,0)&amp;"+s0*"&amp;TEXT(AE125,0)&amp;") + (e01*"&amp;IF(ISNUMBER(SEARCH("斬撃",S125)),T125,0)&amp;"+e02*"&amp;IF(ISNUMBER(SEARCH("刺突",S125)),T125,0)&amp;"+e03*"&amp;IF(ISNUMBER(SEARCH("打撃",S125)),T125,0)&amp;"+e04*"&amp;IF(ISNUMBER(SEARCH("射撃",S125)),T125,T125)&amp;"+e05*"&amp;IF(ISNUMBER(SEARCH("魔法",S125)),T125,0)&amp;"+e06*"&amp;IF(ISNUMBER(SERCH("無区分",S125)),T125,0)&amp;"+e07*"&amp;IF(U125="反撃",V125,0)&amp;"+e08*"&amp;IF(U125="風属性",V125,0)&amp;"+e09*"&amp;IF(U125="闇属性",V125,0)&amp;"+e10*"&amp;IF(U125="単体",V125,0)&amp;"+e11*"&amp;IF(U125="範囲",V125,0)&amp;"+e12*"&amp;IF(U125="人",V125,0)&amp;"+e13*"&amp;IF(U125="異族",V125,0)&amp;"+e14*"&amp;IF(U125="バジュラ",V125,0)&amp;"+e15*"&amp;IF(U125="魔動人形",V125,0)&amp;"+e16*"&amp;IF(U125="下位魔神",V125,0)&amp;");"</f>
        <v>document.getElementById('m123').innerHTML = (b1*50+b2*0+b0*50) + (s1*0+s2*0+s3*0+s4*20+s5*30+s6*0+s7*10+s0*30) + (e01*0+e02*0+e03*0+e04*+e05*0+e06*0+e07*0+e08*0+e09*0+e10*0+e11*0+e12*0+e13*30+e14*0+e15*0+e16*0);</v>
      </c>
      <c r="AJ125" s="35" t="str">
        <f t="shared" si="9"/>
        <v>m123</v>
      </c>
      <c r="AK125" s="23"/>
    </row>
    <row r="126" spans="1:37" s="3" customFormat="1" ht="37.049999999999997" customHeight="1" x14ac:dyDescent="0.3">
      <c r="A126" s="3" t="s">
        <v>513</v>
      </c>
      <c r="C126" s="6" t="s">
        <v>516</v>
      </c>
      <c r="D126" s="3">
        <v>5</v>
      </c>
      <c r="E126" s="3" t="s">
        <v>39</v>
      </c>
      <c r="F126" s="15" t="s">
        <v>36</v>
      </c>
      <c r="G126" s="8" t="s">
        <v>250</v>
      </c>
      <c r="H126" s="21" t="str">
        <f>IF(G126="","",VLOOKUP(G126,List!H:I,2,))</f>
        <v>group_FgG.png</v>
      </c>
      <c r="I126" s="4">
        <f t="shared" si="12"/>
        <v>30</v>
      </c>
      <c r="J126" s="2">
        <v>70</v>
      </c>
      <c r="K126" s="2"/>
      <c r="L126" s="2"/>
      <c r="M126" s="2">
        <f t="shared" si="10"/>
        <v>0</v>
      </c>
      <c r="N126" s="2"/>
      <c r="O126" s="2"/>
      <c r="P126" s="2"/>
      <c r="Q126" s="2">
        <v>10</v>
      </c>
      <c r="R126" s="7"/>
      <c r="V126" s="4"/>
      <c r="W126" s="3" t="s">
        <v>517</v>
      </c>
      <c r="AB126" s="3">
        <v>30</v>
      </c>
      <c r="AD126" s="3">
        <v>30</v>
      </c>
      <c r="AE126" s="4">
        <f t="shared" si="11"/>
        <v>30</v>
      </c>
      <c r="AG126" s="23"/>
      <c r="AH126" s="31" t="str">
        <f t="shared" si="8"/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I126" s="31" t="str">
        <f ca="1">"document.getElementById('"&amp;AJ126&amp;"').innerHTML = (b1*"&amp;TEXT(K126,0)&amp;"+b2*"&amp;TEXT(L126,0)&amp;"+b0*"&amp;TEXT(M126,0)&amp;") + (s1*"&amp;TEXT(X126,0)&amp;"+s2*"&amp;TEXT(Y126,0)&amp;"+s3*"&amp;TEXT(Z126,0)&amp;"+s4*"&amp;TEXT(AA126,0)&amp;"+s5*"&amp;TEXT(AB126,0)&amp;"+s6*"&amp;TEXT(AC126,0)&amp;"+s7*"&amp;TEXT(AD126,0)&amp;"+s0*"&amp;TEXT(AE126,0)&amp;") + (e01*"&amp;IF(ISNUMBER(SEARCH("斬撃",S126)),T126,0)&amp;"+e02*"&amp;IF(ISNUMBER(SEARCH("刺突",S126)),T126,0)&amp;"+e03*"&amp;IF(ISNUMBER(SEARCH("打撃",S126)),T126,0)&amp;"+e04*"&amp;IF(ISNUMBER(SEARCH("射撃",S126)),T126,T126)&amp;"+e05*"&amp;IF(ISNUMBER(SEARCH("魔法",S126)),T126,0)&amp;"+e06*"&amp;IF(ISNUMBER(SERCH("無区分",S126)),T126,0)&amp;"+e07*"&amp;IF(U126="反撃",V126,0)&amp;"+e08*"&amp;IF(U126="風属性",V126,0)&amp;"+e09*"&amp;IF(U126="闇属性",V126,0)&amp;"+e10*"&amp;IF(U126="単体",V126,0)&amp;"+e11*"&amp;IF(U126="範囲",V126,0)&amp;"+e12*"&amp;IF(U126="人",V126,0)&amp;"+e13*"&amp;IF(U126="異族",V126,0)&amp;"+e14*"&amp;IF(U126="バジュラ",V126,0)&amp;"+e15*"&amp;IF(U126="魔動人形",V126,0)&amp;"+e16*"&amp;IF(U126="下位魔神",V126,0)&amp;");"</f>
        <v>document.getElementById('m124').innerHTML = (b1*0+b2*0+b0*0) + (s1*0+s2*0+s3*0+s4*0+s5*30+s6*0+s7*30+s0*30) + (e01*0+e02*0+e03*0+e04*+e05*0+e06*0+e07*0+e08*0+e09*0+e10*0+e11*0+e12*0+e13*0+e14*0+e15*0+e16*0);</v>
      </c>
      <c r="AJ126" s="35" t="str">
        <f t="shared" si="9"/>
        <v>m124</v>
      </c>
      <c r="AK126" s="23"/>
    </row>
    <row r="127" spans="1:37" s="3" customFormat="1" ht="37.049999999999997" customHeight="1" x14ac:dyDescent="0.3">
      <c r="A127" s="3" t="s">
        <v>257</v>
      </c>
      <c r="C127" s="6" t="s">
        <v>258</v>
      </c>
      <c r="D127" s="3">
        <v>5</v>
      </c>
      <c r="E127" s="3" t="s">
        <v>39</v>
      </c>
      <c r="F127" s="15" t="s">
        <v>36</v>
      </c>
      <c r="G127" s="8" t="s">
        <v>250</v>
      </c>
      <c r="H127" s="21" t="str">
        <f>IF(G127="","",VLOOKUP(G127,List!H:I,2,))</f>
        <v>group_FgG.png</v>
      </c>
      <c r="I127" s="4">
        <f t="shared" si="12"/>
        <v>100</v>
      </c>
      <c r="J127" s="2">
        <v>40</v>
      </c>
      <c r="K127" s="2"/>
      <c r="L127" s="2"/>
      <c r="M127" s="2">
        <f t="shared" si="10"/>
        <v>0</v>
      </c>
      <c r="N127" s="2"/>
      <c r="O127" s="2"/>
      <c r="P127" s="2"/>
      <c r="Q127" s="2"/>
      <c r="R127" s="7"/>
      <c r="S127" s="5" t="s">
        <v>17</v>
      </c>
      <c r="T127" s="3">
        <v>40</v>
      </c>
      <c r="V127" s="4"/>
      <c r="W127" s="3" t="s">
        <v>480</v>
      </c>
      <c r="AD127" s="3">
        <v>60</v>
      </c>
      <c r="AE127" s="4">
        <f t="shared" si="11"/>
        <v>60</v>
      </c>
      <c r="AG127" s="23"/>
      <c r="AH127" s="31" t="str">
        <f t="shared" si="8"/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27" s="31" t="str">
        <f ca="1">"document.getElementById('"&amp;AJ127&amp;"').innerHTML = (b1*"&amp;TEXT(K127,0)&amp;"+b2*"&amp;TEXT(L127,0)&amp;"+b0*"&amp;TEXT(M127,0)&amp;") + (s1*"&amp;TEXT(X127,0)&amp;"+s2*"&amp;TEXT(Y127,0)&amp;"+s3*"&amp;TEXT(Z127,0)&amp;"+s4*"&amp;TEXT(AA127,0)&amp;"+s5*"&amp;TEXT(AB127,0)&amp;"+s6*"&amp;TEXT(AC127,0)&amp;"+s7*"&amp;TEXT(AD127,0)&amp;"+s0*"&amp;TEXT(AE127,0)&amp;") + (e01*"&amp;IF(ISNUMBER(SEARCH("斬撃",S127)),T127,0)&amp;"+e02*"&amp;IF(ISNUMBER(SEARCH("刺突",S127)),T127,0)&amp;"+e03*"&amp;IF(ISNUMBER(SEARCH("打撃",S127)),T127,0)&amp;"+e04*"&amp;IF(ISNUMBER(SEARCH("射撃",S127)),T127,T127)&amp;"+e05*"&amp;IF(ISNUMBER(SEARCH("魔法",S127)),T127,0)&amp;"+e06*"&amp;IF(ISNUMBER(SERCH("無区分",S127)),T127,0)&amp;"+e07*"&amp;IF(U127="反撃",V127,0)&amp;"+e08*"&amp;IF(U127="風属性",V127,0)&amp;"+e09*"&amp;IF(U127="闇属性",V127,0)&amp;"+e10*"&amp;IF(U127="単体",V127,0)&amp;"+e11*"&amp;IF(U127="範囲",V127,0)&amp;"+e12*"&amp;IF(U127="人",V127,0)&amp;"+e13*"&amp;IF(U127="異族",V127,0)&amp;"+e14*"&amp;IF(U127="バジュラ",V127,0)&amp;"+e15*"&amp;IF(U127="魔動人形",V127,0)&amp;"+e16*"&amp;IF(U127="下位魔神",V127,0)&amp;");"</f>
        <v>document.getElementById('m125').innerHTML = (b1*0+b2*0+b0*0) + (s1*0+s2*0+s3*0+s4*0+s5*0+s6*0+s7*60+s0*60) + (e01*0+e02*0+e03*0+e04*40+e05*0+e06*0+e07*0+e08*0+e09*0+e10*0+e11*0+e12*0+e13*0+e14*0+e15*0+e16*0);</v>
      </c>
      <c r="AJ127" s="35" t="str">
        <f t="shared" si="9"/>
        <v>m125</v>
      </c>
      <c r="AK127" s="23"/>
    </row>
    <row r="128" spans="1:37" s="3" customFormat="1" ht="37.049999999999997" customHeight="1" x14ac:dyDescent="0.3">
      <c r="A128" s="3" t="s">
        <v>259</v>
      </c>
      <c r="C128" s="6" t="s">
        <v>260</v>
      </c>
      <c r="D128" s="3">
        <v>5</v>
      </c>
      <c r="E128" s="3" t="s">
        <v>35</v>
      </c>
      <c r="F128" s="15" t="s">
        <v>36</v>
      </c>
      <c r="G128" s="8"/>
      <c r="H128" s="21" t="str">
        <f>IF(G128="","",VLOOKUP(G128,List!H:I,2,))</f>
        <v/>
      </c>
      <c r="I128" s="4">
        <f t="shared" si="12"/>
        <v>0</v>
      </c>
      <c r="J128" s="2"/>
      <c r="K128" s="2"/>
      <c r="L128" s="2"/>
      <c r="M128" s="2">
        <f t="shared" si="10"/>
        <v>0</v>
      </c>
      <c r="N128" s="2"/>
      <c r="O128" s="2"/>
      <c r="P128" s="2"/>
      <c r="Q128" s="2"/>
      <c r="R128" s="7"/>
      <c r="V128" s="4"/>
      <c r="AE128" s="4">
        <f t="shared" si="11"/>
        <v>0</v>
      </c>
      <c r="AG128" s="23"/>
      <c r="AH128" s="31" t="str">
        <f t="shared" si="8"/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28" s="31" t="str">
        <f ca="1">"document.getElementById('"&amp;AJ128&amp;"').innerHTML = (b1*"&amp;TEXT(K128,0)&amp;"+b2*"&amp;TEXT(L128,0)&amp;"+b0*"&amp;TEXT(M128,0)&amp;") + (s1*"&amp;TEXT(X128,0)&amp;"+s2*"&amp;TEXT(Y128,0)&amp;"+s3*"&amp;TEXT(Z128,0)&amp;"+s4*"&amp;TEXT(AA128,0)&amp;"+s5*"&amp;TEXT(AB128,0)&amp;"+s6*"&amp;TEXT(AC128,0)&amp;"+s7*"&amp;TEXT(AD128,0)&amp;"+s0*"&amp;TEXT(AE128,0)&amp;") + (e01*"&amp;IF(ISNUMBER(SEARCH("斬撃",S128)),T128,0)&amp;"+e02*"&amp;IF(ISNUMBER(SEARCH("刺突",S128)),T128,0)&amp;"+e03*"&amp;IF(ISNUMBER(SEARCH("打撃",S128)),T128,0)&amp;"+e04*"&amp;IF(ISNUMBER(SEARCH("射撃",S128)),T128,T128)&amp;"+e05*"&amp;IF(ISNUMBER(SEARCH("魔法",S128)),T128,0)&amp;"+e06*"&amp;IF(ISNUMBER(SERCH("無区分",S128)),T128,0)&amp;"+e07*"&amp;IF(U128="反撃",V128,0)&amp;"+e08*"&amp;IF(U128="風属性",V128,0)&amp;"+e09*"&amp;IF(U128="闇属性",V128,0)&amp;"+e10*"&amp;IF(U128="単体",V128,0)&amp;"+e11*"&amp;IF(U128="範囲",V128,0)&amp;"+e12*"&amp;IF(U128="人",V128,0)&amp;"+e13*"&amp;IF(U128="異族",V128,0)&amp;"+e14*"&amp;IF(U128="バジュラ",V128,0)&amp;"+e15*"&amp;IF(U128="魔動人形",V128,0)&amp;"+e16*"&amp;IF(U128="下位魔神",V128,0)&amp;");"</f>
        <v>document.getElementById('m126').innerHTML = (b1*0+b2*0+b0*0) + (s1*0+s2*0+s3*0+s4*0+s5*0+s6*0+s7*0+s0*0) + (e01*0+e02*0+e03*0+e04*+e05*0+e06*0+e07*0+e08*0+e09*0+e10*0+e11*0+e12*0+e13*0+e14*0+e15*0+e16*0);</v>
      </c>
      <c r="AJ128" s="35" t="str">
        <f t="shared" si="9"/>
        <v>m126</v>
      </c>
      <c r="AK128" s="23"/>
    </row>
    <row r="129" spans="1:37" s="3" customFormat="1" ht="37.049999999999997" customHeight="1" x14ac:dyDescent="0.3">
      <c r="A129" s="3" t="s">
        <v>261</v>
      </c>
      <c r="C129" s="6" t="s">
        <v>262</v>
      </c>
      <c r="D129" s="3">
        <v>5</v>
      </c>
      <c r="E129" s="3" t="s">
        <v>39</v>
      </c>
      <c r="F129" s="15" t="s">
        <v>36</v>
      </c>
      <c r="G129" s="8" t="s">
        <v>250</v>
      </c>
      <c r="H129" s="21" t="str">
        <f>IF(G129="","",VLOOKUP(G129,List!H:I,2,))</f>
        <v>group_FgG.png</v>
      </c>
      <c r="I129" s="4">
        <f t="shared" si="12"/>
        <v>90</v>
      </c>
      <c r="J129" s="2"/>
      <c r="K129" s="2">
        <v>40</v>
      </c>
      <c r="L129" s="2"/>
      <c r="M129" s="2">
        <f t="shared" si="10"/>
        <v>40</v>
      </c>
      <c r="N129" s="2"/>
      <c r="O129" s="2"/>
      <c r="P129" s="2">
        <v>20</v>
      </c>
      <c r="Q129" s="2">
        <v>10</v>
      </c>
      <c r="R129" s="7"/>
      <c r="S129" s="3" t="s">
        <v>14</v>
      </c>
      <c r="T129" s="3">
        <v>20</v>
      </c>
      <c r="V129" s="4"/>
      <c r="W129" s="3" t="s">
        <v>479</v>
      </c>
      <c r="Z129" s="3">
        <v>30</v>
      </c>
      <c r="AB129" s="3">
        <v>30</v>
      </c>
      <c r="AE129" s="4">
        <f t="shared" si="11"/>
        <v>30</v>
      </c>
      <c r="AG129" s="23"/>
      <c r="AH129" s="31" t="str">
        <f t="shared" si="8"/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I129" s="31" t="str">
        <f ca="1">"document.getElementById('"&amp;AJ129&amp;"').innerHTML = (b1*"&amp;TEXT(K129,0)&amp;"+b2*"&amp;TEXT(L129,0)&amp;"+b0*"&amp;TEXT(M129,0)&amp;") + (s1*"&amp;TEXT(X129,0)&amp;"+s2*"&amp;TEXT(Y129,0)&amp;"+s3*"&amp;TEXT(Z129,0)&amp;"+s4*"&amp;TEXT(AA129,0)&amp;"+s5*"&amp;TEXT(AB129,0)&amp;"+s6*"&amp;TEXT(AC129,0)&amp;"+s7*"&amp;TEXT(AD129,0)&amp;"+s0*"&amp;TEXT(AE129,0)&amp;") + (e01*"&amp;IF(ISNUMBER(SEARCH("斬撃",S129)),T129,0)&amp;"+e02*"&amp;IF(ISNUMBER(SEARCH("刺突",S129)),T129,0)&amp;"+e03*"&amp;IF(ISNUMBER(SEARCH("打撃",S129)),T129,0)&amp;"+e04*"&amp;IF(ISNUMBER(SEARCH("射撃",S129)),T129,T129)&amp;"+e05*"&amp;IF(ISNUMBER(SEARCH("魔法",S129)),T129,0)&amp;"+e06*"&amp;IF(ISNUMBER(SERCH("無区分",S129)),T129,0)&amp;"+e07*"&amp;IF(U129="反撃",V129,0)&amp;"+e08*"&amp;IF(U129="風属性",V129,0)&amp;"+e09*"&amp;IF(U129="闇属性",V129,0)&amp;"+e10*"&amp;IF(U129="単体",V129,0)&amp;"+e11*"&amp;IF(U129="範囲",V129,0)&amp;"+e12*"&amp;IF(U129="人",V129,0)&amp;"+e13*"&amp;IF(U129="異族",V129,0)&amp;"+e14*"&amp;IF(U129="バジュラ",V129,0)&amp;"+e15*"&amp;IF(U129="魔動人形",V129,0)&amp;"+e16*"&amp;IF(U129="下位魔神",V129,0)&amp;");"</f>
        <v>document.getElementById('m127').innerHTML = (b1*40+b2*0+b0*40) + (s1*0+s2*0+s3*30+s4*0+s5*30+s6*0+s7*0+s0*30) + (e01*20+e02*0+e03*0+e04*20+e05*0+e06*0+e07*0+e08*0+e09*0+e10*0+e11*0+e12*0+e13*0+e14*0+e15*0+e16*0);</v>
      </c>
      <c r="AJ129" s="35" t="str">
        <f t="shared" si="9"/>
        <v>m127</v>
      </c>
      <c r="AK129" s="23"/>
    </row>
    <row r="130" spans="1:37" s="3" customFormat="1" ht="37.049999999999997" customHeight="1" x14ac:dyDescent="0.3">
      <c r="A130" s="3" t="s">
        <v>514</v>
      </c>
      <c r="C130" s="6" t="s">
        <v>518</v>
      </c>
      <c r="D130" s="3">
        <v>5</v>
      </c>
      <c r="E130" s="3" t="s">
        <v>39</v>
      </c>
      <c r="F130" s="15" t="s">
        <v>36</v>
      </c>
      <c r="G130" s="8" t="s">
        <v>250</v>
      </c>
      <c r="H130" s="21" t="str">
        <f>IF(G130="","",VLOOKUP(G130,List!H:I,2,))</f>
        <v>group_FgG.png</v>
      </c>
      <c r="I130" s="4">
        <f t="shared" si="12"/>
        <v>70</v>
      </c>
      <c r="J130" s="2">
        <v>40</v>
      </c>
      <c r="K130" s="2">
        <v>30</v>
      </c>
      <c r="L130" s="2">
        <v>30</v>
      </c>
      <c r="M130" s="2">
        <f t="shared" si="10"/>
        <v>30</v>
      </c>
      <c r="N130" s="2"/>
      <c r="O130" s="2"/>
      <c r="P130" s="2"/>
      <c r="Q130" s="2"/>
      <c r="R130" s="7"/>
      <c r="V130" s="4"/>
      <c r="Z130" s="3">
        <v>40</v>
      </c>
      <c r="AB130" s="3">
        <v>20</v>
      </c>
      <c r="AE130" s="4">
        <f t="shared" si="11"/>
        <v>40</v>
      </c>
      <c r="AG130" s="23"/>
      <c r="AH130" s="31" t="str">
        <f t="shared" si="8"/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I130" s="31" t="str">
        <f ca="1">"document.getElementById('"&amp;AJ130&amp;"').innerHTML = (b1*"&amp;TEXT(K130,0)&amp;"+b2*"&amp;TEXT(L130,0)&amp;"+b0*"&amp;TEXT(M130,0)&amp;") + (s1*"&amp;TEXT(X130,0)&amp;"+s2*"&amp;TEXT(Y130,0)&amp;"+s3*"&amp;TEXT(Z130,0)&amp;"+s4*"&amp;TEXT(AA130,0)&amp;"+s5*"&amp;TEXT(AB130,0)&amp;"+s6*"&amp;TEXT(AC130,0)&amp;"+s7*"&amp;TEXT(AD130,0)&amp;"+s0*"&amp;TEXT(AE130,0)&amp;") + (e01*"&amp;IF(ISNUMBER(SEARCH("斬撃",S130)),T130,0)&amp;"+e02*"&amp;IF(ISNUMBER(SEARCH("刺突",S130)),T130,0)&amp;"+e03*"&amp;IF(ISNUMBER(SEARCH("打撃",S130)),T130,0)&amp;"+e04*"&amp;IF(ISNUMBER(SEARCH("射撃",S130)),T130,T130)&amp;"+e05*"&amp;IF(ISNUMBER(SEARCH("魔法",S130)),T130,0)&amp;"+e06*"&amp;IF(ISNUMBER(SERCH("無区分",S130)),T130,0)&amp;"+e07*"&amp;IF(U130="反撃",V130,0)&amp;"+e08*"&amp;IF(U130="風属性",V130,0)&amp;"+e09*"&amp;IF(U130="闇属性",V130,0)&amp;"+e10*"&amp;IF(U130="単体",V130,0)&amp;"+e11*"&amp;IF(U130="範囲",V130,0)&amp;"+e12*"&amp;IF(U130="人",V130,0)&amp;"+e13*"&amp;IF(U130="異族",V130,0)&amp;"+e14*"&amp;IF(U130="バジュラ",V130,0)&amp;"+e15*"&amp;IF(U130="魔動人形",V130,0)&amp;"+e16*"&amp;IF(U130="下位魔神",V130,0)&amp;");"</f>
        <v>document.getElementById('m128').innerHTML = (b1*30+b2*30+b0*30) + (s1*0+s2*0+s3*40+s4*0+s5*20+s6*0+s7*0+s0*40) + (e01*0+e02*0+e03*0+e04*+e05*0+e06*0+e07*0+e08*0+e09*0+e10*0+e11*0+e12*0+e13*0+e14*0+e15*0+e16*0);</v>
      </c>
      <c r="AJ130" s="35" t="str">
        <f t="shared" si="9"/>
        <v>m128</v>
      </c>
      <c r="AK130" s="23"/>
    </row>
    <row r="131" spans="1:37" s="3" customFormat="1" ht="37.049999999999997" customHeight="1" x14ac:dyDescent="0.3">
      <c r="A131" s="3" t="s">
        <v>263</v>
      </c>
      <c r="C131" s="6" t="s">
        <v>264</v>
      </c>
      <c r="D131" s="3">
        <v>5</v>
      </c>
      <c r="E131" s="3" t="s">
        <v>35</v>
      </c>
      <c r="F131" s="15" t="s">
        <v>265</v>
      </c>
      <c r="G131" s="8"/>
      <c r="H131" s="21" t="str">
        <f>IF(G131="","",VLOOKUP(G131,List!H:I,2,))</f>
        <v/>
      </c>
      <c r="I131" s="4">
        <f t="shared" si="12"/>
        <v>0</v>
      </c>
      <c r="J131" s="2"/>
      <c r="K131" s="2"/>
      <c r="L131" s="2"/>
      <c r="M131" s="2">
        <f t="shared" si="10"/>
        <v>0</v>
      </c>
      <c r="N131" s="2"/>
      <c r="O131" s="2"/>
      <c r="P131" s="2"/>
      <c r="Q131" s="2"/>
      <c r="R131" s="7"/>
      <c r="V131" s="4"/>
      <c r="AE131" s="4">
        <f t="shared" si="11"/>
        <v>0</v>
      </c>
      <c r="AG131" s="23"/>
      <c r="AH131" s="31" t="str">
        <f t="shared" si="8"/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1" s="31" t="str">
        <f ca="1">"document.getElementById('"&amp;AJ131&amp;"').innerHTML = (b1*"&amp;TEXT(K131,0)&amp;"+b2*"&amp;TEXT(L131,0)&amp;"+b0*"&amp;TEXT(M131,0)&amp;") + (s1*"&amp;TEXT(X131,0)&amp;"+s2*"&amp;TEXT(Y131,0)&amp;"+s3*"&amp;TEXT(Z131,0)&amp;"+s4*"&amp;TEXT(AA131,0)&amp;"+s5*"&amp;TEXT(AB131,0)&amp;"+s6*"&amp;TEXT(AC131,0)&amp;"+s7*"&amp;TEXT(AD131,0)&amp;"+s0*"&amp;TEXT(AE131,0)&amp;") + (e01*"&amp;IF(ISNUMBER(SEARCH("斬撃",S131)),T131,0)&amp;"+e02*"&amp;IF(ISNUMBER(SEARCH("刺突",S131)),T131,0)&amp;"+e03*"&amp;IF(ISNUMBER(SEARCH("打撃",S131)),T131,0)&amp;"+e04*"&amp;IF(ISNUMBER(SEARCH("射撃",S131)),T131,T131)&amp;"+e05*"&amp;IF(ISNUMBER(SEARCH("魔法",S131)),T131,0)&amp;"+e06*"&amp;IF(ISNUMBER(SERCH("無区分",S131)),T131,0)&amp;"+e07*"&amp;IF(U131="反撃",V131,0)&amp;"+e08*"&amp;IF(U131="風属性",V131,0)&amp;"+e09*"&amp;IF(U131="闇属性",V131,0)&amp;"+e10*"&amp;IF(U131="単体",V131,0)&amp;"+e11*"&amp;IF(U131="範囲",V131,0)&amp;"+e12*"&amp;IF(U131="人",V131,0)&amp;"+e13*"&amp;IF(U131="異族",V131,0)&amp;"+e14*"&amp;IF(U131="バジュラ",V131,0)&amp;"+e15*"&amp;IF(U131="魔動人形",V131,0)&amp;"+e16*"&amp;IF(U131="下位魔神",V131,0)&amp;");"</f>
        <v>document.getElementById('m129').innerHTML = (b1*0+b2*0+b0*0) + (s1*0+s2*0+s3*0+s4*0+s5*0+s6*0+s7*0+s0*0) + (e01*0+e02*0+e03*0+e04*+e05*0+e06*0+e07*0+e08*0+e09*0+e10*0+e11*0+e12*0+e13*0+e14*0+e15*0+e16*0);</v>
      </c>
      <c r="AJ131" s="35" t="str">
        <f t="shared" si="9"/>
        <v>m129</v>
      </c>
      <c r="AK131" s="23"/>
    </row>
    <row r="132" spans="1:37" s="3" customFormat="1" ht="37.049999999999997" customHeight="1" x14ac:dyDescent="0.3">
      <c r="A132" s="3" t="s">
        <v>515</v>
      </c>
      <c r="C132" s="6" t="s">
        <v>519</v>
      </c>
      <c r="D132" s="3">
        <v>5</v>
      </c>
      <c r="E132" s="3" t="s">
        <v>39</v>
      </c>
      <c r="F132" s="15" t="s">
        <v>265</v>
      </c>
      <c r="G132" s="8"/>
      <c r="H132" s="21" t="str">
        <f>IF(G132="","",VLOOKUP(G132,List!H:I,2,))</f>
        <v/>
      </c>
      <c r="I132" s="4">
        <f t="shared" si="12"/>
        <v>0</v>
      </c>
      <c r="J132" s="2"/>
      <c r="K132" s="2"/>
      <c r="L132" s="2"/>
      <c r="M132" s="2">
        <f t="shared" si="10"/>
        <v>0</v>
      </c>
      <c r="N132" s="2"/>
      <c r="O132" s="2"/>
      <c r="P132" s="2"/>
      <c r="Q132" s="2"/>
      <c r="R132" s="7"/>
      <c r="V132" s="4"/>
      <c r="AE132" s="4">
        <f t="shared" si="11"/>
        <v>0</v>
      </c>
      <c r="AG132" s="23"/>
      <c r="AH132" s="31" t="str">
        <f t="shared" ref="AH132:AH195" si="16"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headers='group'&gt;"&amp;IF(G132="","","&lt;span class='groupName'&gt;"&amp;G132&amp;"&lt;/span&gt;&lt;img src='resources/ui/"&amp;H132&amp;"' title='"&amp;G132&amp;"' /&gt;")&amp;"&lt;/td&gt;&lt;td headers='score' id='"&amp;AJ132&amp;"'&gt;"&amp;I132&amp;"&lt;/td&gt;&lt;td headers='HP'&gt;"&amp;J132&amp;"&lt;/td&gt;&lt;td headers='patk'&gt;"&amp;K132&amp;"&lt;/td&gt;&lt;td headers='matk'&gt;"&amp;L132&amp;"&lt;/td&gt;&lt;td headers='pdef'&gt;"&amp;N132&amp;"&lt;/td&gt;&lt;td headers='mdef'&gt;"&amp;O132&amp;"&lt;/td&gt;&lt;td headers='dex'&gt;"&amp;P132&amp;"&lt;/td&gt;&lt;td headers='agi'&gt;"&amp;Q132&amp;"&lt;/td&gt;&lt;td headers='luck'&gt;"&amp;R132&amp;"&lt;/td&gt;&lt;td headers='a.type'&gt;"&amp;S132&amp;"&lt;/td&gt;&lt;td headers='a.bonus'&gt;"&amp;T132&amp;"&lt;/td&gt;&lt;td headers='special'&gt;"&amp;U132&amp;"&lt;/td&gt;&lt;td headers='sp.bonus'&gt;"&amp;V132&amp;"&lt;/td&gt;&lt;td headers='others'&gt;"&amp;W132&amp;"&lt;/td&gt;&lt;td headers='sinA'&gt;"&amp;X132&amp;"&lt;/td&gt;&lt;td headers='sinB'&gt;"&amp;Y132&amp;"&lt;/td&gt;&lt;td headers='sinC'&gt;"&amp;Z132&amp;"&lt;/td&gt;&lt;td headers='sinD'&gt;"&amp;AA132&amp;"&lt;/td&gt;&lt;td headers='sinE'&gt;"&amp;AB132&amp;"&lt;/td&gt;&lt;td headers='sinF'&gt;"&amp;AC132&amp;"&lt;/td&gt;&lt;td headers='sinG'&gt;"&amp;AD132&amp;"&lt;/td&gt;&lt;/tr&gt;"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2" s="31" t="str">
        <f ca="1">"document.getElementById('"&amp;AJ132&amp;"').innerHTML = (b1*"&amp;TEXT(K132,0)&amp;"+b2*"&amp;TEXT(L132,0)&amp;"+b0*"&amp;TEXT(M132,0)&amp;") + (s1*"&amp;TEXT(X132,0)&amp;"+s2*"&amp;TEXT(Y132,0)&amp;"+s3*"&amp;TEXT(Z132,0)&amp;"+s4*"&amp;TEXT(AA132,0)&amp;"+s5*"&amp;TEXT(AB132,0)&amp;"+s6*"&amp;TEXT(AC132,0)&amp;"+s7*"&amp;TEXT(AD132,0)&amp;"+s0*"&amp;TEXT(AE132,0)&amp;") + (e01*"&amp;IF(ISNUMBER(SEARCH("斬撃",S132)),T132,0)&amp;"+e02*"&amp;IF(ISNUMBER(SEARCH("刺突",S132)),T132,0)&amp;"+e03*"&amp;IF(ISNUMBER(SEARCH("打撃",S132)),T132,0)&amp;"+e04*"&amp;IF(ISNUMBER(SEARCH("射撃",S132)),T132,T132)&amp;"+e05*"&amp;IF(ISNUMBER(SEARCH("魔法",S132)),T132,0)&amp;"+e06*"&amp;IF(ISNUMBER(SERCH("無区分",S132)),T132,0)&amp;"+e07*"&amp;IF(U132="反撃",V132,0)&amp;"+e08*"&amp;IF(U132="風属性",V132,0)&amp;"+e09*"&amp;IF(U132="闇属性",V132,0)&amp;"+e10*"&amp;IF(U132="単体",V132,0)&amp;"+e11*"&amp;IF(U132="範囲",V132,0)&amp;"+e12*"&amp;IF(U132="人",V132,0)&amp;"+e13*"&amp;IF(U132="異族",V132,0)&amp;"+e14*"&amp;IF(U132="バジュラ",V132,0)&amp;"+e15*"&amp;IF(U132="魔動人形",V132,0)&amp;"+e16*"&amp;IF(U132="下位魔神",V132,0)&amp;");"</f>
        <v>document.getElementById('m130').innerHTML = (b1*0+b2*0+b0*0) + (s1*0+s2*0+s3*0+s4*0+s5*0+s6*0+s7*0+s0*0) + (e01*0+e02*0+e03*0+e04*+e05*0+e06*0+e07*0+e08*0+e09*0+e10*0+e11*0+e12*0+e13*0+e14*0+e15*0+e16*0);</v>
      </c>
      <c r="AJ132" s="35" t="str">
        <f t="shared" ref="AJ132:AJ200" si="17">"m"&amp;TEXT(ROW()-2,"000")</f>
        <v>m130</v>
      </c>
      <c r="AK132" s="23"/>
    </row>
    <row r="133" spans="1:37" s="3" customFormat="1" ht="37.049999999999997" customHeight="1" x14ac:dyDescent="0.3">
      <c r="A133" s="3" t="s">
        <v>266</v>
      </c>
      <c r="C133" s="6" t="s">
        <v>267</v>
      </c>
      <c r="D133" s="3">
        <v>5</v>
      </c>
      <c r="F133" s="15" t="s">
        <v>265</v>
      </c>
      <c r="G133" s="8" t="s">
        <v>168</v>
      </c>
      <c r="H133" s="21" t="str">
        <f>IF(G133="","",VLOOKUP(G133,List!H:I,2,))</f>
        <v>subgroup_pirate.png</v>
      </c>
      <c r="I133" s="4">
        <f t="shared" si="12"/>
        <v>80</v>
      </c>
      <c r="J133" s="2">
        <v>70</v>
      </c>
      <c r="K133" s="2"/>
      <c r="L133" s="2"/>
      <c r="M133" s="2">
        <f t="shared" si="10"/>
        <v>0</v>
      </c>
      <c r="N133" s="2"/>
      <c r="O133" s="2"/>
      <c r="P133" s="2"/>
      <c r="Q133" s="2"/>
      <c r="R133" s="7"/>
      <c r="S133" s="3" t="s">
        <v>19</v>
      </c>
      <c r="T133" s="3">
        <v>20</v>
      </c>
      <c r="V133" s="4"/>
      <c r="W133" s="3" t="s">
        <v>483</v>
      </c>
      <c r="Y133" s="3">
        <v>60</v>
      </c>
      <c r="AE133" s="4">
        <f t="shared" si="11"/>
        <v>60</v>
      </c>
      <c r="AG133" s="23"/>
      <c r="AH133" s="31" t="str">
        <f t="shared" si="16"/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headers='origin'&gt;サガ地方
Saga Region&lt;/td&gt;&lt;td headers='group'&gt;&lt;span class='groupName'&gt;海賊団&lt;/span&gt;&lt;img src='resources/ui/subgroup_pirate.png' title='海賊団' /&gt;&lt;/td&gt;&lt;td headers='score' id='m131'&gt;80&lt;/td&gt;&lt;td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I133" s="31" t="str">
        <f ca="1">"document.getElementById('"&amp;AJ133&amp;"').innerHTML = (b1*"&amp;TEXT(K133,0)&amp;"+b2*"&amp;TEXT(L133,0)&amp;"+b0*"&amp;TEXT(M133,0)&amp;") + (s1*"&amp;TEXT(X133,0)&amp;"+s2*"&amp;TEXT(Y133,0)&amp;"+s3*"&amp;TEXT(Z133,0)&amp;"+s4*"&amp;TEXT(AA133,0)&amp;"+s5*"&amp;TEXT(AB133,0)&amp;"+s6*"&amp;TEXT(AC133,0)&amp;"+s7*"&amp;TEXT(AD133,0)&amp;"+s0*"&amp;TEXT(AE133,0)&amp;") + (e01*"&amp;IF(ISNUMBER(SEARCH("斬撃",S133)),T133,0)&amp;"+e02*"&amp;IF(ISNUMBER(SEARCH("刺突",S133)),T133,0)&amp;"+e03*"&amp;IF(ISNUMBER(SEARCH("打撃",S133)),T133,0)&amp;"+e04*"&amp;IF(ISNUMBER(SEARCH("射撃",S133)),T133,T133)&amp;"+e05*"&amp;IF(ISNUMBER(SEARCH("魔法",S133)),T133,0)&amp;"+e06*"&amp;IF(ISNUMBER(SERCH("無区分",S133)),T133,0)&amp;"+e07*"&amp;IF(U133="反撃",V133,0)&amp;"+e08*"&amp;IF(U133="風属性",V133,0)&amp;"+e09*"&amp;IF(U133="闇属性",V133,0)&amp;"+e10*"&amp;IF(U133="単体",V133,0)&amp;"+e11*"&amp;IF(U133="範囲",V133,0)&amp;"+e12*"&amp;IF(U133="人",V133,0)&amp;"+e13*"&amp;IF(U133="異族",V133,0)&amp;"+e14*"&amp;IF(U133="バジュラ",V133,0)&amp;"+e15*"&amp;IF(U133="魔動人形",V133,0)&amp;"+e16*"&amp;IF(U133="下位魔神",V133,0)&amp;");"</f>
        <v>document.getElementById('m131').innerHTML = (b1*0+b2*0+b0*0) + (s1*0+s2*60+s3*0+s4*0+s5*0+s6*0+s7*0+s0*60) + (e01*0+e02*0+e03*0+e04*20+e05*0+e06*0+e07*0+e08*0+e09*0+e10*0+e11*0+e12*0+e13*0+e14*0+e15*0+e16*0);</v>
      </c>
      <c r="AJ133" s="35" t="str">
        <f t="shared" si="17"/>
        <v>m131</v>
      </c>
      <c r="AK133" s="23"/>
    </row>
    <row r="134" spans="1:37" s="3" customFormat="1" ht="37.049999999999997" customHeight="1" x14ac:dyDescent="0.3">
      <c r="A134" s="3" t="s">
        <v>268</v>
      </c>
      <c r="C134" s="6" t="s">
        <v>269</v>
      </c>
      <c r="D134" s="3">
        <v>5</v>
      </c>
      <c r="E134" s="3" t="s">
        <v>35</v>
      </c>
      <c r="F134" s="15" t="s">
        <v>265</v>
      </c>
      <c r="G134" s="8"/>
      <c r="H134" s="21" t="str">
        <f>IF(G134="","",VLOOKUP(G134,List!H:I,2,))</f>
        <v/>
      </c>
      <c r="I134" s="4">
        <f t="shared" si="12"/>
        <v>0</v>
      </c>
      <c r="J134" s="2"/>
      <c r="K134" s="2"/>
      <c r="L134" s="2"/>
      <c r="M134" s="2">
        <f t="shared" ref="M134:M204" si="18">MAX(K134:L134)</f>
        <v>0</v>
      </c>
      <c r="N134" s="2"/>
      <c r="O134" s="2"/>
      <c r="P134" s="2"/>
      <c r="Q134" s="2"/>
      <c r="R134" s="7"/>
      <c r="V134" s="4"/>
      <c r="AE134" s="4">
        <f t="shared" ref="AE134:AE204" si="19">MAX(X134:AD134)</f>
        <v>0</v>
      </c>
      <c r="AG134" s="23"/>
      <c r="AH134" s="31" t="str">
        <f t="shared" si="16"/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4" s="31" t="str">
        <f ca="1">"document.getElementById('"&amp;AJ134&amp;"').innerHTML = (b1*"&amp;TEXT(K134,0)&amp;"+b2*"&amp;TEXT(L134,0)&amp;"+b0*"&amp;TEXT(M134,0)&amp;") + (s1*"&amp;TEXT(X134,0)&amp;"+s2*"&amp;TEXT(Y134,0)&amp;"+s3*"&amp;TEXT(Z134,0)&amp;"+s4*"&amp;TEXT(AA134,0)&amp;"+s5*"&amp;TEXT(AB134,0)&amp;"+s6*"&amp;TEXT(AC134,0)&amp;"+s7*"&amp;TEXT(AD134,0)&amp;"+s0*"&amp;TEXT(AE134,0)&amp;") + (e01*"&amp;IF(ISNUMBER(SEARCH("斬撃",S134)),T134,0)&amp;"+e02*"&amp;IF(ISNUMBER(SEARCH("刺突",S134)),T134,0)&amp;"+e03*"&amp;IF(ISNUMBER(SEARCH("打撃",S134)),T134,0)&amp;"+e04*"&amp;IF(ISNUMBER(SEARCH("射撃",S134)),T134,T134)&amp;"+e05*"&amp;IF(ISNUMBER(SEARCH("魔法",S134)),T134,0)&amp;"+e06*"&amp;IF(ISNUMBER(SERCH("無区分",S134)),T134,0)&amp;"+e07*"&amp;IF(U134="反撃",V134,0)&amp;"+e08*"&amp;IF(U134="風属性",V134,0)&amp;"+e09*"&amp;IF(U134="闇属性",V134,0)&amp;"+e10*"&amp;IF(U134="単体",V134,0)&amp;"+e11*"&amp;IF(U134="範囲",V134,0)&amp;"+e12*"&amp;IF(U134="人",V134,0)&amp;"+e13*"&amp;IF(U134="異族",V134,0)&amp;"+e14*"&amp;IF(U134="バジュラ",V134,0)&amp;"+e15*"&amp;IF(U134="魔動人形",V134,0)&amp;"+e16*"&amp;IF(U134="下位魔神",V134,0)&amp;");"</f>
        <v>document.getElementById('m132').innerHTML = (b1*0+b2*0+b0*0) + (s1*0+s2*0+s3*0+s4*0+s5*0+s6*0+s7*0+s0*0) + (e01*0+e02*0+e03*0+e04*+e05*0+e06*0+e07*0+e08*0+e09*0+e10*0+e11*0+e12*0+e13*0+e14*0+e15*0+e16*0);</v>
      </c>
      <c r="AJ134" s="35" t="str">
        <f t="shared" si="17"/>
        <v>m132</v>
      </c>
      <c r="AK134" s="23"/>
    </row>
    <row r="135" spans="1:37" s="3" customFormat="1" ht="37.049999999999997" customHeight="1" x14ac:dyDescent="0.3">
      <c r="A135" s="3" t="s">
        <v>270</v>
      </c>
      <c r="C135" s="6" t="s">
        <v>271</v>
      </c>
      <c r="D135" s="3">
        <v>5</v>
      </c>
      <c r="F135" s="15" t="s">
        <v>265</v>
      </c>
      <c r="G135" s="8"/>
      <c r="H135" s="21" t="str">
        <f>IF(G135="","",VLOOKUP(G135,List!H:I,2,))</f>
        <v/>
      </c>
      <c r="I135" s="4">
        <f t="shared" si="12"/>
        <v>0</v>
      </c>
      <c r="J135" s="2"/>
      <c r="K135" s="2"/>
      <c r="L135" s="2"/>
      <c r="M135" s="2">
        <f t="shared" si="18"/>
        <v>0</v>
      </c>
      <c r="N135" s="2"/>
      <c r="O135" s="2"/>
      <c r="P135" s="2"/>
      <c r="Q135" s="2"/>
      <c r="R135" s="7"/>
      <c r="V135" s="4"/>
      <c r="AE135" s="4">
        <f t="shared" si="19"/>
        <v>0</v>
      </c>
      <c r="AG135" s="23"/>
      <c r="AH135" s="31" t="str">
        <f t="shared" si="16"/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5" s="31" t="str">
        <f ca="1">"document.getElementById('"&amp;AJ135&amp;"').innerHTML = (b1*"&amp;TEXT(K135,0)&amp;"+b2*"&amp;TEXT(L135,0)&amp;"+b0*"&amp;TEXT(M135,0)&amp;") + (s1*"&amp;TEXT(X135,0)&amp;"+s2*"&amp;TEXT(Y135,0)&amp;"+s3*"&amp;TEXT(Z135,0)&amp;"+s4*"&amp;TEXT(AA135,0)&amp;"+s5*"&amp;TEXT(AB135,0)&amp;"+s6*"&amp;TEXT(AC135,0)&amp;"+s7*"&amp;TEXT(AD135,0)&amp;"+s0*"&amp;TEXT(AE135,0)&amp;") + (e01*"&amp;IF(ISNUMBER(SEARCH("斬撃",S135)),T135,0)&amp;"+e02*"&amp;IF(ISNUMBER(SEARCH("刺突",S135)),T135,0)&amp;"+e03*"&amp;IF(ISNUMBER(SEARCH("打撃",S135)),T135,0)&amp;"+e04*"&amp;IF(ISNUMBER(SEARCH("射撃",S135)),T135,T135)&amp;"+e05*"&amp;IF(ISNUMBER(SEARCH("魔法",S135)),T135,0)&amp;"+e06*"&amp;IF(ISNUMBER(SERCH("無区分",S135)),T135,0)&amp;"+e07*"&amp;IF(U135="反撃",V135,0)&amp;"+e08*"&amp;IF(U135="風属性",V135,0)&amp;"+e09*"&amp;IF(U135="闇属性",V135,0)&amp;"+e10*"&amp;IF(U135="単体",V135,0)&amp;"+e11*"&amp;IF(U135="範囲",V135,0)&amp;"+e12*"&amp;IF(U135="人",V135,0)&amp;"+e13*"&amp;IF(U135="異族",V135,0)&amp;"+e14*"&amp;IF(U135="バジュラ",V135,0)&amp;"+e15*"&amp;IF(U135="魔動人形",V135,0)&amp;"+e16*"&amp;IF(U135="下位魔神",V135,0)&amp;");"</f>
        <v>document.getElementById('m133').innerHTML = (b1*0+b2*0+b0*0) + (s1*0+s2*0+s3*0+s4*0+s5*0+s6*0+s7*0+s0*0) + (e01*0+e02*0+e03*0+e04*+e05*0+e06*0+e07*0+e08*0+e09*0+e10*0+e11*0+e12*0+e13*0+e14*0+e15*0+e16*0);</v>
      </c>
      <c r="AJ135" s="35" t="str">
        <f t="shared" si="17"/>
        <v>m133</v>
      </c>
      <c r="AK135" s="23"/>
    </row>
    <row r="136" spans="1:37" s="3" customFormat="1" ht="37.049999999999997" customHeight="1" x14ac:dyDescent="0.3">
      <c r="A136" s="3" t="s">
        <v>272</v>
      </c>
      <c r="C136" s="6" t="s">
        <v>273</v>
      </c>
      <c r="D136" s="3">
        <v>5</v>
      </c>
      <c r="F136" s="15" t="s">
        <v>265</v>
      </c>
      <c r="G136" s="8" t="s">
        <v>100</v>
      </c>
      <c r="H136" s="21" t="str">
        <f>IF(G136="","",VLOOKUP(G136,List!H:I,2,))</f>
        <v>subgroup_hienkishi.png</v>
      </c>
      <c r="I136" s="4">
        <f t="shared" si="12"/>
        <v>90</v>
      </c>
      <c r="J136" s="2">
        <v>50</v>
      </c>
      <c r="K136" s="2"/>
      <c r="L136" s="2">
        <v>30</v>
      </c>
      <c r="M136" s="2">
        <f t="shared" si="18"/>
        <v>30</v>
      </c>
      <c r="N136" s="2"/>
      <c r="O136" s="2"/>
      <c r="P136" s="2"/>
      <c r="Q136" s="2"/>
      <c r="R136" s="7"/>
      <c r="S136" s="3" t="s">
        <v>18</v>
      </c>
      <c r="T136" s="3">
        <v>20</v>
      </c>
      <c r="V136" s="4"/>
      <c r="X136" s="3">
        <v>20</v>
      </c>
      <c r="AB136" s="3">
        <v>40</v>
      </c>
      <c r="AE136" s="4">
        <f t="shared" si="19"/>
        <v>40</v>
      </c>
      <c r="AG136" s="23"/>
      <c r="AH136" s="31" t="str">
        <f t="shared" si="16"/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headers='origin'&gt;サガ地方
Saga Region&lt;/td&gt;&lt;td headers='group'&gt;&lt;span class='groupName'&gt;緋炎騎士団&lt;/span&gt;&lt;img src='resources/ui/subgroup_hienkishi.png' title='緋炎騎士団' /&gt;&lt;/td&gt;&lt;td headers='score' id='m134'&gt;90&lt;/td&gt;&lt;td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136" s="31" t="str">
        <f ca="1">"document.getElementById('"&amp;AJ136&amp;"').innerHTML = (b1*"&amp;TEXT(K136,0)&amp;"+b2*"&amp;TEXT(L136,0)&amp;"+b0*"&amp;TEXT(M136,0)&amp;") + (s1*"&amp;TEXT(X136,0)&amp;"+s2*"&amp;TEXT(Y136,0)&amp;"+s3*"&amp;TEXT(Z136,0)&amp;"+s4*"&amp;TEXT(AA136,0)&amp;"+s5*"&amp;TEXT(AB136,0)&amp;"+s6*"&amp;TEXT(AC136,0)&amp;"+s7*"&amp;TEXT(AD136,0)&amp;"+s0*"&amp;TEXT(AE136,0)&amp;") + (e01*"&amp;IF(ISNUMBER(SEARCH("斬撃",S136)),T136,0)&amp;"+e02*"&amp;IF(ISNUMBER(SEARCH("刺突",S136)),T136,0)&amp;"+e03*"&amp;IF(ISNUMBER(SEARCH("打撃",S136)),T136,0)&amp;"+e04*"&amp;IF(ISNUMBER(SEARCH("射撃",S136)),T136,T136)&amp;"+e05*"&amp;IF(ISNUMBER(SEARCH("魔法",S136)),T136,0)&amp;"+e06*"&amp;IF(ISNUMBER(SERCH("無区分",S136)),T136,0)&amp;"+e07*"&amp;IF(U136="反撃",V136,0)&amp;"+e08*"&amp;IF(U136="風属性",V136,0)&amp;"+e09*"&amp;IF(U136="闇属性",V136,0)&amp;"+e10*"&amp;IF(U136="単体",V136,0)&amp;"+e11*"&amp;IF(U136="範囲",V136,0)&amp;"+e12*"&amp;IF(U136="人",V136,0)&amp;"+e13*"&amp;IF(U136="異族",V136,0)&amp;"+e14*"&amp;IF(U136="バジュラ",V136,0)&amp;"+e15*"&amp;IF(U136="魔動人形",V136,0)&amp;"+e16*"&amp;IF(U136="下位魔神",V136,0)&amp;");"</f>
        <v>document.getElementById('m134').innerHTML = (b1*0+b2*30+b0*30) + (s1*20+s2*0+s3*0+s4*0+s5*40+s6*0+s7*0+s0*40) + (e01*0+e02*0+e03*0+e04*20+e05*20+e06*0+e07*0+e08*0+e09*0+e10*0+e11*0+e12*0+e13*0+e14*0+e15*0+e16*0);</v>
      </c>
      <c r="AJ136" s="35" t="str">
        <f t="shared" si="17"/>
        <v>m134</v>
      </c>
      <c r="AK136" s="23"/>
    </row>
    <row r="137" spans="1:37" s="3" customFormat="1" ht="37.049999999999997" customHeight="1" x14ac:dyDescent="0.3">
      <c r="A137" s="3" t="s">
        <v>274</v>
      </c>
      <c r="C137" s="6" t="s">
        <v>275</v>
      </c>
      <c r="D137" s="3">
        <v>5</v>
      </c>
      <c r="E137" s="3" t="s">
        <v>39</v>
      </c>
      <c r="F137" s="15" t="s">
        <v>265</v>
      </c>
      <c r="G137" s="8" t="s">
        <v>100</v>
      </c>
      <c r="H137" s="21" t="str">
        <f>IF(G137="","",VLOOKUP(G137,List!H:I,2,))</f>
        <v>subgroup_hienkishi.png</v>
      </c>
      <c r="I137" s="4">
        <f t="shared" si="12"/>
        <v>120</v>
      </c>
      <c r="J137" s="2"/>
      <c r="K137" s="2"/>
      <c r="L137" s="2">
        <v>30</v>
      </c>
      <c r="M137" s="2">
        <f t="shared" si="18"/>
        <v>30</v>
      </c>
      <c r="N137" s="2"/>
      <c r="O137" s="2"/>
      <c r="P137" s="2"/>
      <c r="Q137" s="2"/>
      <c r="R137" s="7"/>
      <c r="S137" s="3" t="s">
        <v>18</v>
      </c>
      <c r="T137" s="3">
        <v>30</v>
      </c>
      <c r="U137" s="3" t="s">
        <v>21</v>
      </c>
      <c r="V137" s="4">
        <v>20</v>
      </c>
      <c r="W137" s="3" t="s">
        <v>480</v>
      </c>
      <c r="AA137" s="3">
        <v>40</v>
      </c>
      <c r="AB137" s="3">
        <v>20</v>
      </c>
      <c r="AE137" s="4">
        <f t="shared" si="19"/>
        <v>40</v>
      </c>
      <c r="AG137" s="23"/>
      <c r="AH137" s="31" t="str">
        <f t="shared" si="16"/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headers='group'&gt;&lt;span class='groupName'&gt;緋炎騎士団&lt;/span&gt;&lt;img src='resources/ui/subgroup_hienkishi.png' title='緋炎騎士団' /&gt;&lt;/td&gt;&lt;td headers='score' id='m135'&gt;120&lt;/td&gt;&lt;td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37" s="31" t="str">
        <f ca="1">"document.getElementById('"&amp;AJ137&amp;"').innerHTML = (b1*"&amp;TEXT(K137,0)&amp;"+b2*"&amp;TEXT(L137,0)&amp;"+b0*"&amp;TEXT(M137,0)&amp;") + (s1*"&amp;TEXT(X137,0)&amp;"+s2*"&amp;TEXT(Y137,0)&amp;"+s3*"&amp;TEXT(Z137,0)&amp;"+s4*"&amp;TEXT(AA137,0)&amp;"+s5*"&amp;TEXT(AB137,0)&amp;"+s6*"&amp;TEXT(AC137,0)&amp;"+s7*"&amp;TEXT(AD137,0)&amp;"+s0*"&amp;TEXT(AE137,0)&amp;") + (e01*"&amp;IF(ISNUMBER(SEARCH("斬撃",S137)),T137,0)&amp;"+e02*"&amp;IF(ISNUMBER(SEARCH("刺突",S137)),T137,0)&amp;"+e03*"&amp;IF(ISNUMBER(SEARCH("打撃",S137)),T137,0)&amp;"+e04*"&amp;IF(ISNUMBER(SEARCH("射撃",S137)),T137,T137)&amp;"+e05*"&amp;IF(ISNUMBER(SEARCH("魔法",S137)),T137,0)&amp;"+e06*"&amp;IF(ISNUMBER(SERCH("無区分",S137)),T137,0)&amp;"+e07*"&amp;IF(U137="反撃",V137,0)&amp;"+e08*"&amp;IF(U137="風属性",V137,0)&amp;"+e09*"&amp;IF(U137="闇属性",V137,0)&amp;"+e10*"&amp;IF(U137="単体",V137,0)&amp;"+e11*"&amp;IF(U137="範囲",V137,0)&amp;"+e12*"&amp;IF(U137="人",V137,0)&amp;"+e13*"&amp;IF(U137="異族",V137,0)&amp;"+e14*"&amp;IF(U137="バジュラ",V137,0)&amp;"+e15*"&amp;IF(U137="魔動人形",V137,0)&amp;"+e16*"&amp;IF(U137="下位魔神",V137,0)&amp;");"</f>
        <v>document.getElementById('m135').innerHTML = (b1*0+b2*30+b0*30) + (s1*0+s2*0+s3*0+s4*40+s5*20+s6*0+s7*0+s0*40) + (e01*0+e02*0+e03*0+e04*30+e05*30+e06*0+e07*0+e08*0+e09*0+e10*0+e11*20+e12*0+e13*0+e14*0+e15*0+e16*0);</v>
      </c>
      <c r="AJ137" s="35" t="str">
        <f t="shared" si="17"/>
        <v>m135</v>
      </c>
      <c r="AK137" s="23"/>
    </row>
    <row r="138" spans="1:37" s="3" customFormat="1" ht="37.049999999999997" customHeight="1" x14ac:dyDescent="0.3">
      <c r="A138" s="3" t="s">
        <v>471</v>
      </c>
      <c r="C138" s="6" t="s">
        <v>472</v>
      </c>
      <c r="D138" s="3">
        <v>5</v>
      </c>
      <c r="E138" s="3" t="s">
        <v>39</v>
      </c>
      <c r="F138" s="15" t="s">
        <v>265</v>
      </c>
      <c r="G138" s="8"/>
      <c r="H138" s="21" t="str">
        <f>IF(G138="","",VLOOKUP(G138,List!H:I,2,))</f>
        <v/>
      </c>
      <c r="I138" s="4">
        <f t="shared" si="12"/>
        <v>0</v>
      </c>
      <c r="J138" s="2"/>
      <c r="K138" s="2"/>
      <c r="L138" s="2"/>
      <c r="M138" s="2">
        <f t="shared" si="18"/>
        <v>0</v>
      </c>
      <c r="N138" s="2"/>
      <c r="O138" s="2"/>
      <c r="P138" s="2"/>
      <c r="Q138" s="2"/>
      <c r="R138" s="7"/>
      <c r="V138" s="4"/>
      <c r="AE138" s="4">
        <f t="shared" si="19"/>
        <v>0</v>
      </c>
      <c r="AG138" s="23"/>
      <c r="AH138" s="31" t="str">
        <f t="shared" si="16"/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8" s="31" t="str">
        <f ca="1">"document.getElementById('"&amp;AJ138&amp;"').innerHTML = (b1*"&amp;TEXT(K138,0)&amp;"+b2*"&amp;TEXT(L138,0)&amp;"+b0*"&amp;TEXT(M138,0)&amp;") + (s1*"&amp;TEXT(X138,0)&amp;"+s2*"&amp;TEXT(Y138,0)&amp;"+s3*"&amp;TEXT(Z138,0)&amp;"+s4*"&amp;TEXT(AA138,0)&amp;"+s5*"&amp;TEXT(AB138,0)&amp;"+s6*"&amp;TEXT(AC138,0)&amp;"+s7*"&amp;TEXT(AD138,0)&amp;"+s0*"&amp;TEXT(AE138,0)&amp;") + (e01*"&amp;IF(ISNUMBER(SEARCH("斬撃",S138)),T138,0)&amp;"+e02*"&amp;IF(ISNUMBER(SEARCH("刺突",S138)),T138,0)&amp;"+e03*"&amp;IF(ISNUMBER(SEARCH("打撃",S138)),T138,0)&amp;"+e04*"&amp;IF(ISNUMBER(SEARCH("射撃",S138)),T138,T138)&amp;"+e05*"&amp;IF(ISNUMBER(SEARCH("魔法",S138)),T138,0)&amp;"+e06*"&amp;IF(ISNUMBER(SERCH("無区分",S138)),T138,0)&amp;"+e07*"&amp;IF(U138="反撃",V138,0)&amp;"+e08*"&amp;IF(U138="風属性",V138,0)&amp;"+e09*"&amp;IF(U138="闇属性",V138,0)&amp;"+e10*"&amp;IF(U138="単体",V138,0)&amp;"+e11*"&amp;IF(U138="範囲",V138,0)&amp;"+e12*"&amp;IF(U138="人",V138,0)&amp;"+e13*"&amp;IF(U138="異族",V138,0)&amp;"+e14*"&amp;IF(U138="バジュラ",V138,0)&amp;"+e15*"&amp;IF(U138="魔動人形",V138,0)&amp;"+e16*"&amp;IF(U138="下位魔神",V138,0)&amp;");"</f>
        <v>document.getElementById('m136').innerHTML = (b1*0+b2*0+b0*0) + (s1*0+s2*0+s3*0+s4*0+s5*0+s6*0+s7*0+s0*0) + (e01*0+e02*0+e03*0+e04*+e05*0+e06*0+e07*0+e08*0+e09*0+e10*0+e11*0+e12*0+e13*0+e14*0+e15*0+e16*0);</v>
      </c>
      <c r="AJ138" s="35" t="str">
        <f t="shared" si="17"/>
        <v>m136</v>
      </c>
      <c r="AK138" s="23"/>
    </row>
    <row r="139" spans="1:37" s="3" customFormat="1" ht="37.049999999999997" customHeight="1" x14ac:dyDescent="0.3">
      <c r="A139" s="3" t="s">
        <v>276</v>
      </c>
      <c r="C139" s="6" t="s">
        <v>277</v>
      </c>
      <c r="D139" s="3">
        <v>5</v>
      </c>
      <c r="F139" s="15" t="s">
        <v>265</v>
      </c>
      <c r="G139" s="8" t="s">
        <v>68</v>
      </c>
      <c r="H139" s="21" t="str">
        <f>IF(G139="","",VLOOKUP(G139,List!H:I,2,))</f>
        <v>subgroup_seikyoukishi.png</v>
      </c>
      <c r="I139" s="4">
        <f t="shared" si="12"/>
        <v>60</v>
      </c>
      <c r="J139" s="2">
        <v>30</v>
      </c>
      <c r="K139" s="2">
        <v>30</v>
      </c>
      <c r="L139" s="2"/>
      <c r="M139" s="2">
        <f t="shared" si="18"/>
        <v>30</v>
      </c>
      <c r="N139" s="2"/>
      <c r="O139" s="2"/>
      <c r="P139" s="2">
        <v>30</v>
      </c>
      <c r="Q139" s="2">
        <v>5</v>
      </c>
      <c r="R139" s="7"/>
      <c r="V139" s="4"/>
      <c r="AA139" s="3">
        <v>30</v>
      </c>
      <c r="AC139" s="3">
        <v>30</v>
      </c>
      <c r="AE139" s="4">
        <f t="shared" si="19"/>
        <v>30</v>
      </c>
      <c r="AG139" s="23"/>
      <c r="AH139" s="31" t="str">
        <f t="shared" si="16"/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headers='origin'&gt;サガ地方
Saga Region&lt;/td&gt;&lt;td headers='group'&gt;&lt;span class='groupName'&gt;聖教騎士団&lt;/span&gt;&lt;img src='resources/ui/subgroup_seikyoukishi.png' title='聖教騎士団' /&gt;&lt;/td&gt;&lt;td headers='score' id='m137'&gt;60&lt;/td&gt;&lt;td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I139" s="31" t="str">
        <f ca="1">"document.getElementById('"&amp;AJ139&amp;"').innerHTML = (b1*"&amp;TEXT(K139,0)&amp;"+b2*"&amp;TEXT(L139,0)&amp;"+b0*"&amp;TEXT(M139,0)&amp;") + (s1*"&amp;TEXT(X139,0)&amp;"+s2*"&amp;TEXT(Y139,0)&amp;"+s3*"&amp;TEXT(Z139,0)&amp;"+s4*"&amp;TEXT(AA139,0)&amp;"+s5*"&amp;TEXT(AB139,0)&amp;"+s6*"&amp;TEXT(AC139,0)&amp;"+s7*"&amp;TEXT(AD139,0)&amp;"+s0*"&amp;TEXT(AE139,0)&amp;") + (e01*"&amp;IF(ISNUMBER(SEARCH("斬撃",S139)),T139,0)&amp;"+e02*"&amp;IF(ISNUMBER(SEARCH("刺突",S139)),T139,0)&amp;"+e03*"&amp;IF(ISNUMBER(SEARCH("打撃",S139)),T139,0)&amp;"+e04*"&amp;IF(ISNUMBER(SEARCH("射撃",S139)),T139,T139)&amp;"+e05*"&amp;IF(ISNUMBER(SEARCH("魔法",S139)),T139,0)&amp;"+e06*"&amp;IF(ISNUMBER(SERCH("無区分",S139)),T139,0)&amp;"+e07*"&amp;IF(U139="反撃",V139,0)&amp;"+e08*"&amp;IF(U139="風属性",V139,0)&amp;"+e09*"&amp;IF(U139="闇属性",V139,0)&amp;"+e10*"&amp;IF(U139="単体",V139,0)&amp;"+e11*"&amp;IF(U139="範囲",V139,0)&amp;"+e12*"&amp;IF(U139="人",V139,0)&amp;"+e13*"&amp;IF(U139="異族",V139,0)&amp;"+e14*"&amp;IF(U139="バジュラ",V139,0)&amp;"+e15*"&amp;IF(U139="魔動人形",V139,0)&amp;"+e16*"&amp;IF(U139="下位魔神",V139,0)&amp;");"</f>
        <v>document.getElementById('m137').innerHTML = (b1*30+b2*0+b0*30) + (s1*0+s2*0+s3*0+s4*30+s5*0+s6*30+s7*0+s0*30) + (e01*0+e02*0+e03*0+e04*+e05*0+e06*0+e07*0+e08*0+e09*0+e10*0+e11*0+e12*0+e13*0+e14*0+e15*0+e16*0);</v>
      </c>
      <c r="AJ139" s="35" t="str">
        <f t="shared" si="17"/>
        <v>m137</v>
      </c>
      <c r="AK139" s="23"/>
    </row>
    <row r="140" spans="1:37" s="3" customFormat="1" ht="37.049999999999997" customHeight="1" x14ac:dyDescent="0.3">
      <c r="A140" s="3" t="s">
        <v>473</v>
      </c>
      <c r="C140" s="6" t="s">
        <v>474</v>
      </c>
      <c r="D140" s="3">
        <v>5</v>
      </c>
      <c r="E140" s="3" t="s">
        <v>39</v>
      </c>
      <c r="F140" s="15" t="s">
        <v>265</v>
      </c>
      <c r="G140" s="8"/>
      <c r="H140" s="21" t="str">
        <f>IF(G140="","",VLOOKUP(G140,List!H:I,2,))</f>
        <v/>
      </c>
      <c r="I140" s="4">
        <f t="shared" ref="I140:I204" si="20">SUMPRODUCT(J$1:AE$1,J140:AE140)</f>
        <v>0</v>
      </c>
      <c r="J140" s="2"/>
      <c r="K140" s="2"/>
      <c r="L140" s="2"/>
      <c r="M140" s="2">
        <f t="shared" si="18"/>
        <v>0</v>
      </c>
      <c r="N140" s="2"/>
      <c r="O140" s="2"/>
      <c r="P140" s="2"/>
      <c r="Q140" s="2"/>
      <c r="R140" s="7"/>
      <c r="V140" s="4"/>
      <c r="AE140" s="4">
        <f t="shared" si="19"/>
        <v>0</v>
      </c>
      <c r="AG140" s="23"/>
      <c r="AH140" s="31" t="str">
        <f t="shared" si="16"/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0" s="31" t="str">
        <f ca="1">"document.getElementById('"&amp;AJ140&amp;"').innerHTML = (b1*"&amp;TEXT(K140,0)&amp;"+b2*"&amp;TEXT(L140,0)&amp;"+b0*"&amp;TEXT(M140,0)&amp;") + (s1*"&amp;TEXT(X140,0)&amp;"+s2*"&amp;TEXT(Y140,0)&amp;"+s3*"&amp;TEXT(Z140,0)&amp;"+s4*"&amp;TEXT(AA140,0)&amp;"+s5*"&amp;TEXT(AB140,0)&amp;"+s6*"&amp;TEXT(AC140,0)&amp;"+s7*"&amp;TEXT(AD140,0)&amp;"+s0*"&amp;TEXT(AE140,0)&amp;") + (e01*"&amp;IF(ISNUMBER(SEARCH("斬撃",S140)),T140,0)&amp;"+e02*"&amp;IF(ISNUMBER(SEARCH("刺突",S140)),T140,0)&amp;"+e03*"&amp;IF(ISNUMBER(SEARCH("打撃",S140)),T140,0)&amp;"+e04*"&amp;IF(ISNUMBER(SEARCH("射撃",S140)),T140,T140)&amp;"+e05*"&amp;IF(ISNUMBER(SEARCH("魔法",S140)),T140,0)&amp;"+e06*"&amp;IF(ISNUMBER(SERCH("無区分",S140)),T140,0)&amp;"+e07*"&amp;IF(U140="反撃",V140,0)&amp;"+e08*"&amp;IF(U140="風属性",V140,0)&amp;"+e09*"&amp;IF(U140="闇属性",V140,0)&amp;"+e10*"&amp;IF(U140="単体",V140,0)&amp;"+e11*"&amp;IF(U140="範囲",V140,0)&amp;"+e12*"&amp;IF(U140="人",V140,0)&amp;"+e13*"&amp;IF(U140="異族",V140,0)&amp;"+e14*"&amp;IF(U140="バジュラ",V140,0)&amp;"+e15*"&amp;IF(U140="魔動人形",V140,0)&amp;"+e16*"&amp;IF(U140="下位魔神",V140,0)&amp;");"</f>
        <v>document.getElementById('m138').innerHTML = (b1*0+b2*0+b0*0) + (s1*0+s2*0+s3*0+s4*0+s5*0+s6*0+s7*0+s0*0) + (e01*0+e02*0+e03*0+e04*+e05*0+e06*0+e07*0+e08*0+e09*0+e10*0+e11*0+e12*0+e13*0+e14*0+e15*0+e16*0);</v>
      </c>
      <c r="AJ140" s="35" t="str">
        <f t="shared" si="17"/>
        <v>m138</v>
      </c>
      <c r="AK140" s="23"/>
    </row>
    <row r="141" spans="1:37" s="3" customFormat="1" ht="37.049999999999997" customHeight="1" x14ac:dyDescent="0.3">
      <c r="A141" s="3" t="s">
        <v>560</v>
      </c>
      <c r="C141" s="6" t="s">
        <v>562</v>
      </c>
      <c r="D141" s="3">
        <v>5</v>
      </c>
      <c r="E141" s="3" t="s">
        <v>39</v>
      </c>
      <c r="F141" s="15" t="s">
        <v>36</v>
      </c>
      <c r="G141" s="8" t="s">
        <v>563</v>
      </c>
      <c r="H141" s="21" t="str">
        <f>IF(G141="","",VLOOKUP(G141,List!H:I,2,))</f>
        <v>subgroup_sb.png</v>
      </c>
      <c r="I141" s="4">
        <f t="shared" si="20"/>
        <v>80</v>
      </c>
      <c r="J141" s="2">
        <v>50</v>
      </c>
      <c r="K141" s="2">
        <v>20</v>
      </c>
      <c r="L141" s="2"/>
      <c r="M141" s="2">
        <f t="shared" si="18"/>
        <v>20</v>
      </c>
      <c r="N141" s="2">
        <v>20</v>
      </c>
      <c r="O141" s="2"/>
      <c r="P141" s="2"/>
      <c r="Q141" s="2"/>
      <c r="R141" s="7"/>
      <c r="V141" s="4"/>
      <c r="W141" s="3" t="s">
        <v>554</v>
      </c>
      <c r="AB141" s="3">
        <v>60</v>
      </c>
      <c r="AE141" s="4">
        <f t="shared" si="19"/>
        <v>60</v>
      </c>
      <c r="AG141" s="23"/>
      <c r="AH141" s="31" t="str">
        <f t="shared" si="16"/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headers='origin'&gt;その他
Other&lt;/td&gt;&lt;td headers='group'&gt;&lt;span class='groupName'&gt;盾の勇者の成り上がり&lt;/span&gt;&lt;img src='resources/ui/subgroup_sb.png' title='盾の勇者の成り上がり' /&gt;&lt;/td&gt;&lt;td headers='score' id='m139'&gt;80&lt;/td&gt;&lt;td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141" s="31" t="str">
        <f ca="1">"document.getElementById('"&amp;AJ141&amp;"').innerHTML = (b1*"&amp;TEXT(K141,0)&amp;"+b2*"&amp;TEXT(L141,0)&amp;"+b0*"&amp;TEXT(M141,0)&amp;") + (s1*"&amp;TEXT(X141,0)&amp;"+s2*"&amp;TEXT(Y141,0)&amp;"+s3*"&amp;TEXT(Z141,0)&amp;"+s4*"&amp;TEXT(AA141,0)&amp;"+s5*"&amp;TEXT(AB141,0)&amp;"+s6*"&amp;TEXT(AC141,0)&amp;"+s7*"&amp;TEXT(AD141,0)&amp;"+s0*"&amp;TEXT(AE141,0)&amp;") + (e01*"&amp;IF(ISNUMBER(SEARCH("斬撃",S141)),T141,0)&amp;"+e02*"&amp;IF(ISNUMBER(SEARCH("刺突",S141)),T141,0)&amp;"+e03*"&amp;IF(ISNUMBER(SEARCH("打撃",S141)),T141,0)&amp;"+e04*"&amp;IF(ISNUMBER(SEARCH("射撃",S141)),T141,T141)&amp;"+e05*"&amp;IF(ISNUMBER(SEARCH("魔法",S141)),T141,0)&amp;"+e06*"&amp;IF(ISNUMBER(SERCH("無区分",S141)),T141,0)&amp;"+e07*"&amp;IF(U141="反撃",V141,0)&amp;"+e08*"&amp;IF(U141="風属性",V141,0)&amp;"+e09*"&amp;IF(U141="闇属性",V141,0)&amp;"+e10*"&amp;IF(U141="単体",V141,0)&amp;"+e11*"&amp;IF(U141="範囲",V141,0)&amp;"+e12*"&amp;IF(U141="人",V141,0)&amp;"+e13*"&amp;IF(U141="異族",V141,0)&amp;"+e14*"&amp;IF(U141="バジュラ",V141,0)&amp;"+e15*"&amp;IF(U141="魔動人形",V141,0)&amp;"+e16*"&amp;IF(U141="下位魔神",V141,0)&amp;");"</f>
        <v>document.getElementById('m139').innerHTML = (b1*20+b2*0+b0*20) + (s1*0+s2*0+s3*0+s4*0+s5*60+s6*0+s7*0+s0*60) + (e01*0+e02*0+e03*0+e04*+e05*0+e06*0+e07*0+e08*0+e09*0+e10*0+e11*0+e12*0+e13*0+e14*0+e15*0+e16*0);</v>
      </c>
      <c r="AJ141" s="35" t="str">
        <f t="shared" si="17"/>
        <v>m139</v>
      </c>
      <c r="AK141" s="23"/>
    </row>
    <row r="142" spans="1:37" s="3" customFormat="1" ht="37.049999999999997" customHeight="1" x14ac:dyDescent="0.3">
      <c r="A142" s="3" t="s">
        <v>561</v>
      </c>
      <c r="C142" s="6" t="s">
        <v>564</v>
      </c>
      <c r="D142" s="3">
        <v>5</v>
      </c>
      <c r="E142" s="3" t="s">
        <v>39</v>
      </c>
      <c r="F142" s="15" t="s">
        <v>36</v>
      </c>
      <c r="G142" s="8" t="s">
        <v>563</v>
      </c>
      <c r="H142" s="21" t="str">
        <f>IF(G142="","",VLOOKUP(G142,List!H:I,2,))</f>
        <v>subgroup_sb.png</v>
      </c>
      <c r="I142" s="4">
        <f t="shared" si="20"/>
        <v>50</v>
      </c>
      <c r="J142" s="2">
        <v>30</v>
      </c>
      <c r="K142" s="2"/>
      <c r="L142" s="2">
        <v>30</v>
      </c>
      <c r="M142" s="2"/>
      <c r="N142" s="2"/>
      <c r="O142" s="2"/>
      <c r="P142" s="2"/>
      <c r="Q142" s="2"/>
      <c r="R142" s="7"/>
      <c r="S142" s="5" t="s">
        <v>565</v>
      </c>
      <c r="T142" s="3">
        <v>20</v>
      </c>
      <c r="V142" s="4"/>
      <c r="AA142" s="3">
        <v>30</v>
      </c>
      <c r="AB142" s="3">
        <v>30</v>
      </c>
      <c r="AE142" s="4">
        <f t="shared" si="19"/>
        <v>30</v>
      </c>
      <c r="AG142" s="23"/>
      <c r="AH142" s="31" t="str">
        <f t="shared" si="16"/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headers='origin'&gt;その他
Other&lt;/td&gt;&lt;td headers='group'&gt;&lt;span class='groupName'&gt;盾の勇者の成り上がり&lt;/span&gt;&lt;img src='resources/ui/subgroup_sb.png' title='盾の勇者の成り上がり' /&gt;&lt;/td&gt;&lt;td headers='score' id='m140'&gt;50&lt;/td&gt;&lt;td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I142" s="31" t="str">
        <f ca="1">"document.getElementById('"&amp;AJ142&amp;"').innerHTML = (b1*"&amp;TEXT(K142,0)&amp;"+b2*"&amp;TEXT(L142,0)&amp;"+b0*"&amp;TEXT(M142,0)&amp;") + (s1*"&amp;TEXT(X142,0)&amp;"+s2*"&amp;TEXT(Y142,0)&amp;"+s3*"&amp;TEXT(Z142,0)&amp;"+s4*"&amp;TEXT(AA142,0)&amp;"+s5*"&amp;TEXT(AB142,0)&amp;"+s6*"&amp;TEXT(AC142,0)&amp;"+s7*"&amp;TEXT(AD142,0)&amp;"+s0*"&amp;TEXT(AE142,0)&amp;") + (e01*"&amp;IF(ISNUMBER(SEARCH("斬撃",S142)),T142,0)&amp;"+e02*"&amp;IF(ISNUMBER(SEARCH("刺突",S142)),T142,0)&amp;"+e03*"&amp;IF(ISNUMBER(SEARCH("打撃",S142)),T142,0)&amp;"+e04*"&amp;IF(ISNUMBER(SEARCH("射撃",S142)),T142,T142)&amp;"+e05*"&amp;IF(ISNUMBER(SEARCH("魔法",S142)),T142,0)&amp;"+e06*"&amp;IF(ISNUMBER(SERCH("無区分",S142)),T142,0)&amp;"+e07*"&amp;IF(U142="反撃",V142,0)&amp;"+e08*"&amp;IF(U142="風属性",V142,0)&amp;"+e09*"&amp;IF(U142="闇属性",V142,0)&amp;"+e10*"&amp;IF(U142="単体",V142,0)&amp;"+e11*"&amp;IF(U142="範囲",V142,0)&amp;"+e12*"&amp;IF(U142="人",V142,0)&amp;"+e13*"&amp;IF(U142="異族",V142,0)&amp;"+e14*"&amp;IF(U142="バジュラ",V142,0)&amp;"+e15*"&amp;IF(U142="魔動人形",V142,0)&amp;"+e16*"&amp;IF(U142="下位魔神",V142,0)&amp;");"</f>
        <v>document.getElementById('m140').innerHTML = (b1*0+b2*30+b0*0) + (s1*0+s2*0+s3*0+s4*30+s5*30+s6*0+s7*0+s0*30) + (e01*0+e02*0+e03*0+e04*20+e05*20+e06*0+e07*0+e08*0+e09*0+e10*0+e11*0+e12*0+e13*0+e14*0+e15*0+e16*0);</v>
      </c>
      <c r="AJ142" s="35" t="str">
        <f t="shared" si="17"/>
        <v>m140</v>
      </c>
      <c r="AK142" s="23"/>
    </row>
    <row r="143" spans="1:37" s="3" customFormat="1" ht="37.049999999999997" customHeight="1" x14ac:dyDescent="0.3">
      <c r="A143" s="3" t="s">
        <v>278</v>
      </c>
      <c r="C143" s="6" t="s">
        <v>279</v>
      </c>
      <c r="D143" s="3">
        <v>5</v>
      </c>
      <c r="E143" s="3" t="s">
        <v>39</v>
      </c>
      <c r="F143" s="15" t="s">
        <v>36</v>
      </c>
      <c r="G143" s="8"/>
      <c r="H143" s="21" t="str">
        <f>IF(G143="","",VLOOKUP(G143,List!H:I,2,))</f>
        <v/>
      </c>
      <c r="I143" s="4">
        <f t="shared" si="20"/>
        <v>0</v>
      </c>
      <c r="J143" s="2"/>
      <c r="K143" s="2"/>
      <c r="L143" s="2"/>
      <c r="M143" s="2">
        <f t="shared" si="18"/>
        <v>0</v>
      </c>
      <c r="N143" s="2"/>
      <c r="O143" s="2"/>
      <c r="P143" s="2"/>
      <c r="Q143" s="2"/>
      <c r="R143" s="7"/>
      <c r="V143" s="4"/>
      <c r="AE143" s="4">
        <f t="shared" si="19"/>
        <v>0</v>
      </c>
      <c r="AG143" s="23"/>
      <c r="AH143" s="31" t="str">
        <f t="shared" si="16"/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3" s="31" t="str">
        <f ca="1">"document.getElementById('"&amp;AJ143&amp;"').innerHTML = (b1*"&amp;TEXT(K143,0)&amp;"+b2*"&amp;TEXT(L143,0)&amp;"+b0*"&amp;TEXT(M143,0)&amp;") + (s1*"&amp;TEXT(X143,0)&amp;"+s2*"&amp;TEXT(Y143,0)&amp;"+s3*"&amp;TEXT(Z143,0)&amp;"+s4*"&amp;TEXT(AA143,0)&amp;"+s5*"&amp;TEXT(AB143,0)&amp;"+s6*"&amp;TEXT(AC143,0)&amp;"+s7*"&amp;TEXT(AD143,0)&amp;"+s0*"&amp;TEXT(AE143,0)&amp;") + (e01*"&amp;IF(ISNUMBER(SEARCH("斬撃",S143)),T143,0)&amp;"+e02*"&amp;IF(ISNUMBER(SEARCH("刺突",S143)),T143,0)&amp;"+e03*"&amp;IF(ISNUMBER(SEARCH("打撃",S143)),T143,0)&amp;"+e04*"&amp;IF(ISNUMBER(SEARCH("射撃",S143)),T143,T143)&amp;"+e05*"&amp;IF(ISNUMBER(SEARCH("魔法",S143)),T143,0)&amp;"+e06*"&amp;IF(ISNUMBER(SERCH("無区分",S143)),T143,0)&amp;"+e07*"&amp;IF(U143="反撃",V143,0)&amp;"+e08*"&amp;IF(U143="風属性",V143,0)&amp;"+e09*"&amp;IF(U143="闇属性",V143,0)&amp;"+e10*"&amp;IF(U143="単体",V143,0)&amp;"+e11*"&amp;IF(U143="範囲",V143,0)&amp;"+e12*"&amp;IF(U143="人",V143,0)&amp;"+e13*"&amp;IF(U143="異族",V143,0)&amp;"+e14*"&amp;IF(U143="バジュラ",V143,0)&amp;"+e15*"&amp;IF(U143="魔動人形",V143,0)&amp;"+e16*"&amp;IF(U143="下位魔神",V143,0)&amp;");"</f>
        <v>document.getElementById('m141').innerHTML = (b1*0+b2*0+b0*0) + (s1*0+s2*0+s3*0+s4*0+s5*0+s6*0+s7*0+s0*0) + (e01*0+e02*0+e03*0+e04*+e05*0+e06*0+e07*0+e08*0+e09*0+e10*0+e11*0+e12*0+e13*0+e14*0+e15*0+e16*0);</v>
      </c>
      <c r="AJ143" s="35" t="str">
        <f t="shared" si="17"/>
        <v>m141</v>
      </c>
      <c r="AK143" s="23"/>
    </row>
    <row r="144" spans="1:37" s="3" customFormat="1" ht="37.049999999999997" customHeight="1" x14ac:dyDescent="0.3">
      <c r="A144" s="3" t="s">
        <v>280</v>
      </c>
      <c r="C144" s="6" t="s">
        <v>281</v>
      </c>
      <c r="D144" s="3">
        <v>5</v>
      </c>
      <c r="E144" s="3" t="s">
        <v>39</v>
      </c>
      <c r="F144" s="15" t="s">
        <v>282</v>
      </c>
      <c r="G144" s="8"/>
      <c r="H144" s="21" t="str">
        <f>IF(G144="","",VLOOKUP(G144,List!H:I,2,))</f>
        <v/>
      </c>
      <c r="I144" s="4">
        <f t="shared" si="20"/>
        <v>0</v>
      </c>
      <c r="J144" s="2"/>
      <c r="K144" s="2"/>
      <c r="L144" s="2"/>
      <c r="M144" s="2">
        <f t="shared" si="18"/>
        <v>0</v>
      </c>
      <c r="N144" s="2"/>
      <c r="O144" s="2"/>
      <c r="P144" s="2"/>
      <c r="Q144" s="2"/>
      <c r="R144" s="7"/>
      <c r="V144" s="4"/>
      <c r="AE144" s="4">
        <f t="shared" si="19"/>
        <v>0</v>
      </c>
      <c r="AG144" s="23"/>
      <c r="AH144" s="31" t="str">
        <f t="shared" si="16"/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4" s="31" t="str">
        <f ca="1">"document.getElementById('"&amp;AJ144&amp;"').innerHTML = (b1*"&amp;TEXT(K144,0)&amp;"+b2*"&amp;TEXT(L144,0)&amp;"+b0*"&amp;TEXT(M144,0)&amp;") + (s1*"&amp;TEXT(X144,0)&amp;"+s2*"&amp;TEXT(Y144,0)&amp;"+s3*"&amp;TEXT(Z144,0)&amp;"+s4*"&amp;TEXT(AA144,0)&amp;"+s5*"&amp;TEXT(AB144,0)&amp;"+s6*"&amp;TEXT(AC144,0)&amp;"+s7*"&amp;TEXT(AD144,0)&amp;"+s0*"&amp;TEXT(AE144,0)&amp;") + (e01*"&amp;IF(ISNUMBER(SEARCH("斬撃",S144)),T144,0)&amp;"+e02*"&amp;IF(ISNUMBER(SEARCH("刺突",S144)),T144,0)&amp;"+e03*"&amp;IF(ISNUMBER(SEARCH("打撃",S144)),T144,0)&amp;"+e04*"&amp;IF(ISNUMBER(SEARCH("射撃",S144)),T144,T144)&amp;"+e05*"&amp;IF(ISNUMBER(SEARCH("魔法",S144)),T144,0)&amp;"+e06*"&amp;IF(ISNUMBER(SERCH("無区分",S144)),T144,0)&amp;"+e07*"&amp;IF(U144="反撃",V144,0)&amp;"+e08*"&amp;IF(U144="風属性",V144,0)&amp;"+e09*"&amp;IF(U144="闇属性",V144,0)&amp;"+e10*"&amp;IF(U144="単体",V144,0)&amp;"+e11*"&amp;IF(U144="範囲",V144,0)&amp;"+e12*"&amp;IF(U144="人",V144,0)&amp;"+e13*"&amp;IF(U144="異族",V144,0)&amp;"+e14*"&amp;IF(U144="バジュラ",V144,0)&amp;"+e15*"&amp;IF(U144="魔動人形",V144,0)&amp;"+e16*"&amp;IF(U144="下位魔神",V144,0)&amp;");"</f>
        <v>document.getElementById('m142').innerHTML = (b1*0+b2*0+b0*0) + (s1*0+s2*0+s3*0+s4*0+s5*0+s6*0+s7*0+s0*0) + (e01*0+e02*0+e03*0+e04*+e05*0+e06*0+e07*0+e08*0+e09*0+e10*0+e11*0+e12*0+e13*0+e14*0+e15*0+e16*0);</v>
      </c>
      <c r="AJ144" s="35" t="str">
        <f t="shared" si="17"/>
        <v>m142</v>
      </c>
      <c r="AK144" s="23"/>
    </row>
    <row r="145" spans="1:37" s="3" customFormat="1" ht="37.049999999999997" customHeight="1" x14ac:dyDescent="0.3">
      <c r="A145" s="3" t="s">
        <v>283</v>
      </c>
      <c r="C145" s="6" t="s">
        <v>284</v>
      </c>
      <c r="D145" s="3">
        <v>5</v>
      </c>
      <c r="E145" s="3" t="s">
        <v>39</v>
      </c>
      <c r="F145" s="15" t="s">
        <v>282</v>
      </c>
      <c r="G145" s="8"/>
      <c r="H145" s="21" t="str">
        <f>IF(G145="","",VLOOKUP(G145,List!H:I,2,))</f>
        <v/>
      </c>
      <c r="I145" s="4">
        <f t="shared" si="20"/>
        <v>0</v>
      </c>
      <c r="J145" s="2"/>
      <c r="K145" s="2"/>
      <c r="L145" s="2"/>
      <c r="M145" s="2">
        <f t="shared" si="18"/>
        <v>0</v>
      </c>
      <c r="N145" s="2"/>
      <c r="O145" s="2"/>
      <c r="P145" s="2"/>
      <c r="Q145" s="2"/>
      <c r="R145" s="7"/>
      <c r="V145" s="4"/>
      <c r="AE145" s="4">
        <f t="shared" si="19"/>
        <v>0</v>
      </c>
      <c r="AG145" s="23"/>
      <c r="AH145" s="31" t="str">
        <f t="shared" si="16"/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5" s="31" t="str">
        <f ca="1">"document.getElementById('"&amp;AJ145&amp;"').innerHTML = (b1*"&amp;TEXT(K145,0)&amp;"+b2*"&amp;TEXT(L145,0)&amp;"+b0*"&amp;TEXT(M145,0)&amp;") + (s1*"&amp;TEXT(X145,0)&amp;"+s2*"&amp;TEXT(Y145,0)&amp;"+s3*"&amp;TEXT(Z145,0)&amp;"+s4*"&amp;TEXT(AA145,0)&amp;"+s5*"&amp;TEXT(AB145,0)&amp;"+s6*"&amp;TEXT(AC145,0)&amp;"+s7*"&amp;TEXT(AD145,0)&amp;"+s0*"&amp;TEXT(AE145,0)&amp;") + (e01*"&amp;IF(ISNUMBER(SEARCH("斬撃",S145)),T145,0)&amp;"+e02*"&amp;IF(ISNUMBER(SEARCH("刺突",S145)),T145,0)&amp;"+e03*"&amp;IF(ISNUMBER(SEARCH("打撃",S145)),T145,0)&amp;"+e04*"&amp;IF(ISNUMBER(SEARCH("射撃",S145)),T145,T145)&amp;"+e05*"&amp;IF(ISNUMBER(SEARCH("魔法",S145)),T145,0)&amp;"+e06*"&amp;IF(ISNUMBER(SERCH("無区分",S145)),T145,0)&amp;"+e07*"&amp;IF(U145="反撃",V145,0)&amp;"+e08*"&amp;IF(U145="風属性",V145,0)&amp;"+e09*"&amp;IF(U145="闇属性",V145,0)&amp;"+e10*"&amp;IF(U145="単体",V145,0)&amp;"+e11*"&amp;IF(U145="範囲",V145,0)&amp;"+e12*"&amp;IF(U145="人",V145,0)&amp;"+e13*"&amp;IF(U145="異族",V145,0)&amp;"+e14*"&amp;IF(U145="バジュラ",V145,0)&amp;"+e15*"&amp;IF(U145="魔動人形",V145,0)&amp;"+e16*"&amp;IF(U145="下位魔神",V145,0)&amp;");"</f>
        <v>document.getElementById('m143').innerHTML = (b1*0+b2*0+b0*0) + (s1*0+s2*0+s3*0+s4*0+s5*0+s6*0+s7*0+s0*0) + (e01*0+e02*0+e03*0+e04*+e05*0+e06*0+e07*0+e08*0+e09*0+e10*0+e11*0+e12*0+e13*0+e14*0+e15*0+e16*0);</v>
      </c>
      <c r="AJ145" s="35" t="str">
        <f t="shared" si="17"/>
        <v>m143</v>
      </c>
      <c r="AK145" s="23"/>
    </row>
    <row r="146" spans="1:37" s="3" customFormat="1" ht="37.049999999999997" customHeight="1" x14ac:dyDescent="0.3">
      <c r="A146" s="3" t="s">
        <v>285</v>
      </c>
      <c r="C146" s="6" t="s">
        <v>286</v>
      </c>
      <c r="D146" s="3">
        <v>5</v>
      </c>
      <c r="F146" s="15" t="s">
        <v>282</v>
      </c>
      <c r="G146" s="8"/>
      <c r="H146" s="21" t="str">
        <f>IF(G146="","",VLOOKUP(G146,List!H:I,2,))</f>
        <v/>
      </c>
      <c r="I146" s="4">
        <f t="shared" si="20"/>
        <v>0</v>
      </c>
      <c r="J146" s="2"/>
      <c r="K146" s="2"/>
      <c r="L146" s="2"/>
      <c r="M146" s="2">
        <f t="shared" si="18"/>
        <v>0</v>
      </c>
      <c r="N146" s="2"/>
      <c r="O146" s="2"/>
      <c r="P146" s="2"/>
      <c r="Q146" s="2"/>
      <c r="R146" s="7"/>
      <c r="V146" s="4"/>
      <c r="AE146" s="4">
        <f t="shared" si="19"/>
        <v>0</v>
      </c>
      <c r="AG146" s="23"/>
      <c r="AH146" s="31" t="str">
        <f t="shared" si="16"/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6" s="31" t="str">
        <f ca="1">"document.getElementById('"&amp;AJ146&amp;"').innerHTML = (b1*"&amp;TEXT(K146,0)&amp;"+b2*"&amp;TEXT(L146,0)&amp;"+b0*"&amp;TEXT(M146,0)&amp;") + (s1*"&amp;TEXT(X146,0)&amp;"+s2*"&amp;TEXT(Y146,0)&amp;"+s3*"&amp;TEXT(Z146,0)&amp;"+s4*"&amp;TEXT(AA146,0)&amp;"+s5*"&amp;TEXT(AB146,0)&amp;"+s6*"&amp;TEXT(AC146,0)&amp;"+s7*"&amp;TEXT(AD146,0)&amp;"+s0*"&amp;TEXT(AE146,0)&amp;") + (e01*"&amp;IF(ISNUMBER(SEARCH("斬撃",S146)),T146,0)&amp;"+e02*"&amp;IF(ISNUMBER(SEARCH("刺突",S146)),T146,0)&amp;"+e03*"&amp;IF(ISNUMBER(SEARCH("打撃",S146)),T146,0)&amp;"+e04*"&amp;IF(ISNUMBER(SEARCH("射撃",S146)),T146,T146)&amp;"+e05*"&amp;IF(ISNUMBER(SEARCH("魔法",S146)),T146,0)&amp;"+e06*"&amp;IF(ISNUMBER(SERCH("無区分",S146)),T146,0)&amp;"+e07*"&amp;IF(U146="反撃",V146,0)&amp;"+e08*"&amp;IF(U146="風属性",V146,0)&amp;"+e09*"&amp;IF(U146="闇属性",V146,0)&amp;"+e10*"&amp;IF(U146="単体",V146,0)&amp;"+e11*"&amp;IF(U146="範囲",V146,0)&amp;"+e12*"&amp;IF(U146="人",V146,0)&amp;"+e13*"&amp;IF(U146="異族",V146,0)&amp;"+e14*"&amp;IF(U146="バジュラ",V146,0)&amp;"+e15*"&amp;IF(U146="魔動人形",V146,0)&amp;"+e16*"&amp;IF(U146="下位魔神",V146,0)&amp;");"</f>
        <v>document.getElementById('m144').innerHTML = (b1*0+b2*0+b0*0) + (s1*0+s2*0+s3*0+s4*0+s5*0+s6*0+s7*0+s0*0) + (e01*0+e02*0+e03*0+e04*+e05*0+e06*0+e07*0+e08*0+e09*0+e10*0+e11*0+e12*0+e13*0+e14*0+e15*0+e16*0);</v>
      </c>
      <c r="AJ146" s="35" t="str">
        <f t="shared" si="17"/>
        <v>m144</v>
      </c>
      <c r="AK146" s="23"/>
    </row>
    <row r="147" spans="1:37" s="3" customFormat="1" ht="37.049999999999997" customHeight="1" x14ac:dyDescent="0.3">
      <c r="A147" s="3" t="s">
        <v>287</v>
      </c>
      <c r="C147" s="6" t="s">
        <v>288</v>
      </c>
      <c r="D147" s="3">
        <v>5</v>
      </c>
      <c r="F147" s="15" t="s">
        <v>282</v>
      </c>
      <c r="G147" s="8"/>
      <c r="H147" s="21" t="str">
        <f>IF(G147="","",VLOOKUP(G147,List!H:I,2,))</f>
        <v/>
      </c>
      <c r="I147" s="4">
        <f t="shared" si="20"/>
        <v>0</v>
      </c>
      <c r="J147" s="2"/>
      <c r="K147" s="2"/>
      <c r="L147" s="2"/>
      <c r="M147" s="2">
        <f t="shared" si="18"/>
        <v>0</v>
      </c>
      <c r="N147" s="2"/>
      <c r="O147" s="2"/>
      <c r="P147" s="2"/>
      <c r="Q147" s="2"/>
      <c r="R147" s="7"/>
      <c r="V147" s="4"/>
      <c r="AE147" s="4">
        <f t="shared" si="19"/>
        <v>0</v>
      </c>
      <c r="AG147" s="23"/>
      <c r="AH147" s="31" t="str">
        <f t="shared" si="16"/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7" s="31" t="str">
        <f ca="1">"document.getElementById('"&amp;AJ147&amp;"').innerHTML = (b1*"&amp;TEXT(K147,0)&amp;"+b2*"&amp;TEXT(L147,0)&amp;"+b0*"&amp;TEXT(M147,0)&amp;") + (s1*"&amp;TEXT(X147,0)&amp;"+s2*"&amp;TEXT(Y147,0)&amp;"+s3*"&amp;TEXT(Z147,0)&amp;"+s4*"&amp;TEXT(AA147,0)&amp;"+s5*"&amp;TEXT(AB147,0)&amp;"+s6*"&amp;TEXT(AC147,0)&amp;"+s7*"&amp;TEXT(AD147,0)&amp;"+s0*"&amp;TEXT(AE147,0)&amp;") + (e01*"&amp;IF(ISNUMBER(SEARCH("斬撃",S147)),T147,0)&amp;"+e02*"&amp;IF(ISNUMBER(SEARCH("刺突",S147)),T147,0)&amp;"+e03*"&amp;IF(ISNUMBER(SEARCH("打撃",S147)),T147,0)&amp;"+e04*"&amp;IF(ISNUMBER(SEARCH("射撃",S147)),T147,T147)&amp;"+e05*"&amp;IF(ISNUMBER(SEARCH("魔法",S147)),T147,0)&amp;"+e06*"&amp;IF(ISNUMBER(SERCH("無区分",S147)),T147,0)&amp;"+e07*"&amp;IF(U147="反撃",V147,0)&amp;"+e08*"&amp;IF(U147="風属性",V147,0)&amp;"+e09*"&amp;IF(U147="闇属性",V147,0)&amp;"+e10*"&amp;IF(U147="単体",V147,0)&amp;"+e11*"&amp;IF(U147="範囲",V147,0)&amp;"+e12*"&amp;IF(U147="人",V147,0)&amp;"+e13*"&amp;IF(U147="異族",V147,0)&amp;"+e14*"&amp;IF(U147="バジュラ",V147,0)&amp;"+e15*"&amp;IF(U147="魔動人形",V147,0)&amp;"+e16*"&amp;IF(U147="下位魔神",V147,0)&amp;");"</f>
        <v>document.getElementById('m145').innerHTML = (b1*0+b2*0+b0*0) + (s1*0+s2*0+s3*0+s4*0+s5*0+s6*0+s7*0+s0*0) + (e01*0+e02*0+e03*0+e04*+e05*0+e06*0+e07*0+e08*0+e09*0+e10*0+e11*0+e12*0+e13*0+e14*0+e15*0+e16*0);</v>
      </c>
      <c r="AJ147" s="35" t="str">
        <f t="shared" si="17"/>
        <v>m145</v>
      </c>
      <c r="AK147" s="23"/>
    </row>
    <row r="148" spans="1:37" s="3" customFormat="1" ht="37.049999999999997" customHeight="1" x14ac:dyDescent="0.3">
      <c r="A148" s="3" t="s">
        <v>289</v>
      </c>
      <c r="C148" s="6" t="s">
        <v>290</v>
      </c>
      <c r="D148" s="3">
        <v>5</v>
      </c>
      <c r="F148" s="15" t="s">
        <v>282</v>
      </c>
      <c r="G148" s="8"/>
      <c r="H148" s="21" t="str">
        <f>IF(G148="","",VLOOKUP(G148,List!H:I,2,))</f>
        <v/>
      </c>
      <c r="I148" s="4">
        <f t="shared" si="20"/>
        <v>0</v>
      </c>
      <c r="J148" s="2"/>
      <c r="K148" s="2"/>
      <c r="L148" s="2"/>
      <c r="M148" s="2">
        <f t="shared" si="18"/>
        <v>0</v>
      </c>
      <c r="N148" s="2"/>
      <c r="O148" s="2"/>
      <c r="P148" s="2"/>
      <c r="Q148" s="2"/>
      <c r="R148" s="7"/>
      <c r="V148" s="4"/>
      <c r="AE148" s="4">
        <f t="shared" si="19"/>
        <v>0</v>
      </c>
      <c r="AG148" s="23"/>
      <c r="AH148" s="31" t="str">
        <f t="shared" si="16"/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8" s="31" t="str">
        <f ca="1">"document.getElementById('"&amp;AJ148&amp;"').innerHTML = (b1*"&amp;TEXT(K148,0)&amp;"+b2*"&amp;TEXT(L148,0)&amp;"+b0*"&amp;TEXT(M148,0)&amp;") + (s1*"&amp;TEXT(X148,0)&amp;"+s2*"&amp;TEXT(Y148,0)&amp;"+s3*"&amp;TEXT(Z148,0)&amp;"+s4*"&amp;TEXT(AA148,0)&amp;"+s5*"&amp;TEXT(AB148,0)&amp;"+s6*"&amp;TEXT(AC148,0)&amp;"+s7*"&amp;TEXT(AD148,0)&amp;"+s0*"&amp;TEXT(AE148,0)&amp;") + (e01*"&amp;IF(ISNUMBER(SEARCH("斬撃",S148)),T148,0)&amp;"+e02*"&amp;IF(ISNUMBER(SEARCH("刺突",S148)),T148,0)&amp;"+e03*"&amp;IF(ISNUMBER(SEARCH("打撃",S148)),T148,0)&amp;"+e04*"&amp;IF(ISNUMBER(SEARCH("射撃",S148)),T148,T148)&amp;"+e05*"&amp;IF(ISNUMBER(SEARCH("魔法",S148)),T148,0)&amp;"+e06*"&amp;IF(ISNUMBER(SERCH("無区分",S148)),T148,0)&amp;"+e07*"&amp;IF(U148="反撃",V148,0)&amp;"+e08*"&amp;IF(U148="風属性",V148,0)&amp;"+e09*"&amp;IF(U148="闇属性",V148,0)&amp;"+e10*"&amp;IF(U148="単体",V148,0)&amp;"+e11*"&amp;IF(U148="範囲",V148,0)&amp;"+e12*"&amp;IF(U148="人",V148,0)&amp;"+e13*"&amp;IF(U148="異族",V148,0)&amp;"+e14*"&amp;IF(U148="バジュラ",V148,0)&amp;"+e15*"&amp;IF(U148="魔動人形",V148,0)&amp;"+e16*"&amp;IF(U148="下位魔神",V148,0)&amp;");"</f>
        <v>document.getElementById('m146').innerHTML = (b1*0+b2*0+b0*0) + (s1*0+s2*0+s3*0+s4*0+s5*0+s6*0+s7*0+s0*0) + (e01*0+e02*0+e03*0+e04*+e05*0+e06*0+e07*0+e08*0+e09*0+e10*0+e11*0+e12*0+e13*0+e14*0+e15*0+e16*0);</v>
      </c>
      <c r="AJ148" s="35" t="str">
        <f t="shared" si="17"/>
        <v>m146</v>
      </c>
      <c r="AK148" s="23"/>
    </row>
    <row r="149" spans="1:37" s="3" customFormat="1" ht="37.049999999999997" customHeight="1" x14ac:dyDescent="0.3">
      <c r="A149" s="3" t="s">
        <v>291</v>
      </c>
      <c r="C149" s="6" t="s">
        <v>292</v>
      </c>
      <c r="D149" s="3">
        <v>5</v>
      </c>
      <c r="F149" s="15" t="s">
        <v>282</v>
      </c>
      <c r="G149" s="8"/>
      <c r="H149" s="21" t="str">
        <f>IF(G149="","",VLOOKUP(G149,List!H:I,2,))</f>
        <v/>
      </c>
      <c r="I149" s="4">
        <f t="shared" si="20"/>
        <v>0</v>
      </c>
      <c r="J149" s="2"/>
      <c r="K149" s="2"/>
      <c r="L149" s="2"/>
      <c r="M149" s="2">
        <f t="shared" si="18"/>
        <v>0</v>
      </c>
      <c r="N149" s="2"/>
      <c r="O149" s="2"/>
      <c r="P149" s="2"/>
      <c r="Q149" s="2"/>
      <c r="R149" s="7"/>
      <c r="V149" s="4"/>
      <c r="AE149" s="4">
        <f t="shared" si="19"/>
        <v>0</v>
      </c>
      <c r="AG149" s="23"/>
      <c r="AH149" s="31" t="str">
        <f t="shared" si="16"/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9" s="31" t="str">
        <f ca="1">"document.getElementById('"&amp;AJ149&amp;"').innerHTML = (b1*"&amp;TEXT(K149,0)&amp;"+b2*"&amp;TEXT(L149,0)&amp;"+b0*"&amp;TEXT(M149,0)&amp;") + (s1*"&amp;TEXT(X149,0)&amp;"+s2*"&amp;TEXT(Y149,0)&amp;"+s3*"&amp;TEXT(Z149,0)&amp;"+s4*"&amp;TEXT(AA149,0)&amp;"+s5*"&amp;TEXT(AB149,0)&amp;"+s6*"&amp;TEXT(AC149,0)&amp;"+s7*"&amp;TEXT(AD149,0)&amp;"+s0*"&amp;TEXT(AE149,0)&amp;") + (e01*"&amp;IF(ISNUMBER(SEARCH("斬撃",S149)),T149,0)&amp;"+e02*"&amp;IF(ISNUMBER(SEARCH("刺突",S149)),T149,0)&amp;"+e03*"&amp;IF(ISNUMBER(SEARCH("打撃",S149)),T149,0)&amp;"+e04*"&amp;IF(ISNUMBER(SEARCH("射撃",S149)),T149,T149)&amp;"+e05*"&amp;IF(ISNUMBER(SEARCH("魔法",S149)),T149,0)&amp;"+e06*"&amp;IF(ISNUMBER(SERCH("無区分",S149)),T149,0)&amp;"+e07*"&amp;IF(U149="反撃",V149,0)&amp;"+e08*"&amp;IF(U149="風属性",V149,0)&amp;"+e09*"&amp;IF(U149="闇属性",V149,0)&amp;"+e10*"&amp;IF(U149="単体",V149,0)&amp;"+e11*"&amp;IF(U149="範囲",V149,0)&amp;"+e12*"&amp;IF(U149="人",V149,0)&amp;"+e13*"&amp;IF(U149="異族",V149,0)&amp;"+e14*"&amp;IF(U149="バジュラ",V149,0)&amp;"+e15*"&amp;IF(U149="魔動人形",V149,0)&amp;"+e16*"&amp;IF(U149="下位魔神",V149,0)&amp;");"</f>
        <v>document.getElementById('m147').innerHTML = (b1*0+b2*0+b0*0) + (s1*0+s2*0+s3*0+s4*0+s5*0+s6*0+s7*0+s0*0) + (e01*0+e02*0+e03*0+e04*+e05*0+e06*0+e07*0+e08*0+e09*0+e10*0+e11*0+e12*0+e13*0+e14*0+e15*0+e16*0);</v>
      </c>
      <c r="AJ149" s="35" t="str">
        <f t="shared" si="17"/>
        <v>m147</v>
      </c>
      <c r="AK149" s="23"/>
    </row>
    <row r="150" spans="1:37" s="3" customFormat="1" ht="37.049999999999997" customHeight="1" x14ac:dyDescent="0.3">
      <c r="A150" s="3" t="s">
        <v>293</v>
      </c>
      <c r="C150" s="6" t="s">
        <v>294</v>
      </c>
      <c r="D150" s="3">
        <v>5</v>
      </c>
      <c r="E150" s="3" t="s">
        <v>35</v>
      </c>
      <c r="F150" s="15" t="s">
        <v>282</v>
      </c>
      <c r="G150" s="8"/>
      <c r="H150" s="21" t="str">
        <f>IF(G150="","",VLOOKUP(G150,List!H:I,2,))</f>
        <v/>
      </c>
      <c r="I150" s="4">
        <f t="shared" si="20"/>
        <v>0</v>
      </c>
      <c r="J150" s="2"/>
      <c r="K150" s="2"/>
      <c r="L150" s="2"/>
      <c r="M150" s="2">
        <f t="shared" si="18"/>
        <v>0</v>
      </c>
      <c r="N150" s="2"/>
      <c r="O150" s="2"/>
      <c r="P150" s="2"/>
      <c r="Q150" s="2"/>
      <c r="R150" s="7"/>
      <c r="V150" s="4"/>
      <c r="AE150" s="4">
        <f t="shared" si="19"/>
        <v>0</v>
      </c>
      <c r="AG150" s="23"/>
      <c r="AH150" s="31" t="str">
        <f t="shared" si="16"/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0" s="31" t="str">
        <f ca="1">"document.getElementById('"&amp;AJ150&amp;"').innerHTML = (b1*"&amp;TEXT(K150,0)&amp;"+b2*"&amp;TEXT(L150,0)&amp;"+b0*"&amp;TEXT(M150,0)&amp;") + (s1*"&amp;TEXT(X150,0)&amp;"+s2*"&amp;TEXT(Y150,0)&amp;"+s3*"&amp;TEXT(Z150,0)&amp;"+s4*"&amp;TEXT(AA150,0)&amp;"+s5*"&amp;TEXT(AB150,0)&amp;"+s6*"&amp;TEXT(AC150,0)&amp;"+s7*"&amp;TEXT(AD150,0)&amp;"+s0*"&amp;TEXT(AE150,0)&amp;") + (e01*"&amp;IF(ISNUMBER(SEARCH("斬撃",S150)),T150,0)&amp;"+e02*"&amp;IF(ISNUMBER(SEARCH("刺突",S150)),T150,0)&amp;"+e03*"&amp;IF(ISNUMBER(SEARCH("打撃",S150)),T150,0)&amp;"+e04*"&amp;IF(ISNUMBER(SEARCH("射撃",S150)),T150,T150)&amp;"+e05*"&amp;IF(ISNUMBER(SEARCH("魔法",S150)),T150,0)&amp;"+e06*"&amp;IF(ISNUMBER(SERCH("無区分",S150)),T150,0)&amp;"+e07*"&amp;IF(U150="反撃",V150,0)&amp;"+e08*"&amp;IF(U150="風属性",V150,0)&amp;"+e09*"&amp;IF(U150="闇属性",V150,0)&amp;"+e10*"&amp;IF(U150="単体",V150,0)&amp;"+e11*"&amp;IF(U150="範囲",V150,0)&amp;"+e12*"&amp;IF(U150="人",V150,0)&amp;"+e13*"&amp;IF(U150="異族",V150,0)&amp;"+e14*"&amp;IF(U150="バジュラ",V150,0)&amp;"+e15*"&amp;IF(U150="魔動人形",V150,0)&amp;"+e16*"&amp;IF(U150="下位魔神",V150,0)&amp;");"</f>
        <v>document.getElementById('m148').innerHTML = (b1*0+b2*0+b0*0) + (s1*0+s2*0+s3*0+s4*0+s5*0+s6*0+s7*0+s0*0) + (e01*0+e02*0+e03*0+e04*+e05*0+e06*0+e07*0+e08*0+e09*0+e10*0+e11*0+e12*0+e13*0+e14*0+e15*0+e16*0);</v>
      </c>
      <c r="AJ150" s="35" t="str">
        <f t="shared" si="17"/>
        <v>m148</v>
      </c>
      <c r="AK150" s="23"/>
    </row>
    <row r="151" spans="1:37" s="3" customFormat="1" ht="37.049999999999997" customHeight="1" x14ac:dyDescent="0.3">
      <c r="A151" s="3" t="s">
        <v>295</v>
      </c>
      <c r="C151" s="6" t="s">
        <v>296</v>
      </c>
      <c r="D151" s="3">
        <v>5</v>
      </c>
      <c r="E151" s="3" t="s">
        <v>35</v>
      </c>
      <c r="F151" s="15" t="s">
        <v>282</v>
      </c>
      <c r="G151" s="8"/>
      <c r="H151" s="21" t="str">
        <f>IF(G151="","",VLOOKUP(G151,List!H:I,2,))</f>
        <v/>
      </c>
      <c r="I151" s="4">
        <f t="shared" si="20"/>
        <v>0</v>
      </c>
      <c r="J151" s="2"/>
      <c r="K151" s="2"/>
      <c r="L151" s="2"/>
      <c r="M151" s="2">
        <f t="shared" si="18"/>
        <v>0</v>
      </c>
      <c r="N151" s="2"/>
      <c r="O151" s="2"/>
      <c r="P151" s="2"/>
      <c r="Q151" s="2"/>
      <c r="R151" s="7"/>
      <c r="V151" s="4"/>
      <c r="AE151" s="4">
        <f t="shared" si="19"/>
        <v>0</v>
      </c>
      <c r="AG151" s="23"/>
      <c r="AH151" s="31" t="str">
        <f t="shared" si="16"/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1" s="31" t="str">
        <f ca="1">"document.getElementById('"&amp;AJ151&amp;"').innerHTML = (b1*"&amp;TEXT(K151,0)&amp;"+b2*"&amp;TEXT(L151,0)&amp;"+b0*"&amp;TEXT(M151,0)&amp;") + (s1*"&amp;TEXT(X151,0)&amp;"+s2*"&amp;TEXT(Y151,0)&amp;"+s3*"&amp;TEXT(Z151,0)&amp;"+s4*"&amp;TEXT(AA151,0)&amp;"+s5*"&amp;TEXT(AB151,0)&amp;"+s6*"&amp;TEXT(AC151,0)&amp;"+s7*"&amp;TEXT(AD151,0)&amp;"+s0*"&amp;TEXT(AE151,0)&amp;") + (e01*"&amp;IF(ISNUMBER(SEARCH("斬撃",S151)),T151,0)&amp;"+e02*"&amp;IF(ISNUMBER(SEARCH("刺突",S151)),T151,0)&amp;"+e03*"&amp;IF(ISNUMBER(SEARCH("打撃",S151)),T151,0)&amp;"+e04*"&amp;IF(ISNUMBER(SEARCH("射撃",S151)),T151,T151)&amp;"+e05*"&amp;IF(ISNUMBER(SEARCH("魔法",S151)),T151,0)&amp;"+e06*"&amp;IF(ISNUMBER(SERCH("無区分",S151)),T151,0)&amp;"+e07*"&amp;IF(U151="反撃",V151,0)&amp;"+e08*"&amp;IF(U151="風属性",V151,0)&amp;"+e09*"&amp;IF(U151="闇属性",V151,0)&amp;"+e10*"&amp;IF(U151="単体",V151,0)&amp;"+e11*"&amp;IF(U151="範囲",V151,0)&amp;"+e12*"&amp;IF(U151="人",V151,0)&amp;"+e13*"&amp;IF(U151="異族",V151,0)&amp;"+e14*"&amp;IF(U151="バジュラ",V151,0)&amp;"+e15*"&amp;IF(U151="魔動人形",V151,0)&amp;"+e16*"&amp;IF(U151="下位魔神",V151,0)&amp;");"</f>
        <v>document.getElementById('m149').innerHTML = (b1*0+b2*0+b0*0) + (s1*0+s2*0+s3*0+s4*0+s5*0+s6*0+s7*0+s0*0) + (e01*0+e02*0+e03*0+e04*+e05*0+e06*0+e07*0+e08*0+e09*0+e10*0+e11*0+e12*0+e13*0+e14*0+e15*0+e16*0);</v>
      </c>
      <c r="AJ151" s="35" t="str">
        <f t="shared" si="17"/>
        <v>m149</v>
      </c>
      <c r="AK151" s="23"/>
    </row>
    <row r="152" spans="1:37" s="3" customFormat="1" ht="37.049999999999997" customHeight="1" x14ac:dyDescent="0.3">
      <c r="A152" s="3" t="s">
        <v>297</v>
      </c>
      <c r="C152" s="6" t="s">
        <v>298</v>
      </c>
      <c r="D152" s="3">
        <v>5</v>
      </c>
      <c r="E152" s="3" t="s">
        <v>39</v>
      </c>
      <c r="F152" s="15" t="s">
        <v>282</v>
      </c>
      <c r="G152" s="8"/>
      <c r="H152" s="21" t="str">
        <f>IF(G152="","",VLOOKUP(G152,List!H:I,2,))</f>
        <v/>
      </c>
      <c r="I152" s="4">
        <f t="shared" si="20"/>
        <v>0</v>
      </c>
      <c r="J152" s="2"/>
      <c r="K152" s="2"/>
      <c r="L152" s="2"/>
      <c r="M152" s="2">
        <f t="shared" si="18"/>
        <v>0</v>
      </c>
      <c r="N152" s="2"/>
      <c r="O152" s="2"/>
      <c r="P152" s="2"/>
      <c r="Q152" s="2"/>
      <c r="R152" s="7"/>
      <c r="V152" s="4"/>
      <c r="AE152" s="4">
        <f t="shared" si="19"/>
        <v>0</v>
      </c>
      <c r="AG152" s="23"/>
      <c r="AH152" s="31" t="str">
        <f t="shared" si="16"/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2" s="31" t="str">
        <f ca="1">"document.getElementById('"&amp;AJ152&amp;"').innerHTML = (b1*"&amp;TEXT(K152,0)&amp;"+b2*"&amp;TEXT(L152,0)&amp;"+b0*"&amp;TEXT(M152,0)&amp;") + (s1*"&amp;TEXT(X152,0)&amp;"+s2*"&amp;TEXT(Y152,0)&amp;"+s3*"&amp;TEXT(Z152,0)&amp;"+s4*"&amp;TEXT(AA152,0)&amp;"+s5*"&amp;TEXT(AB152,0)&amp;"+s6*"&amp;TEXT(AC152,0)&amp;"+s7*"&amp;TEXT(AD152,0)&amp;"+s0*"&amp;TEXT(AE152,0)&amp;") + (e01*"&amp;IF(ISNUMBER(SEARCH("斬撃",S152)),T152,0)&amp;"+e02*"&amp;IF(ISNUMBER(SEARCH("刺突",S152)),T152,0)&amp;"+e03*"&amp;IF(ISNUMBER(SEARCH("打撃",S152)),T152,0)&amp;"+e04*"&amp;IF(ISNUMBER(SEARCH("射撃",S152)),T152,T152)&amp;"+e05*"&amp;IF(ISNUMBER(SEARCH("魔法",S152)),T152,0)&amp;"+e06*"&amp;IF(ISNUMBER(SERCH("無区分",S152)),T152,0)&amp;"+e07*"&amp;IF(U152="反撃",V152,0)&amp;"+e08*"&amp;IF(U152="風属性",V152,0)&amp;"+e09*"&amp;IF(U152="闇属性",V152,0)&amp;"+e10*"&amp;IF(U152="単体",V152,0)&amp;"+e11*"&amp;IF(U152="範囲",V152,0)&amp;"+e12*"&amp;IF(U152="人",V152,0)&amp;"+e13*"&amp;IF(U152="異族",V152,0)&amp;"+e14*"&amp;IF(U152="バジュラ",V152,0)&amp;"+e15*"&amp;IF(U152="魔動人形",V152,0)&amp;"+e16*"&amp;IF(U152="下位魔神",V152,0)&amp;");"</f>
        <v>document.getElementById('m150').innerHTML = (b1*0+b2*0+b0*0) + (s1*0+s2*0+s3*0+s4*0+s5*0+s6*0+s7*0+s0*0) + (e01*0+e02*0+e03*0+e04*+e05*0+e06*0+e07*0+e08*0+e09*0+e10*0+e11*0+e12*0+e13*0+e14*0+e15*0+e16*0);</v>
      </c>
      <c r="AJ152" s="35" t="str">
        <f t="shared" si="17"/>
        <v>m150</v>
      </c>
      <c r="AK152" s="23"/>
    </row>
    <row r="153" spans="1:37" s="3" customFormat="1" ht="37.049999999999997" customHeight="1" x14ac:dyDescent="0.3">
      <c r="A153" s="3" t="s">
        <v>299</v>
      </c>
      <c r="C153" s="6" t="s">
        <v>300</v>
      </c>
      <c r="D153" s="3">
        <v>5</v>
      </c>
      <c r="E153" s="3" t="s">
        <v>39</v>
      </c>
      <c r="F153" s="15" t="s">
        <v>282</v>
      </c>
      <c r="G153" s="8"/>
      <c r="H153" s="21" t="str">
        <f>IF(G153="","",VLOOKUP(G153,List!H:I,2,))</f>
        <v/>
      </c>
      <c r="I153" s="4">
        <f t="shared" si="20"/>
        <v>0</v>
      </c>
      <c r="J153" s="2"/>
      <c r="K153" s="2"/>
      <c r="L153" s="2"/>
      <c r="M153" s="2">
        <f t="shared" si="18"/>
        <v>0</v>
      </c>
      <c r="N153" s="2"/>
      <c r="O153" s="2"/>
      <c r="P153" s="2"/>
      <c r="Q153" s="2"/>
      <c r="R153" s="7"/>
      <c r="V153" s="4"/>
      <c r="AE153" s="4">
        <f t="shared" si="19"/>
        <v>0</v>
      </c>
      <c r="AG153" s="23"/>
      <c r="AH153" s="31" t="str">
        <f t="shared" si="16"/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3" s="31" t="str">
        <f ca="1">"document.getElementById('"&amp;AJ153&amp;"').innerHTML = (b1*"&amp;TEXT(K153,0)&amp;"+b2*"&amp;TEXT(L153,0)&amp;"+b0*"&amp;TEXT(M153,0)&amp;") + (s1*"&amp;TEXT(X153,0)&amp;"+s2*"&amp;TEXT(Y153,0)&amp;"+s3*"&amp;TEXT(Z153,0)&amp;"+s4*"&amp;TEXT(AA153,0)&amp;"+s5*"&amp;TEXT(AB153,0)&amp;"+s6*"&amp;TEXT(AC153,0)&amp;"+s7*"&amp;TEXT(AD153,0)&amp;"+s0*"&amp;TEXT(AE153,0)&amp;") + (e01*"&amp;IF(ISNUMBER(SEARCH("斬撃",S153)),T153,0)&amp;"+e02*"&amp;IF(ISNUMBER(SEARCH("刺突",S153)),T153,0)&amp;"+e03*"&amp;IF(ISNUMBER(SEARCH("打撃",S153)),T153,0)&amp;"+e04*"&amp;IF(ISNUMBER(SEARCH("射撃",S153)),T153,T153)&amp;"+e05*"&amp;IF(ISNUMBER(SEARCH("魔法",S153)),T153,0)&amp;"+e06*"&amp;IF(ISNUMBER(SERCH("無区分",S153)),T153,0)&amp;"+e07*"&amp;IF(U153="反撃",V153,0)&amp;"+e08*"&amp;IF(U153="風属性",V153,0)&amp;"+e09*"&amp;IF(U153="闇属性",V153,0)&amp;"+e10*"&amp;IF(U153="単体",V153,0)&amp;"+e11*"&amp;IF(U153="範囲",V153,0)&amp;"+e12*"&amp;IF(U153="人",V153,0)&amp;"+e13*"&amp;IF(U153="異族",V153,0)&amp;"+e14*"&amp;IF(U153="バジュラ",V153,0)&amp;"+e15*"&amp;IF(U153="魔動人形",V153,0)&amp;"+e16*"&amp;IF(U153="下位魔神",V153,0)&amp;");"</f>
        <v>document.getElementById('m151').innerHTML = (b1*0+b2*0+b0*0) + (s1*0+s2*0+s3*0+s4*0+s5*0+s6*0+s7*0+s0*0) + (e01*0+e02*0+e03*0+e04*+e05*0+e06*0+e07*0+e08*0+e09*0+e10*0+e11*0+e12*0+e13*0+e14*0+e15*0+e16*0);</v>
      </c>
      <c r="AJ153" s="35" t="str">
        <f t="shared" si="17"/>
        <v>m151</v>
      </c>
      <c r="AK153" s="23"/>
    </row>
    <row r="154" spans="1:37" s="3" customFormat="1" ht="37.049999999999997" customHeight="1" x14ac:dyDescent="0.3">
      <c r="A154" s="3" t="s">
        <v>301</v>
      </c>
      <c r="C154" s="6" t="s">
        <v>302</v>
      </c>
      <c r="D154" s="3">
        <v>5</v>
      </c>
      <c r="E154" s="3" t="s">
        <v>39</v>
      </c>
      <c r="F154" s="15" t="s">
        <v>282</v>
      </c>
      <c r="G154" s="8" t="s">
        <v>68</v>
      </c>
      <c r="H154" s="21" t="str">
        <f>IF(G154="","",VLOOKUP(G154,List!H:I,2,))</f>
        <v>subgroup_seikyoukishi.png</v>
      </c>
      <c r="I154" s="4">
        <f t="shared" si="20"/>
        <v>80</v>
      </c>
      <c r="J154" s="2">
        <v>40</v>
      </c>
      <c r="K154" s="2"/>
      <c r="L154" s="2">
        <v>40</v>
      </c>
      <c r="M154" s="2">
        <f t="shared" si="18"/>
        <v>40</v>
      </c>
      <c r="N154" s="2"/>
      <c r="O154" s="2"/>
      <c r="P154" s="2"/>
      <c r="Q154" s="2"/>
      <c r="R154" s="7"/>
      <c r="U154" s="3" t="s">
        <v>21</v>
      </c>
      <c r="V154" s="4">
        <v>10</v>
      </c>
      <c r="Y154" s="3">
        <v>30</v>
      </c>
      <c r="AC154" s="3">
        <v>30</v>
      </c>
      <c r="AE154" s="4">
        <f t="shared" si="19"/>
        <v>30</v>
      </c>
      <c r="AG154" s="23"/>
      <c r="AH154" s="31" t="str">
        <f t="shared" si="16"/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headers='group'&gt;&lt;span class='groupName'&gt;聖教騎士団&lt;/span&gt;&lt;img src='resources/ui/subgroup_seikyoukishi.png' title='聖教騎士団' /&gt;&lt;/td&gt;&lt;td headers='score' id='m152'&gt;80&lt;/td&gt;&lt;td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I154" s="31" t="str">
        <f ca="1">"document.getElementById('"&amp;AJ154&amp;"').innerHTML = (b1*"&amp;TEXT(K154,0)&amp;"+b2*"&amp;TEXT(L154,0)&amp;"+b0*"&amp;TEXT(M154,0)&amp;") + (s1*"&amp;TEXT(X154,0)&amp;"+s2*"&amp;TEXT(Y154,0)&amp;"+s3*"&amp;TEXT(Z154,0)&amp;"+s4*"&amp;TEXT(AA154,0)&amp;"+s5*"&amp;TEXT(AB154,0)&amp;"+s6*"&amp;TEXT(AC154,0)&amp;"+s7*"&amp;TEXT(AD154,0)&amp;"+s0*"&amp;TEXT(AE154,0)&amp;") + (e01*"&amp;IF(ISNUMBER(SEARCH("斬撃",S154)),T154,0)&amp;"+e02*"&amp;IF(ISNUMBER(SEARCH("刺突",S154)),T154,0)&amp;"+e03*"&amp;IF(ISNUMBER(SEARCH("打撃",S154)),T154,0)&amp;"+e04*"&amp;IF(ISNUMBER(SEARCH("射撃",S154)),T154,T154)&amp;"+e05*"&amp;IF(ISNUMBER(SEARCH("魔法",S154)),T154,0)&amp;"+e06*"&amp;IF(ISNUMBER(SERCH("無区分",S154)),T154,0)&amp;"+e07*"&amp;IF(U154="反撃",V154,0)&amp;"+e08*"&amp;IF(U154="風属性",V154,0)&amp;"+e09*"&amp;IF(U154="闇属性",V154,0)&amp;"+e10*"&amp;IF(U154="単体",V154,0)&amp;"+e11*"&amp;IF(U154="範囲",V154,0)&amp;"+e12*"&amp;IF(U154="人",V154,0)&amp;"+e13*"&amp;IF(U154="異族",V154,0)&amp;"+e14*"&amp;IF(U154="バジュラ",V154,0)&amp;"+e15*"&amp;IF(U154="魔動人形",V154,0)&amp;"+e16*"&amp;IF(U154="下位魔神",V154,0)&amp;");"</f>
        <v>document.getElementById('m152').innerHTML = (b1*0+b2*40+b0*40) + (s1*0+s2*30+s3*0+s4*0+s5*0+s6*30+s7*0+s0*30) + (e01*0+e02*0+e03*0+e04*+e05*0+e06*0+e07*0+e08*0+e09*0+e10*0+e11*10+e12*0+e13*0+e14*0+e15*0+e16*0);</v>
      </c>
      <c r="AJ154" s="35" t="str">
        <f t="shared" si="17"/>
        <v>m152</v>
      </c>
      <c r="AK154" s="23"/>
    </row>
    <row r="155" spans="1:37" s="3" customFormat="1" ht="37.049999999999997" customHeight="1" x14ac:dyDescent="0.3">
      <c r="A155" s="3" t="s">
        <v>303</v>
      </c>
      <c r="C155" s="6" t="s">
        <v>304</v>
      </c>
      <c r="D155" s="3">
        <v>5</v>
      </c>
      <c r="F155" s="15" t="s">
        <v>282</v>
      </c>
      <c r="G155" s="8"/>
      <c r="H155" s="21" t="str">
        <f>IF(G155="","",VLOOKUP(G155,List!H:I,2,))</f>
        <v/>
      </c>
      <c r="I155" s="4">
        <f t="shared" si="20"/>
        <v>0</v>
      </c>
      <c r="J155" s="2"/>
      <c r="K155" s="2"/>
      <c r="L155" s="2"/>
      <c r="M155" s="2">
        <f t="shared" si="18"/>
        <v>0</v>
      </c>
      <c r="N155" s="2"/>
      <c r="O155" s="2"/>
      <c r="P155" s="2"/>
      <c r="Q155" s="2"/>
      <c r="R155" s="7"/>
      <c r="V155" s="4"/>
      <c r="AE155" s="4">
        <f t="shared" si="19"/>
        <v>0</v>
      </c>
      <c r="AG155" s="23"/>
      <c r="AH155" s="31" t="str">
        <f t="shared" si="16"/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5" s="31" t="str">
        <f ca="1">"document.getElementById('"&amp;AJ155&amp;"').innerHTML = (b1*"&amp;TEXT(K155,0)&amp;"+b2*"&amp;TEXT(L155,0)&amp;"+b0*"&amp;TEXT(M155,0)&amp;") + (s1*"&amp;TEXT(X155,0)&amp;"+s2*"&amp;TEXT(Y155,0)&amp;"+s3*"&amp;TEXT(Z155,0)&amp;"+s4*"&amp;TEXT(AA155,0)&amp;"+s5*"&amp;TEXT(AB155,0)&amp;"+s6*"&amp;TEXT(AC155,0)&amp;"+s7*"&amp;TEXT(AD155,0)&amp;"+s0*"&amp;TEXT(AE155,0)&amp;") + (e01*"&amp;IF(ISNUMBER(SEARCH("斬撃",S155)),T155,0)&amp;"+e02*"&amp;IF(ISNUMBER(SEARCH("刺突",S155)),T155,0)&amp;"+e03*"&amp;IF(ISNUMBER(SEARCH("打撃",S155)),T155,0)&amp;"+e04*"&amp;IF(ISNUMBER(SEARCH("射撃",S155)),T155,T155)&amp;"+e05*"&amp;IF(ISNUMBER(SEARCH("魔法",S155)),T155,0)&amp;"+e06*"&amp;IF(ISNUMBER(SERCH("無区分",S155)),T155,0)&amp;"+e07*"&amp;IF(U155="反撃",V155,0)&amp;"+e08*"&amp;IF(U155="風属性",V155,0)&amp;"+e09*"&amp;IF(U155="闇属性",V155,0)&amp;"+e10*"&amp;IF(U155="単体",V155,0)&amp;"+e11*"&amp;IF(U155="範囲",V155,0)&amp;"+e12*"&amp;IF(U155="人",V155,0)&amp;"+e13*"&amp;IF(U155="異族",V155,0)&amp;"+e14*"&amp;IF(U155="バジュラ",V155,0)&amp;"+e15*"&amp;IF(U155="魔動人形",V155,0)&amp;"+e16*"&amp;IF(U155="下位魔神",V155,0)&amp;");"</f>
        <v>document.getElementById('m153').innerHTML = (b1*0+b2*0+b0*0) + (s1*0+s2*0+s3*0+s4*0+s5*0+s6*0+s7*0+s0*0) + (e01*0+e02*0+e03*0+e04*+e05*0+e06*0+e07*0+e08*0+e09*0+e10*0+e11*0+e12*0+e13*0+e14*0+e15*0+e16*0);</v>
      </c>
      <c r="AJ155" s="35" t="str">
        <f t="shared" si="17"/>
        <v>m153</v>
      </c>
      <c r="AK155" s="23"/>
    </row>
    <row r="156" spans="1:37" s="3" customFormat="1" ht="37.049999999999997" customHeight="1" x14ac:dyDescent="0.3">
      <c r="A156" s="3" t="s">
        <v>305</v>
      </c>
      <c r="C156" s="6" t="s">
        <v>306</v>
      </c>
      <c r="D156" s="3">
        <v>5</v>
      </c>
      <c r="E156" s="3" t="s">
        <v>39</v>
      </c>
      <c r="F156" s="15" t="s">
        <v>282</v>
      </c>
      <c r="G156" s="8"/>
      <c r="H156" s="21" t="str">
        <f>IF(G156="","",VLOOKUP(G156,List!H:I,2,))</f>
        <v/>
      </c>
      <c r="I156" s="4">
        <f t="shared" si="20"/>
        <v>0</v>
      </c>
      <c r="J156" s="2"/>
      <c r="K156" s="2"/>
      <c r="L156" s="2"/>
      <c r="M156" s="2">
        <f t="shared" si="18"/>
        <v>0</v>
      </c>
      <c r="N156" s="2"/>
      <c r="O156" s="2"/>
      <c r="P156" s="2"/>
      <c r="Q156" s="2"/>
      <c r="R156" s="7"/>
      <c r="V156" s="4"/>
      <c r="AE156" s="4">
        <f t="shared" si="19"/>
        <v>0</v>
      </c>
      <c r="AG156" s="23"/>
      <c r="AH156" s="31" t="str">
        <f t="shared" si="16"/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6" s="31" t="str">
        <f ca="1">"document.getElementById('"&amp;AJ156&amp;"').innerHTML = (b1*"&amp;TEXT(K156,0)&amp;"+b2*"&amp;TEXT(L156,0)&amp;"+b0*"&amp;TEXT(M156,0)&amp;") + (s1*"&amp;TEXT(X156,0)&amp;"+s2*"&amp;TEXT(Y156,0)&amp;"+s3*"&amp;TEXT(Z156,0)&amp;"+s4*"&amp;TEXT(AA156,0)&amp;"+s5*"&amp;TEXT(AB156,0)&amp;"+s6*"&amp;TEXT(AC156,0)&amp;"+s7*"&amp;TEXT(AD156,0)&amp;"+s0*"&amp;TEXT(AE156,0)&amp;") + (e01*"&amp;IF(ISNUMBER(SEARCH("斬撃",S156)),T156,0)&amp;"+e02*"&amp;IF(ISNUMBER(SEARCH("刺突",S156)),T156,0)&amp;"+e03*"&amp;IF(ISNUMBER(SEARCH("打撃",S156)),T156,0)&amp;"+e04*"&amp;IF(ISNUMBER(SEARCH("射撃",S156)),T156,T156)&amp;"+e05*"&amp;IF(ISNUMBER(SEARCH("魔法",S156)),T156,0)&amp;"+e06*"&amp;IF(ISNUMBER(SERCH("無区分",S156)),T156,0)&amp;"+e07*"&amp;IF(U156="反撃",V156,0)&amp;"+e08*"&amp;IF(U156="風属性",V156,0)&amp;"+e09*"&amp;IF(U156="闇属性",V156,0)&amp;"+e10*"&amp;IF(U156="単体",V156,0)&amp;"+e11*"&amp;IF(U156="範囲",V156,0)&amp;"+e12*"&amp;IF(U156="人",V156,0)&amp;"+e13*"&amp;IF(U156="異族",V156,0)&amp;"+e14*"&amp;IF(U156="バジュラ",V156,0)&amp;"+e15*"&amp;IF(U156="魔動人形",V156,0)&amp;"+e16*"&amp;IF(U156="下位魔神",V156,0)&amp;");"</f>
        <v>document.getElementById('m154').innerHTML = (b1*0+b2*0+b0*0) + (s1*0+s2*0+s3*0+s4*0+s5*0+s6*0+s7*0+s0*0) + (e01*0+e02*0+e03*0+e04*+e05*0+e06*0+e07*0+e08*0+e09*0+e10*0+e11*0+e12*0+e13*0+e14*0+e15*0+e16*0);</v>
      </c>
      <c r="AJ156" s="35" t="str">
        <f t="shared" si="17"/>
        <v>m154</v>
      </c>
      <c r="AK156" s="23"/>
    </row>
    <row r="157" spans="1:37" s="3" customFormat="1" ht="37.049999999999997" customHeight="1" x14ac:dyDescent="0.3">
      <c r="A157" s="3" t="s">
        <v>548</v>
      </c>
      <c r="C157" s="6" t="s">
        <v>551</v>
      </c>
      <c r="D157" s="3">
        <v>5</v>
      </c>
      <c r="E157" s="3" t="s">
        <v>35</v>
      </c>
      <c r="F157" s="15" t="s">
        <v>282</v>
      </c>
      <c r="G157" s="8" t="s">
        <v>91</v>
      </c>
      <c r="H157" s="21" t="str">
        <f>IF(G157="","",VLOOKUP(G157,List!H:I,2,))</f>
        <v>group_messiah.png</v>
      </c>
      <c r="I157" s="4">
        <f t="shared" si="20"/>
        <v>70</v>
      </c>
      <c r="J157" s="2"/>
      <c r="K157" s="2"/>
      <c r="L157" s="2"/>
      <c r="M157" s="2">
        <f t="shared" si="18"/>
        <v>0</v>
      </c>
      <c r="N157" s="2"/>
      <c r="O157" s="2"/>
      <c r="P157" s="2"/>
      <c r="Q157" s="2"/>
      <c r="R157" s="7"/>
      <c r="S157" s="3" t="s">
        <v>14</v>
      </c>
      <c r="T157" s="3">
        <v>40</v>
      </c>
      <c r="V157" s="4"/>
      <c r="W157" s="3" t="s">
        <v>552</v>
      </c>
      <c r="Y157" s="3">
        <v>30</v>
      </c>
      <c r="AE157" s="4">
        <f t="shared" si="19"/>
        <v>30</v>
      </c>
      <c r="AG157" s="23"/>
      <c r="AH157" s="31" t="str">
        <f t="shared" si="16"/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headers='origin'&gt;スロウスシュタイン
Slothstein&lt;/td&gt;&lt;td headers='group'&gt;&lt;span class='groupName'&gt;シャドウメサイヤ&lt;/span&gt;&lt;img src='resources/ui/group_messiah.png' title='シャドウメサイヤ' /&gt;&lt;/td&gt;&lt;td headers='score' id='m155'&gt;70&lt;/td&gt;&lt;td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157" s="31" t="str">
        <f ca="1">"document.getElementById('"&amp;AJ157&amp;"').innerHTML = (b1*"&amp;TEXT(K157,0)&amp;"+b2*"&amp;TEXT(L157,0)&amp;"+b0*"&amp;TEXT(M157,0)&amp;") + (s1*"&amp;TEXT(X157,0)&amp;"+s2*"&amp;TEXT(Y157,0)&amp;"+s3*"&amp;TEXT(Z157,0)&amp;"+s4*"&amp;TEXT(AA157,0)&amp;"+s5*"&amp;TEXT(AB157,0)&amp;"+s6*"&amp;TEXT(AC157,0)&amp;"+s7*"&amp;TEXT(AD157,0)&amp;"+s0*"&amp;TEXT(AE157,0)&amp;") + (e01*"&amp;IF(ISNUMBER(SEARCH("斬撃",S157)),T157,0)&amp;"+e02*"&amp;IF(ISNUMBER(SEARCH("刺突",S157)),T157,0)&amp;"+e03*"&amp;IF(ISNUMBER(SEARCH("打撃",S157)),T157,0)&amp;"+e04*"&amp;IF(ISNUMBER(SEARCH("射撃",S157)),T157,T157)&amp;"+e05*"&amp;IF(ISNUMBER(SEARCH("魔法",S157)),T157,0)&amp;"+e06*"&amp;IF(ISNUMBER(SERCH("無区分",S157)),T157,0)&amp;"+e07*"&amp;IF(U157="反撃",V157,0)&amp;"+e08*"&amp;IF(U157="風属性",V157,0)&amp;"+e09*"&amp;IF(U157="闇属性",V157,0)&amp;"+e10*"&amp;IF(U157="単体",V157,0)&amp;"+e11*"&amp;IF(U157="範囲",V157,0)&amp;"+e12*"&amp;IF(U157="人",V157,0)&amp;"+e13*"&amp;IF(U157="異族",V157,0)&amp;"+e14*"&amp;IF(U157="バジュラ",V157,0)&amp;"+e15*"&amp;IF(U157="魔動人形",V157,0)&amp;"+e16*"&amp;IF(U157="下位魔神",V157,0)&amp;");"</f>
        <v>document.getElementById('m155').innerHTML = (b1*0+b2*0+b0*0) + (s1*0+s2*30+s3*0+s4*0+s5*0+s6*0+s7*0+s0*30) + (e01*40+e02*0+e03*0+e04*40+e05*0+e06*0+e07*0+e08*0+e09*0+e10*0+e11*0+e12*0+e13*0+e14*0+e15*0+e16*0);</v>
      </c>
      <c r="AJ157" s="35" t="str">
        <f t="shared" si="17"/>
        <v>m155</v>
      </c>
      <c r="AK157" s="23"/>
    </row>
    <row r="158" spans="1:37" s="3" customFormat="1" ht="37.049999999999997" customHeight="1" x14ac:dyDescent="0.3">
      <c r="A158" s="3" t="s">
        <v>307</v>
      </c>
      <c r="C158" s="6" t="s">
        <v>308</v>
      </c>
      <c r="D158" s="3">
        <v>5</v>
      </c>
      <c r="E158" s="3" t="s">
        <v>39</v>
      </c>
      <c r="F158" s="15" t="s">
        <v>282</v>
      </c>
      <c r="G158" s="8"/>
      <c r="H158" s="21" t="str">
        <f>IF(G158="","",VLOOKUP(G158,List!H:I,2,))</f>
        <v/>
      </c>
      <c r="I158" s="4">
        <f t="shared" si="20"/>
        <v>0</v>
      </c>
      <c r="J158" s="2"/>
      <c r="K158" s="2"/>
      <c r="L158" s="2"/>
      <c r="M158" s="2">
        <f t="shared" si="18"/>
        <v>0</v>
      </c>
      <c r="N158" s="2"/>
      <c r="O158" s="2"/>
      <c r="P158" s="2"/>
      <c r="Q158" s="2"/>
      <c r="R158" s="7"/>
      <c r="V158" s="4"/>
      <c r="AE158" s="4">
        <f t="shared" si="19"/>
        <v>0</v>
      </c>
      <c r="AG158" s="23"/>
      <c r="AH158" s="31" t="str">
        <f t="shared" si="16"/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8" s="31" t="str">
        <f ca="1">"document.getElementById('"&amp;AJ158&amp;"').innerHTML = (b1*"&amp;TEXT(K158,0)&amp;"+b2*"&amp;TEXT(L158,0)&amp;"+b0*"&amp;TEXT(M158,0)&amp;") + (s1*"&amp;TEXT(X158,0)&amp;"+s2*"&amp;TEXT(Y158,0)&amp;"+s3*"&amp;TEXT(Z158,0)&amp;"+s4*"&amp;TEXT(AA158,0)&amp;"+s5*"&amp;TEXT(AB158,0)&amp;"+s6*"&amp;TEXT(AC158,0)&amp;"+s7*"&amp;TEXT(AD158,0)&amp;"+s0*"&amp;TEXT(AE158,0)&amp;") + (e01*"&amp;IF(ISNUMBER(SEARCH("斬撃",S158)),T158,0)&amp;"+e02*"&amp;IF(ISNUMBER(SEARCH("刺突",S158)),T158,0)&amp;"+e03*"&amp;IF(ISNUMBER(SEARCH("打撃",S158)),T158,0)&amp;"+e04*"&amp;IF(ISNUMBER(SEARCH("射撃",S158)),T158,T158)&amp;"+e05*"&amp;IF(ISNUMBER(SEARCH("魔法",S158)),T158,0)&amp;"+e06*"&amp;IF(ISNUMBER(SERCH("無区分",S158)),T158,0)&amp;"+e07*"&amp;IF(U158="反撃",V158,0)&amp;"+e08*"&amp;IF(U158="風属性",V158,0)&amp;"+e09*"&amp;IF(U158="闇属性",V158,0)&amp;"+e10*"&amp;IF(U158="単体",V158,0)&amp;"+e11*"&amp;IF(U158="範囲",V158,0)&amp;"+e12*"&amp;IF(U158="人",V158,0)&amp;"+e13*"&amp;IF(U158="異族",V158,0)&amp;"+e14*"&amp;IF(U158="バジュラ",V158,0)&amp;"+e15*"&amp;IF(U158="魔動人形",V158,0)&amp;"+e16*"&amp;IF(U158="下位魔神",V158,0)&amp;");"</f>
        <v>document.getElementById('m156').innerHTML = (b1*0+b2*0+b0*0) + (s1*0+s2*0+s3*0+s4*0+s5*0+s6*0+s7*0+s0*0) + (e01*0+e02*0+e03*0+e04*+e05*0+e06*0+e07*0+e08*0+e09*0+e10*0+e11*0+e12*0+e13*0+e14*0+e15*0+e16*0);</v>
      </c>
      <c r="AJ158" s="35" t="str">
        <f t="shared" si="17"/>
        <v>m156</v>
      </c>
      <c r="AK158" s="23"/>
    </row>
    <row r="159" spans="1:37" s="3" customFormat="1" ht="37.049999999999997" customHeight="1" x14ac:dyDescent="0.3">
      <c r="A159" s="3" t="s">
        <v>309</v>
      </c>
      <c r="C159" s="6" t="s">
        <v>310</v>
      </c>
      <c r="D159" s="3">
        <v>5</v>
      </c>
      <c r="E159" s="3" t="s">
        <v>35</v>
      </c>
      <c r="F159" s="15" t="s">
        <v>36</v>
      </c>
      <c r="G159" s="8"/>
      <c r="H159" s="21" t="str">
        <f>IF(G159="","",VLOOKUP(G159,List!H:I,2,))</f>
        <v/>
      </c>
      <c r="I159" s="4">
        <f t="shared" si="20"/>
        <v>0</v>
      </c>
      <c r="J159" s="2"/>
      <c r="K159" s="2"/>
      <c r="L159" s="2"/>
      <c r="M159" s="2">
        <f t="shared" si="18"/>
        <v>0</v>
      </c>
      <c r="N159" s="2"/>
      <c r="O159" s="2"/>
      <c r="P159" s="2"/>
      <c r="Q159" s="2"/>
      <c r="R159" s="7"/>
      <c r="V159" s="4"/>
      <c r="AE159" s="4">
        <f t="shared" si="19"/>
        <v>0</v>
      </c>
      <c r="AG159" s="23"/>
      <c r="AH159" s="31" t="str">
        <f t="shared" si="16"/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9" s="31" t="str">
        <f ca="1">"document.getElementById('"&amp;AJ159&amp;"').innerHTML = (b1*"&amp;TEXT(K159,0)&amp;"+b2*"&amp;TEXT(L159,0)&amp;"+b0*"&amp;TEXT(M159,0)&amp;") + (s1*"&amp;TEXT(X159,0)&amp;"+s2*"&amp;TEXT(Y159,0)&amp;"+s3*"&amp;TEXT(Z159,0)&amp;"+s4*"&amp;TEXT(AA159,0)&amp;"+s5*"&amp;TEXT(AB159,0)&amp;"+s6*"&amp;TEXT(AC159,0)&amp;"+s7*"&amp;TEXT(AD159,0)&amp;"+s0*"&amp;TEXT(AE159,0)&amp;") + (e01*"&amp;IF(ISNUMBER(SEARCH("斬撃",S159)),T159,0)&amp;"+e02*"&amp;IF(ISNUMBER(SEARCH("刺突",S159)),T159,0)&amp;"+e03*"&amp;IF(ISNUMBER(SEARCH("打撃",S159)),T159,0)&amp;"+e04*"&amp;IF(ISNUMBER(SEARCH("射撃",S159)),T159,T159)&amp;"+e05*"&amp;IF(ISNUMBER(SEARCH("魔法",S159)),T159,0)&amp;"+e06*"&amp;IF(ISNUMBER(SERCH("無区分",S159)),T159,0)&amp;"+e07*"&amp;IF(U159="反撃",V159,0)&amp;"+e08*"&amp;IF(U159="風属性",V159,0)&amp;"+e09*"&amp;IF(U159="闇属性",V159,0)&amp;"+e10*"&amp;IF(U159="単体",V159,0)&amp;"+e11*"&amp;IF(U159="範囲",V159,0)&amp;"+e12*"&amp;IF(U159="人",V159,0)&amp;"+e13*"&amp;IF(U159="異族",V159,0)&amp;"+e14*"&amp;IF(U159="バジュラ",V159,0)&amp;"+e15*"&amp;IF(U159="魔動人形",V159,0)&amp;"+e16*"&amp;IF(U159="下位魔神",V159,0)&amp;");"</f>
        <v>document.getElementById('m157').innerHTML = (b1*0+b2*0+b0*0) + (s1*0+s2*0+s3*0+s4*0+s5*0+s6*0+s7*0+s0*0) + (e01*0+e02*0+e03*0+e04*+e05*0+e06*0+e07*0+e08*0+e09*0+e10*0+e11*0+e12*0+e13*0+e14*0+e15*0+e16*0);</v>
      </c>
      <c r="AJ159" s="35" t="str">
        <f t="shared" si="17"/>
        <v>m157</v>
      </c>
      <c r="AK159" s="23"/>
    </row>
    <row r="160" spans="1:37" s="3" customFormat="1" ht="37.049999999999997" customHeight="1" x14ac:dyDescent="0.3">
      <c r="A160" s="3" t="s">
        <v>316</v>
      </c>
      <c r="C160" s="6" t="s">
        <v>312</v>
      </c>
      <c r="D160" s="3">
        <v>5</v>
      </c>
      <c r="F160" s="15" t="s">
        <v>36</v>
      </c>
      <c r="G160" s="8" t="s">
        <v>313</v>
      </c>
      <c r="H160" s="21" t="str">
        <f>IF(G160="","",VLOOKUP(G160,List!H:I,2,))</f>
        <v>group_ts.png</v>
      </c>
      <c r="I160" s="4">
        <f t="shared" si="20"/>
        <v>30</v>
      </c>
      <c r="J160" s="2">
        <v>30</v>
      </c>
      <c r="K160" s="2"/>
      <c r="L160" s="2"/>
      <c r="M160" s="2">
        <f t="shared" si="18"/>
        <v>0</v>
      </c>
      <c r="N160" s="2"/>
      <c r="O160" s="2"/>
      <c r="P160" s="2"/>
      <c r="Q160" s="2">
        <v>10</v>
      </c>
      <c r="R160" s="7"/>
      <c r="V160" s="4"/>
      <c r="W160" s="3" t="s">
        <v>479</v>
      </c>
      <c r="Z160" s="3">
        <v>30</v>
      </c>
      <c r="AE160" s="4">
        <f t="shared" si="19"/>
        <v>30</v>
      </c>
      <c r="AG160" s="23"/>
      <c r="AH160" s="31" t="str">
        <f t="shared" si="16"/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headers='origin'&gt;その他
Other&lt;/td&gt;&lt;td headers='group'&gt;&lt;span class='groupName'&gt;〈七つの大罪〉&lt;/span&gt;&lt;img src='resources/ui/group_ts.png' title='〈七つの大罪〉' /&gt;&lt;/td&gt;&lt;td headers='score' id='m158'&gt;30&lt;/td&gt;&lt;td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I160" s="31" t="str">
        <f ca="1">"document.getElementById('"&amp;AJ160&amp;"').innerHTML = (b1*"&amp;TEXT(K160,0)&amp;"+b2*"&amp;TEXT(L160,0)&amp;"+b0*"&amp;TEXT(M160,0)&amp;") + (s1*"&amp;TEXT(X160,0)&amp;"+s2*"&amp;TEXT(Y160,0)&amp;"+s3*"&amp;TEXT(Z160,0)&amp;"+s4*"&amp;TEXT(AA160,0)&amp;"+s5*"&amp;TEXT(AB160,0)&amp;"+s6*"&amp;TEXT(AC160,0)&amp;"+s7*"&amp;TEXT(AD160,0)&amp;"+s0*"&amp;TEXT(AE160,0)&amp;") + (e01*"&amp;IF(ISNUMBER(SEARCH("斬撃",S160)),T160,0)&amp;"+e02*"&amp;IF(ISNUMBER(SEARCH("刺突",S160)),T160,0)&amp;"+e03*"&amp;IF(ISNUMBER(SEARCH("打撃",S160)),T160,0)&amp;"+e04*"&amp;IF(ISNUMBER(SEARCH("射撃",S160)),T160,T160)&amp;"+e05*"&amp;IF(ISNUMBER(SEARCH("魔法",S160)),T160,0)&amp;"+e06*"&amp;IF(ISNUMBER(SERCH("無区分",S160)),T160,0)&amp;"+e07*"&amp;IF(U160="反撃",V160,0)&amp;"+e08*"&amp;IF(U160="風属性",V160,0)&amp;"+e09*"&amp;IF(U160="闇属性",V160,0)&amp;"+e10*"&amp;IF(U160="単体",V160,0)&amp;"+e11*"&amp;IF(U160="範囲",V160,0)&amp;"+e12*"&amp;IF(U160="人",V160,0)&amp;"+e13*"&amp;IF(U160="異族",V160,0)&amp;"+e14*"&amp;IF(U160="バジュラ",V160,0)&amp;"+e15*"&amp;IF(U160="魔動人形",V160,0)&amp;"+e16*"&amp;IF(U160="下位魔神",V160,0)&amp;");"</f>
        <v>document.getElementById('m158').innerHTML = (b1*0+b2*0+b0*0) + (s1*0+s2*0+s3*30+s4*0+s5*0+s6*0+s7*0+s0*30) + (e01*0+e02*0+e03*0+e04*+e05*0+e06*0+e07*0+e08*0+e09*0+e10*0+e11*0+e12*0+e13*0+e14*0+e15*0+e16*0);</v>
      </c>
      <c r="AJ160" s="35" t="str">
        <f t="shared" si="17"/>
        <v>m158</v>
      </c>
      <c r="AK160" s="23"/>
    </row>
    <row r="161" spans="1:37" s="3" customFormat="1" ht="37.049999999999997" customHeight="1" x14ac:dyDescent="0.3">
      <c r="A161" s="3" t="s">
        <v>318</v>
      </c>
      <c r="C161" s="6" t="s">
        <v>315</v>
      </c>
      <c r="D161" s="3">
        <v>5</v>
      </c>
      <c r="E161" s="3" t="s">
        <v>39</v>
      </c>
      <c r="F161" s="15" t="s">
        <v>36</v>
      </c>
      <c r="G161" s="8" t="s">
        <v>313</v>
      </c>
      <c r="H161" s="21" t="str">
        <f>IF(G161="","",VLOOKUP(G161,List!H:I,2,))</f>
        <v>group_ts.png</v>
      </c>
      <c r="I161" s="4">
        <f t="shared" si="20"/>
        <v>50</v>
      </c>
      <c r="J161" s="2">
        <v>50</v>
      </c>
      <c r="K161" s="2">
        <v>20</v>
      </c>
      <c r="L161" s="2">
        <v>20</v>
      </c>
      <c r="M161" s="2">
        <f t="shared" si="18"/>
        <v>20</v>
      </c>
      <c r="N161" s="2"/>
      <c r="O161" s="2"/>
      <c r="P161" s="2"/>
      <c r="Q161" s="2"/>
      <c r="R161" s="7"/>
      <c r="V161" s="4"/>
      <c r="W161" s="3" t="s">
        <v>554</v>
      </c>
      <c r="X161" s="3">
        <v>30</v>
      </c>
      <c r="AB161" s="3">
        <v>30</v>
      </c>
      <c r="AE161" s="4">
        <f t="shared" si="19"/>
        <v>30</v>
      </c>
      <c r="AG161" s="23"/>
      <c r="AH161" s="31" t="str">
        <f t="shared" si="16"/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id='m159'&gt;50&lt;/td&gt;&lt;td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61" s="31" t="str">
        <f ca="1">"document.getElementById('"&amp;AJ161&amp;"').innerHTML = (b1*"&amp;TEXT(K161,0)&amp;"+b2*"&amp;TEXT(L161,0)&amp;"+b0*"&amp;TEXT(M161,0)&amp;") + (s1*"&amp;TEXT(X161,0)&amp;"+s2*"&amp;TEXT(Y161,0)&amp;"+s3*"&amp;TEXT(Z161,0)&amp;"+s4*"&amp;TEXT(AA161,0)&amp;"+s5*"&amp;TEXT(AB161,0)&amp;"+s6*"&amp;TEXT(AC161,0)&amp;"+s7*"&amp;TEXT(AD161,0)&amp;"+s0*"&amp;TEXT(AE161,0)&amp;") + (e01*"&amp;IF(ISNUMBER(SEARCH("斬撃",S161)),T161,0)&amp;"+e02*"&amp;IF(ISNUMBER(SEARCH("刺突",S161)),T161,0)&amp;"+e03*"&amp;IF(ISNUMBER(SEARCH("打撃",S161)),T161,0)&amp;"+e04*"&amp;IF(ISNUMBER(SEARCH("射撃",S161)),T161,T161)&amp;"+e05*"&amp;IF(ISNUMBER(SEARCH("魔法",S161)),T161,0)&amp;"+e06*"&amp;IF(ISNUMBER(SERCH("無区分",S161)),T161,0)&amp;"+e07*"&amp;IF(U161="反撃",V161,0)&amp;"+e08*"&amp;IF(U161="風属性",V161,0)&amp;"+e09*"&amp;IF(U161="闇属性",V161,0)&amp;"+e10*"&amp;IF(U161="単体",V161,0)&amp;"+e11*"&amp;IF(U161="範囲",V161,0)&amp;"+e12*"&amp;IF(U161="人",V161,0)&amp;"+e13*"&amp;IF(U161="異族",V161,0)&amp;"+e14*"&amp;IF(U161="バジュラ",V161,0)&amp;"+e15*"&amp;IF(U161="魔動人形",V161,0)&amp;"+e16*"&amp;IF(U161="下位魔神",V161,0)&amp;");"</f>
        <v>document.getElementById('m159').innerHTML = (b1*20+b2*20+b0*20) + (s1*30+s2*0+s3*0+s4*0+s5*30+s6*0+s7*0+s0*30) + (e01*0+e02*0+e03*0+e04*+e05*0+e06*0+e07*0+e08*0+e09*0+e10*0+e11*0+e12*0+e13*0+e14*0+e15*0+e16*0);</v>
      </c>
      <c r="AJ161" s="35" t="str">
        <f t="shared" si="17"/>
        <v>m159</v>
      </c>
      <c r="AK161" s="23"/>
    </row>
    <row r="162" spans="1:37" s="3" customFormat="1" ht="37.049999999999997" customHeight="1" x14ac:dyDescent="0.3">
      <c r="A162" s="3" t="s">
        <v>321</v>
      </c>
      <c r="C162" s="6" t="s">
        <v>317</v>
      </c>
      <c r="D162" s="3">
        <v>5</v>
      </c>
      <c r="E162" s="3" t="s">
        <v>39</v>
      </c>
      <c r="F162" s="15" t="s">
        <v>36</v>
      </c>
      <c r="G162" s="8" t="s">
        <v>313</v>
      </c>
      <c r="H162" s="21" t="str">
        <f>IF(G162="","",VLOOKUP(G162,List!H:I,2,))</f>
        <v>group_ts.png</v>
      </c>
      <c r="I162" s="4">
        <f t="shared" si="20"/>
        <v>100</v>
      </c>
      <c r="J162" s="2"/>
      <c r="K162" s="2">
        <v>30</v>
      </c>
      <c r="L162" s="2">
        <v>30</v>
      </c>
      <c r="M162" s="2">
        <f t="shared" si="18"/>
        <v>30</v>
      </c>
      <c r="N162" s="2"/>
      <c r="O162" s="2"/>
      <c r="P162" s="2"/>
      <c r="Q162" s="2"/>
      <c r="R162" s="7"/>
      <c r="U162" s="5" t="s">
        <v>497</v>
      </c>
      <c r="V162" s="4">
        <v>40</v>
      </c>
      <c r="AA162" s="3">
        <v>30</v>
      </c>
      <c r="AD162" s="3">
        <v>30</v>
      </c>
      <c r="AE162" s="4">
        <f t="shared" si="19"/>
        <v>30</v>
      </c>
      <c r="AG162" s="23"/>
      <c r="AH162" s="31" t="str">
        <f t="shared" si="16"/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id='m160'&gt;100&lt;/td&gt;&lt;td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I162" s="31" t="str">
        <f ca="1">"document.getElementById('"&amp;AJ162&amp;"').innerHTML = (b1*"&amp;TEXT(K162,0)&amp;"+b2*"&amp;TEXT(L162,0)&amp;"+b0*"&amp;TEXT(M162,0)&amp;") + (s1*"&amp;TEXT(X162,0)&amp;"+s2*"&amp;TEXT(Y162,0)&amp;"+s3*"&amp;TEXT(Z162,0)&amp;"+s4*"&amp;TEXT(AA162,0)&amp;"+s5*"&amp;TEXT(AB162,0)&amp;"+s6*"&amp;TEXT(AC162,0)&amp;"+s7*"&amp;TEXT(AD162,0)&amp;"+s0*"&amp;TEXT(AE162,0)&amp;") + (e01*"&amp;IF(ISNUMBER(SEARCH("斬撃",S162)),T162,0)&amp;"+e02*"&amp;IF(ISNUMBER(SEARCH("刺突",S162)),T162,0)&amp;"+e03*"&amp;IF(ISNUMBER(SEARCH("打撃",S162)),T162,0)&amp;"+e04*"&amp;IF(ISNUMBER(SEARCH("射撃",S162)),T162,T162)&amp;"+e05*"&amp;IF(ISNUMBER(SEARCH("魔法",S162)),T162,0)&amp;"+e06*"&amp;IF(ISNUMBER(SERCH("無区分",S162)),T162,0)&amp;"+e07*"&amp;IF(U162="反撃",V162,0)&amp;"+e08*"&amp;IF(U162="風属性",V162,0)&amp;"+e09*"&amp;IF(U162="闇属性",V162,0)&amp;"+e10*"&amp;IF(U162="単体",V162,0)&amp;"+e11*"&amp;IF(U162="範囲",V162,0)&amp;"+e12*"&amp;IF(U162="人",V162,0)&amp;"+e13*"&amp;IF(U162="異族",V162,0)&amp;"+e14*"&amp;IF(U162="バジュラ",V162,0)&amp;"+e15*"&amp;IF(U162="魔動人形",V162,0)&amp;"+e16*"&amp;IF(U162="下位魔神",V162,0)&amp;");"</f>
        <v>document.getElementById('m160').innerHTML = (b1*30+b2*30+b0*30) + (s1*0+s2*0+s3*0+s4*30+s5*0+s6*0+s7*30+s0*30) + (e01*0+e02*0+e03*0+e04*+e05*0+e06*0+e07*0+e08*0+e09*0+e10*0+e11*0+e12*0+e13*0+e14*0+e15*40+e16*0);</v>
      </c>
      <c r="AJ162" s="35" t="str">
        <f t="shared" si="17"/>
        <v>m160</v>
      </c>
      <c r="AK162" s="23"/>
    </row>
    <row r="163" spans="1:37" s="3" customFormat="1" ht="37.049999999999997" customHeight="1" x14ac:dyDescent="0.3">
      <c r="A163" s="3" t="s">
        <v>545</v>
      </c>
      <c r="C163" s="6" t="s">
        <v>546</v>
      </c>
      <c r="D163" s="3">
        <v>5</v>
      </c>
      <c r="E163" s="3" t="s">
        <v>39</v>
      </c>
      <c r="F163" s="15" t="s">
        <v>36</v>
      </c>
      <c r="G163" s="8" t="s">
        <v>313</v>
      </c>
      <c r="H163" s="21" t="str">
        <f>IF(G163="","",VLOOKUP(G163,List!H:I,2,))</f>
        <v>group_ts.png</v>
      </c>
      <c r="I163" s="4">
        <f t="shared" si="20"/>
        <v>140</v>
      </c>
      <c r="J163" s="2">
        <v>20</v>
      </c>
      <c r="K163" s="2"/>
      <c r="L163" s="2"/>
      <c r="M163" s="2">
        <f t="shared" si="18"/>
        <v>0</v>
      </c>
      <c r="N163" s="2"/>
      <c r="O163" s="2"/>
      <c r="P163" s="2"/>
      <c r="Q163" s="2"/>
      <c r="R163" s="7"/>
      <c r="U163" s="5" t="s">
        <v>547</v>
      </c>
      <c r="V163" s="4">
        <v>80</v>
      </c>
      <c r="AD163" s="3">
        <v>60</v>
      </c>
      <c r="AE163" s="4">
        <f t="shared" si="19"/>
        <v>60</v>
      </c>
      <c r="AG163" s="23"/>
      <c r="AH163" s="31" t="str">
        <f t="shared" si="16"/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id='m161'&gt;140&lt;/td&gt;&lt;td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63" s="31" t="str">
        <f ca="1">"document.getElementById('"&amp;AJ163&amp;"').innerHTML = (b1*"&amp;TEXT(K163,0)&amp;"+b2*"&amp;TEXT(L163,0)&amp;"+b0*"&amp;TEXT(M163,0)&amp;") + (s1*"&amp;TEXT(X163,0)&amp;"+s2*"&amp;TEXT(Y163,0)&amp;"+s3*"&amp;TEXT(Z163,0)&amp;"+s4*"&amp;TEXT(AA163,0)&amp;"+s5*"&amp;TEXT(AB163,0)&amp;"+s6*"&amp;TEXT(AC163,0)&amp;"+s7*"&amp;TEXT(AD163,0)&amp;"+s0*"&amp;TEXT(AE163,0)&amp;") + (e01*"&amp;IF(ISNUMBER(SEARCH("斬撃",S163)),T163,0)&amp;"+e02*"&amp;IF(ISNUMBER(SEARCH("刺突",S163)),T163,0)&amp;"+e03*"&amp;IF(ISNUMBER(SEARCH("打撃",S163)),T163,0)&amp;"+e04*"&amp;IF(ISNUMBER(SEARCH("射撃",S163)),T163,T163)&amp;"+e05*"&amp;IF(ISNUMBER(SEARCH("魔法",S163)),T163,0)&amp;"+e06*"&amp;IF(ISNUMBER(SERCH("無区分",S163)),T163,0)&amp;"+e07*"&amp;IF(U163="反撃",V163,0)&amp;"+e08*"&amp;IF(U163="風属性",V163,0)&amp;"+e09*"&amp;IF(U163="闇属性",V163,0)&amp;"+e10*"&amp;IF(U163="単体",V163,0)&amp;"+e11*"&amp;IF(U163="範囲",V163,0)&amp;"+e12*"&amp;IF(U163="人",V163,0)&amp;"+e13*"&amp;IF(U163="異族",V163,0)&amp;"+e14*"&amp;IF(U163="バジュラ",V163,0)&amp;"+e15*"&amp;IF(U163="魔動人形",V163,0)&amp;"+e16*"&amp;IF(U163="下位魔神",V163,0)&amp;");"</f>
        <v>document.getElementById('m161').innerHTML = (b1*0+b2*0+b0*0) + (s1*0+s2*0+s3*0+s4*0+s5*0+s6*0+s7*60+s0*60) + (e01*0+e02*0+e03*0+e04*+e05*0+e06*0+e07*0+e08*0+e09*0+e10*0+e11*0+e12*0+e13*0+e14*0+e15*0+e16*80);</v>
      </c>
      <c r="AJ163" s="35" t="str">
        <f t="shared" si="17"/>
        <v>m161</v>
      </c>
      <c r="AK163" s="23"/>
    </row>
    <row r="164" spans="1:37" s="3" customFormat="1" ht="37.049999999999997" customHeight="1" x14ac:dyDescent="0.3">
      <c r="A164" s="3" t="s">
        <v>311</v>
      </c>
      <c r="C164" s="6" t="s">
        <v>319</v>
      </c>
      <c r="D164" s="3">
        <v>5</v>
      </c>
      <c r="E164" s="3" t="s">
        <v>39</v>
      </c>
      <c r="F164" s="15" t="s">
        <v>36</v>
      </c>
      <c r="G164" s="8" t="s">
        <v>320</v>
      </c>
      <c r="H164" s="21" t="str">
        <f>IF(G164="","",VLOOKUP(G164,List!H:I,2,))</f>
        <v>group_tsp.png</v>
      </c>
      <c r="I164" s="4">
        <f t="shared" si="20"/>
        <v>60</v>
      </c>
      <c r="J164" s="2">
        <v>60</v>
      </c>
      <c r="K164" s="2">
        <v>20</v>
      </c>
      <c r="L164" s="2"/>
      <c r="M164" s="2">
        <f t="shared" si="18"/>
        <v>20</v>
      </c>
      <c r="N164" s="2"/>
      <c r="O164" s="2"/>
      <c r="P164" s="2"/>
      <c r="Q164" s="2"/>
      <c r="R164" s="7"/>
      <c r="V164" s="4"/>
      <c r="W164" s="5" t="s">
        <v>495</v>
      </c>
      <c r="AA164" s="3">
        <v>40</v>
      </c>
      <c r="AB164" s="3">
        <v>20</v>
      </c>
      <c r="AE164" s="4">
        <f t="shared" si="19"/>
        <v>40</v>
      </c>
      <c r="AG164" s="23"/>
      <c r="AH164" s="31" t="str">
        <f t="shared" si="16"/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headers='group'&gt;&lt;span class='groupName'&gt;転スラ&lt;/span&gt;&lt;img src='resources/ui/group_tsp.png' title='転スラ' /&gt;&lt;/td&gt;&lt;td headers='score' id='m162'&gt;60&lt;/td&gt;&lt;td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64" s="31" t="str">
        <f ca="1">"document.getElementById('"&amp;AJ164&amp;"').innerHTML = (b1*"&amp;TEXT(K164,0)&amp;"+b2*"&amp;TEXT(L164,0)&amp;"+b0*"&amp;TEXT(M164,0)&amp;") + (s1*"&amp;TEXT(X164,0)&amp;"+s2*"&amp;TEXT(Y164,0)&amp;"+s3*"&amp;TEXT(Z164,0)&amp;"+s4*"&amp;TEXT(AA164,0)&amp;"+s5*"&amp;TEXT(AB164,0)&amp;"+s6*"&amp;TEXT(AC164,0)&amp;"+s7*"&amp;TEXT(AD164,0)&amp;"+s0*"&amp;TEXT(AE164,0)&amp;") + (e01*"&amp;IF(ISNUMBER(SEARCH("斬撃",S164)),T164,0)&amp;"+e02*"&amp;IF(ISNUMBER(SEARCH("刺突",S164)),T164,0)&amp;"+e03*"&amp;IF(ISNUMBER(SEARCH("打撃",S164)),T164,0)&amp;"+e04*"&amp;IF(ISNUMBER(SEARCH("射撃",S164)),T164,T164)&amp;"+e05*"&amp;IF(ISNUMBER(SEARCH("魔法",S164)),T164,0)&amp;"+e06*"&amp;IF(ISNUMBER(SERCH("無区分",S164)),T164,0)&amp;"+e07*"&amp;IF(U164="反撃",V164,0)&amp;"+e08*"&amp;IF(U164="風属性",V164,0)&amp;"+e09*"&amp;IF(U164="闇属性",V164,0)&amp;"+e10*"&amp;IF(U164="単体",V164,0)&amp;"+e11*"&amp;IF(U164="範囲",V164,0)&amp;"+e12*"&amp;IF(U164="人",V164,0)&amp;"+e13*"&amp;IF(U164="異族",V164,0)&amp;"+e14*"&amp;IF(U164="バジュラ",V164,0)&amp;"+e15*"&amp;IF(U164="魔動人形",V164,0)&amp;"+e16*"&amp;IF(U164="下位魔神",V164,0)&amp;");"</f>
        <v>document.getElementById('m162').innerHTML = (b1*20+b2*0+b0*20) + (s1*0+s2*0+s3*0+s4*40+s5*20+s6*0+s7*0+s0*40) + (e01*0+e02*0+e03*0+e04*+e05*0+e06*0+e07*0+e08*0+e09*0+e10*0+e11*0+e12*0+e13*0+e14*0+e15*0+e16*0);</v>
      </c>
      <c r="AJ164" s="35" t="str">
        <f t="shared" si="17"/>
        <v>m162</v>
      </c>
      <c r="AK164" s="23"/>
    </row>
    <row r="165" spans="1:37" s="3" customFormat="1" ht="37.049999999999997" customHeight="1" x14ac:dyDescent="0.3">
      <c r="A165" s="3" t="s">
        <v>314</v>
      </c>
      <c r="C165" s="6" t="s">
        <v>322</v>
      </c>
      <c r="D165" s="3">
        <v>5</v>
      </c>
      <c r="E165" s="3" t="s">
        <v>39</v>
      </c>
      <c r="F165" s="15" t="s">
        <v>36</v>
      </c>
      <c r="G165" s="8" t="s">
        <v>320</v>
      </c>
      <c r="H165" s="21" t="str">
        <f>IF(G165="","",VLOOKUP(G165,List!H:I,2,))</f>
        <v>group_tsp.png</v>
      </c>
      <c r="I165" s="4">
        <f t="shared" si="20"/>
        <v>70</v>
      </c>
      <c r="J165" s="2">
        <v>40</v>
      </c>
      <c r="K165" s="2">
        <v>30</v>
      </c>
      <c r="L165" s="2"/>
      <c r="M165" s="2">
        <f t="shared" si="18"/>
        <v>30</v>
      </c>
      <c r="N165" s="2"/>
      <c r="O165" s="2"/>
      <c r="P165" s="2">
        <v>30</v>
      </c>
      <c r="Q165" s="2"/>
      <c r="R165" s="7"/>
      <c r="V165" s="4"/>
      <c r="Y165" s="3">
        <v>20</v>
      </c>
      <c r="AB165" s="3">
        <v>40</v>
      </c>
      <c r="AE165" s="4">
        <f t="shared" si="19"/>
        <v>40</v>
      </c>
      <c r="AG165" s="23"/>
      <c r="AH165" s="31" t="str">
        <f t="shared" si="16"/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headers='group'&gt;&lt;span class='groupName'&gt;転スラ&lt;/span&gt;&lt;img src='resources/ui/group_tsp.png' title='転スラ' /&gt;&lt;/td&gt;&lt;td headers='score' id='m163'&gt;70&lt;/td&gt;&lt;td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I165" s="31" t="str">
        <f ca="1">"document.getElementById('"&amp;AJ165&amp;"').innerHTML = (b1*"&amp;TEXT(K165,0)&amp;"+b2*"&amp;TEXT(L165,0)&amp;"+b0*"&amp;TEXT(M165,0)&amp;") + (s1*"&amp;TEXT(X165,0)&amp;"+s2*"&amp;TEXT(Y165,0)&amp;"+s3*"&amp;TEXT(Z165,0)&amp;"+s4*"&amp;TEXT(AA165,0)&amp;"+s5*"&amp;TEXT(AB165,0)&amp;"+s6*"&amp;TEXT(AC165,0)&amp;"+s7*"&amp;TEXT(AD165,0)&amp;"+s0*"&amp;TEXT(AE165,0)&amp;") + (e01*"&amp;IF(ISNUMBER(SEARCH("斬撃",S165)),T165,0)&amp;"+e02*"&amp;IF(ISNUMBER(SEARCH("刺突",S165)),T165,0)&amp;"+e03*"&amp;IF(ISNUMBER(SEARCH("打撃",S165)),T165,0)&amp;"+e04*"&amp;IF(ISNUMBER(SEARCH("射撃",S165)),T165,T165)&amp;"+e05*"&amp;IF(ISNUMBER(SEARCH("魔法",S165)),T165,0)&amp;"+e06*"&amp;IF(ISNUMBER(SERCH("無区分",S165)),T165,0)&amp;"+e07*"&amp;IF(U165="反撃",V165,0)&amp;"+e08*"&amp;IF(U165="風属性",V165,0)&amp;"+e09*"&amp;IF(U165="闇属性",V165,0)&amp;"+e10*"&amp;IF(U165="単体",V165,0)&amp;"+e11*"&amp;IF(U165="範囲",V165,0)&amp;"+e12*"&amp;IF(U165="人",V165,0)&amp;"+e13*"&amp;IF(U165="異族",V165,0)&amp;"+e14*"&amp;IF(U165="バジュラ",V165,0)&amp;"+e15*"&amp;IF(U165="魔動人形",V165,0)&amp;"+e16*"&amp;IF(U165="下位魔神",V165,0)&amp;");"</f>
        <v>document.getElementById('m163').innerHTML = (b1*30+b2*0+b0*30) + (s1*0+s2*20+s3*0+s4*0+s5*40+s6*0+s7*0+s0*40) + (e01*0+e02*0+e03*0+e04*+e05*0+e06*0+e07*0+e08*0+e09*0+e10*0+e11*0+e12*0+e13*0+e14*0+e15*0+e16*0);</v>
      </c>
      <c r="AJ165" s="35" t="str">
        <f t="shared" si="17"/>
        <v>m163</v>
      </c>
      <c r="AK165" s="23"/>
    </row>
    <row r="166" spans="1:37" s="3" customFormat="1" ht="37.049999999999997" customHeight="1" x14ac:dyDescent="0.3">
      <c r="A166" s="3" t="s">
        <v>323</v>
      </c>
      <c r="C166" s="6" t="s">
        <v>324</v>
      </c>
      <c r="D166" s="3">
        <v>5</v>
      </c>
      <c r="E166" s="3" t="s">
        <v>35</v>
      </c>
      <c r="F166" s="15" t="s">
        <v>282</v>
      </c>
      <c r="G166" s="8"/>
      <c r="H166" s="21" t="str">
        <f>IF(G166="","",VLOOKUP(G166,List!H:I,2,))</f>
        <v/>
      </c>
      <c r="I166" s="4">
        <f t="shared" si="20"/>
        <v>0</v>
      </c>
      <c r="J166" s="2"/>
      <c r="K166" s="2"/>
      <c r="L166" s="2"/>
      <c r="M166" s="2">
        <f t="shared" si="18"/>
        <v>0</v>
      </c>
      <c r="N166" s="2"/>
      <c r="O166" s="2"/>
      <c r="P166" s="2"/>
      <c r="Q166" s="2"/>
      <c r="R166" s="7"/>
      <c r="V166" s="4"/>
      <c r="AE166" s="4">
        <f t="shared" si="19"/>
        <v>0</v>
      </c>
      <c r="AG166" s="23"/>
      <c r="AH166" s="31" t="str">
        <f t="shared" si="16"/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6" s="31" t="str">
        <f ca="1">"document.getElementById('"&amp;AJ166&amp;"').innerHTML = (b1*"&amp;TEXT(K166,0)&amp;"+b2*"&amp;TEXT(L166,0)&amp;"+b0*"&amp;TEXT(M166,0)&amp;") + (s1*"&amp;TEXT(X166,0)&amp;"+s2*"&amp;TEXT(Y166,0)&amp;"+s3*"&amp;TEXT(Z166,0)&amp;"+s4*"&amp;TEXT(AA166,0)&amp;"+s5*"&amp;TEXT(AB166,0)&amp;"+s6*"&amp;TEXT(AC166,0)&amp;"+s7*"&amp;TEXT(AD166,0)&amp;"+s0*"&amp;TEXT(AE166,0)&amp;") + (e01*"&amp;IF(ISNUMBER(SEARCH("斬撃",S166)),T166,0)&amp;"+e02*"&amp;IF(ISNUMBER(SEARCH("刺突",S166)),T166,0)&amp;"+e03*"&amp;IF(ISNUMBER(SEARCH("打撃",S166)),T166,0)&amp;"+e04*"&amp;IF(ISNUMBER(SEARCH("射撃",S166)),T166,T166)&amp;"+e05*"&amp;IF(ISNUMBER(SEARCH("魔法",S166)),T166,0)&amp;"+e06*"&amp;IF(ISNUMBER(SERCH("無区分",S166)),T166,0)&amp;"+e07*"&amp;IF(U166="反撃",V166,0)&amp;"+e08*"&amp;IF(U166="風属性",V166,0)&amp;"+e09*"&amp;IF(U166="闇属性",V166,0)&amp;"+e10*"&amp;IF(U166="単体",V166,0)&amp;"+e11*"&amp;IF(U166="範囲",V166,0)&amp;"+e12*"&amp;IF(U166="人",V166,0)&amp;"+e13*"&amp;IF(U166="異族",V166,0)&amp;"+e14*"&amp;IF(U166="バジュラ",V166,0)&amp;"+e15*"&amp;IF(U166="魔動人形",V166,0)&amp;"+e16*"&amp;IF(U166="下位魔神",V166,0)&amp;");"</f>
        <v>document.getElementById('m164').innerHTML = (b1*0+b2*0+b0*0) + (s1*0+s2*0+s3*0+s4*0+s5*0+s6*0+s7*0+s0*0) + (e01*0+e02*0+e03*0+e04*+e05*0+e06*0+e07*0+e08*0+e09*0+e10*0+e11*0+e12*0+e13*0+e14*0+e15*0+e16*0);</v>
      </c>
      <c r="AJ166" s="35" t="str">
        <f t="shared" si="17"/>
        <v>m164</v>
      </c>
      <c r="AK166" s="23"/>
    </row>
    <row r="167" spans="1:37" s="3" customFormat="1" ht="37.049999999999997" customHeight="1" x14ac:dyDescent="0.3">
      <c r="A167" s="3" t="s">
        <v>325</v>
      </c>
      <c r="C167" s="6" t="s">
        <v>326</v>
      </c>
      <c r="D167" s="3">
        <v>4</v>
      </c>
      <c r="F167" s="15" t="s">
        <v>327</v>
      </c>
      <c r="G167" s="8"/>
      <c r="H167" s="21" t="str">
        <f>IF(G167="","",VLOOKUP(G167,List!H:I,2,))</f>
        <v/>
      </c>
      <c r="I167" s="4">
        <f t="shared" si="20"/>
        <v>0</v>
      </c>
      <c r="J167" s="2"/>
      <c r="K167" s="2"/>
      <c r="L167" s="2"/>
      <c r="M167" s="2">
        <f t="shared" si="18"/>
        <v>0</v>
      </c>
      <c r="N167" s="2"/>
      <c r="O167" s="2"/>
      <c r="P167" s="2"/>
      <c r="Q167" s="2"/>
      <c r="R167" s="7"/>
      <c r="V167" s="4"/>
      <c r="AE167" s="4">
        <f t="shared" si="19"/>
        <v>0</v>
      </c>
      <c r="AG167" s="23"/>
      <c r="AH167" s="31" t="str">
        <f t="shared" si="16"/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7" s="31" t="str">
        <f ca="1">"document.getElementById('"&amp;AJ167&amp;"').innerHTML = (b1*"&amp;TEXT(K167,0)&amp;"+b2*"&amp;TEXT(L167,0)&amp;"+b0*"&amp;TEXT(M167,0)&amp;") + (s1*"&amp;TEXT(X167,0)&amp;"+s2*"&amp;TEXT(Y167,0)&amp;"+s3*"&amp;TEXT(Z167,0)&amp;"+s4*"&amp;TEXT(AA167,0)&amp;"+s5*"&amp;TEXT(AB167,0)&amp;"+s6*"&amp;TEXT(AC167,0)&amp;"+s7*"&amp;TEXT(AD167,0)&amp;"+s0*"&amp;TEXT(AE167,0)&amp;") + (e01*"&amp;IF(ISNUMBER(SEARCH("斬撃",S167)),T167,0)&amp;"+e02*"&amp;IF(ISNUMBER(SEARCH("刺突",S167)),T167,0)&amp;"+e03*"&amp;IF(ISNUMBER(SEARCH("打撃",S167)),T167,0)&amp;"+e04*"&amp;IF(ISNUMBER(SEARCH("射撃",S167)),T167,T167)&amp;"+e05*"&amp;IF(ISNUMBER(SEARCH("魔法",S167)),T167,0)&amp;"+e06*"&amp;IF(ISNUMBER(SERCH("無区分",S167)),T167,0)&amp;"+e07*"&amp;IF(U167="反撃",V167,0)&amp;"+e08*"&amp;IF(U167="風属性",V167,0)&amp;"+e09*"&amp;IF(U167="闇属性",V167,0)&amp;"+e10*"&amp;IF(U167="単体",V167,0)&amp;"+e11*"&amp;IF(U167="範囲",V167,0)&amp;"+e12*"&amp;IF(U167="人",V167,0)&amp;"+e13*"&amp;IF(U167="異族",V167,0)&amp;"+e14*"&amp;IF(U167="バジュラ",V167,0)&amp;"+e15*"&amp;IF(U167="魔動人形",V167,0)&amp;"+e16*"&amp;IF(U167="下位魔神",V167,0)&amp;");"</f>
        <v>document.getElementById('m165').innerHTML = (b1*0+b2*0+b0*0) + (s1*0+s2*0+s3*0+s4*0+s5*0+s6*0+s7*0+s0*0) + (e01*0+e02*0+e03*0+e04*+e05*0+e06*0+e07*0+e08*0+e09*0+e10*0+e11*0+e12*0+e13*0+e14*0+e15*0+e16*0);</v>
      </c>
      <c r="AJ167" s="35" t="str">
        <f t="shared" si="17"/>
        <v>m165</v>
      </c>
      <c r="AK167" s="23"/>
    </row>
    <row r="168" spans="1:37" s="3" customFormat="1" ht="37.049999999999997" customHeight="1" x14ac:dyDescent="0.3">
      <c r="A168" s="3" t="s">
        <v>328</v>
      </c>
      <c r="C168" s="6" t="s">
        <v>329</v>
      </c>
      <c r="D168" s="3">
        <v>5</v>
      </c>
      <c r="F168" s="15" t="s">
        <v>327</v>
      </c>
      <c r="G168" s="8" t="s">
        <v>68</v>
      </c>
      <c r="H168" s="21" t="str">
        <f>IF(G168="","",VLOOKUP(G168,List!H:I,2,))</f>
        <v>subgroup_seikyoukishi.png</v>
      </c>
      <c r="I168" s="4">
        <f t="shared" si="20"/>
        <v>60</v>
      </c>
      <c r="J168" s="2">
        <v>70</v>
      </c>
      <c r="K168" s="2"/>
      <c r="L168" s="2"/>
      <c r="M168" s="2">
        <f t="shared" si="18"/>
        <v>0</v>
      </c>
      <c r="N168" s="2"/>
      <c r="O168" s="2"/>
      <c r="P168" s="2"/>
      <c r="Q168" s="2"/>
      <c r="R168" s="7"/>
      <c r="S168" s="3" t="s">
        <v>14</v>
      </c>
      <c r="T168" s="3">
        <v>20</v>
      </c>
      <c r="V168" s="4"/>
      <c r="W168" s="3" t="s">
        <v>487</v>
      </c>
      <c r="Z168" s="3">
        <v>40</v>
      </c>
      <c r="AD168" s="3">
        <v>20</v>
      </c>
      <c r="AE168" s="4">
        <f t="shared" si="19"/>
        <v>40</v>
      </c>
      <c r="AG168" s="23"/>
      <c r="AH168" s="31" t="str">
        <f t="shared" si="16"/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headers='origin'&gt;ワダツミ
Wadatsumi&lt;/td&gt;&lt;td headers='group'&gt;&lt;span class='groupName'&gt;聖教騎士団&lt;/span&gt;&lt;img src='resources/ui/subgroup_seikyoukishi.png' title='聖教騎士団' /&gt;&lt;/td&gt;&lt;td headers='score' id='m166'&gt;60&lt;/td&gt;&lt;td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I168" s="31" t="str">
        <f ca="1">"document.getElementById('"&amp;AJ168&amp;"').innerHTML = (b1*"&amp;TEXT(K168,0)&amp;"+b2*"&amp;TEXT(L168,0)&amp;"+b0*"&amp;TEXT(M168,0)&amp;") + (s1*"&amp;TEXT(X168,0)&amp;"+s2*"&amp;TEXT(Y168,0)&amp;"+s3*"&amp;TEXT(Z168,0)&amp;"+s4*"&amp;TEXT(AA168,0)&amp;"+s5*"&amp;TEXT(AB168,0)&amp;"+s6*"&amp;TEXT(AC168,0)&amp;"+s7*"&amp;TEXT(AD168,0)&amp;"+s0*"&amp;TEXT(AE168,0)&amp;") + (e01*"&amp;IF(ISNUMBER(SEARCH("斬撃",S168)),T168,0)&amp;"+e02*"&amp;IF(ISNUMBER(SEARCH("刺突",S168)),T168,0)&amp;"+e03*"&amp;IF(ISNUMBER(SEARCH("打撃",S168)),T168,0)&amp;"+e04*"&amp;IF(ISNUMBER(SEARCH("射撃",S168)),T168,T168)&amp;"+e05*"&amp;IF(ISNUMBER(SEARCH("魔法",S168)),T168,0)&amp;"+e06*"&amp;IF(ISNUMBER(SERCH("無区分",S168)),T168,0)&amp;"+e07*"&amp;IF(U168="反撃",V168,0)&amp;"+e08*"&amp;IF(U168="風属性",V168,0)&amp;"+e09*"&amp;IF(U168="闇属性",V168,0)&amp;"+e10*"&amp;IF(U168="単体",V168,0)&amp;"+e11*"&amp;IF(U168="範囲",V168,0)&amp;"+e12*"&amp;IF(U168="人",V168,0)&amp;"+e13*"&amp;IF(U168="異族",V168,0)&amp;"+e14*"&amp;IF(U168="バジュラ",V168,0)&amp;"+e15*"&amp;IF(U168="魔動人形",V168,0)&amp;"+e16*"&amp;IF(U168="下位魔神",V168,0)&amp;");"</f>
        <v>document.getElementById('m166').innerHTML = (b1*0+b2*0+b0*0) + (s1*0+s2*0+s3*40+s4*0+s5*0+s6*0+s7*20+s0*40) + (e01*20+e02*0+e03*0+e04*20+e05*0+e06*0+e07*0+e08*0+e09*0+e10*0+e11*0+e12*0+e13*0+e14*0+e15*0+e16*0);</v>
      </c>
      <c r="AJ168" s="35" t="str">
        <f t="shared" si="17"/>
        <v>m166</v>
      </c>
      <c r="AK168" s="23"/>
    </row>
    <row r="169" spans="1:37" s="3" customFormat="1" ht="37.049999999999997" customHeight="1" x14ac:dyDescent="0.3">
      <c r="A169" s="3" t="s">
        <v>330</v>
      </c>
      <c r="C169" s="6" t="s">
        <v>331</v>
      </c>
      <c r="D169" s="3">
        <v>5</v>
      </c>
      <c r="E169" s="3" t="s">
        <v>39</v>
      </c>
      <c r="F169" s="15" t="s">
        <v>327</v>
      </c>
      <c r="G169" s="8"/>
      <c r="H169" s="21" t="str">
        <f>IF(G169="","",VLOOKUP(G169,List!H:I,2,))</f>
        <v/>
      </c>
      <c r="I169" s="4">
        <f t="shared" si="20"/>
        <v>0</v>
      </c>
      <c r="J169" s="2"/>
      <c r="K169" s="2"/>
      <c r="L169" s="2"/>
      <c r="M169" s="2">
        <f t="shared" si="18"/>
        <v>0</v>
      </c>
      <c r="N169" s="2"/>
      <c r="O169" s="2"/>
      <c r="P169" s="2"/>
      <c r="Q169" s="2"/>
      <c r="R169" s="7"/>
      <c r="V169" s="4"/>
      <c r="AE169" s="4">
        <f t="shared" si="19"/>
        <v>0</v>
      </c>
      <c r="AG169" s="23"/>
      <c r="AH169" s="31" t="str">
        <f t="shared" si="16"/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9" s="31" t="str">
        <f ca="1">"document.getElementById('"&amp;AJ169&amp;"').innerHTML = (b1*"&amp;TEXT(K169,0)&amp;"+b2*"&amp;TEXT(L169,0)&amp;"+b0*"&amp;TEXT(M169,0)&amp;") + (s1*"&amp;TEXT(X169,0)&amp;"+s2*"&amp;TEXT(Y169,0)&amp;"+s3*"&amp;TEXT(Z169,0)&amp;"+s4*"&amp;TEXT(AA169,0)&amp;"+s5*"&amp;TEXT(AB169,0)&amp;"+s6*"&amp;TEXT(AC169,0)&amp;"+s7*"&amp;TEXT(AD169,0)&amp;"+s0*"&amp;TEXT(AE169,0)&amp;") + (e01*"&amp;IF(ISNUMBER(SEARCH("斬撃",S169)),T169,0)&amp;"+e02*"&amp;IF(ISNUMBER(SEARCH("刺突",S169)),T169,0)&amp;"+e03*"&amp;IF(ISNUMBER(SEARCH("打撃",S169)),T169,0)&amp;"+e04*"&amp;IF(ISNUMBER(SEARCH("射撃",S169)),T169,T169)&amp;"+e05*"&amp;IF(ISNUMBER(SEARCH("魔法",S169)),T169,0)&amp;"+e06*"&amp;IF(ISNUMBER(SERCH("無区分",S169)),T169,0)&amp;"+e07*"&amp;IF(U169="反撃",V169,0)&amp;"+e08*"&amp;IF(U169="風属性",V169,0)&amp;"+e09*"&amp;IF(U169="闇属性",V169,0)&amp;"+e10*"&amp;IF(U169="単体",V169,0)&amp;"+e11*"&amp;IF(U169="範囲",V169,0)&amp;"+e12*"&amp;IF(U169="人",V169,0)&amp;"+e13*"&amp;IF(U169="異族",V169,0)&amp;"+e14*"&amp;IF(U169="バジュラ",V169,0)&amp;"+e15*"&amp;IF(U169="魔動人形",V169,0)&amp;"+e16*"&amp;IF(U169="下位魔神",V169,0)&amp;");"</f>
        <v>document.getElementById('m167').innerHTML = (b1*0+b2*0+b0*0) + (s1*0+s2*0+s3*0+s4*0+s5*0+s6*0+s7*0+s0*0) + (e01*0+e02*0+e03*0+e04*+e05*0+e06*0+e07*0+e08*0+e09*0+e10*0+e11*0+e12*0+e13*0+e14*0+e15*0+e16*0);</v>
      </c>
      <c r="AJ169" s="35" t="str">
        <f t="shared" si="17"/>
        <v>m167</v>
      </c>
      <c r="AK169" s="23"/>
    </row>
    <row r="170" spans="1:37" s="3" customFormat="1" ht="37.049999999999997" customHeight="1" x14ac:dyDescent="0.3">
      <c r="A170" s="3" t="s">
        <v>332</v>
      </c>
      <c r="C170" s="6" t="s">
        <v>333</v>
      </c>
      <c r="D170" s="3">
        <v>5</v>
      </c>
      <c r="F170" s="15" t="s">
        <v>327</v>
      </c>
      <c r="G170" s="8"/>
      <c r="H170" s="21" t="str">
        <f>IF(G170="","",VLOOKUP(G170,List!H:I,2,))</f>
        <v/>
      </c>
      <c r="I170" s="4">
        <f t="shared" si="20"/>
        <v>0</v>
      </c>
      <c r="J170" s="2"/>
      <c r="K170" s="2"/>
      <c r="L170" s="2"/>
      <c r="M170" s="2">
        <f t="shared" si="18"/>
        <v>0</v>
      </c>
      <c r="N170" s="2"/>
      <c r="O170" s="2"/>
      <c r="P170" s="2"/>
      <c r="Q170" s="2"/>
      <c r="R170" s="7"/>
      <c r="V170" s="4"/>
      <c r="AE170" s="4">
        <f t="shared" si="19"/>
        <v>0</v>
      </c>
      <c r="AG170" s="23"/>
      <c r="AH170" s="31" t="str">
        <f t="shared" si="16"/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headers='origin'&gt;ワダツミ
Wadatsumi&lt;/td&gt;&lt;td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70" s="31" t="str">
        <f ca="1">"document.getElementById('"&amp;AJ170&amp;"').innerHTML = (b1*"&amp;TEXT(K170,0)&amp;"+b2*"&amp;TEXT(L170,0)&amp;"+b0*"&amp;TEXT(M170,0)&amp;") + (s1*"&amp;TEXT(X170,0)&amp;"+s2*"&amp;TEXT(Y170,0)&amp;"+s3*"&amp;TEXT(Z170,0)&amp;"+s4*"&amp;TEXT(AA170,0)&amp;"+s5*"&amp;TEXT(AB170,0)&amp;"+s6*"&amp;TEXT(AC170,0)&amp;"+s7*"&amp;TEXT(AD170,0)&amp;"+s0*"&amp;TEXT(AE170,0)&amp;") + (e01*"&amp;IF(ISNUMBER(SEARCH("斬撃",S170)),T170,0)&amp;"+e02*"&amp;IF(ISNUMBER(SEARCH("刺突",S170)),T170,0)&amp;"+e03*"&amp;IF(ISNUMBER(SEARCH("打撃",S170)),T170,0)&amp;"+e04*"&amp;IF(ISNUMBER(SEARCH("射撃",S170)),T170,T170)&amp;"+e05*"&amp;IF(ISNUMBER(SEARCH("魔法",S170)),T170,0)&amp;"+e06*"&amp;IF(ISNUMBER(SERCH("無区分",S170)),T170,0)&amp;"+e07*"&amp;IF(U170="反撃",V170,0)&amp;"+e08*"&amp;IF(U170="風属性",V170,0)&amp;"+e09*"&amp;IF(U170="闇属性",V170,0)&amp;"+e10*"&amp;IF(U170="単体",V170,0)&amp;"+e11*"&amp;IF(U170="範囲",V170,0)&amp;"+e12*"&amp;IF(U170="人",V170,0)&amp;"+e13*"&amp;IF(U170="異族",V170,0)&amp;"+e14*"&amp;IF(U170="バジュラ",V170,0)&amp;"+e15*"&amp;IF(U170="魔動人形",V170,0)&amp;"+e16*"&amp;IF(U170="下位魔神",V170,0)&amp;");"</f>
        <v>document.getElementById('m168').innerHTML = (b1*0+b2*0+b0*0) + (s1*0+s2*0+s3*0+s4*0+s5*0+s6*0+s7*0+s0*0) + (e01*0+e02*0+e03*0+e04*+e05*0+e06*0+e07*0+e08*0+e09*0+e10*0+e11*0+e12*0+e13*0+e14*0+e15*0+e16*0);</v>
      </c>
      <c r="AJ170" s="35" t="str">
        <f t="shared" si="17"/>
        <v>m168</v>
      </c>
      <c r="AK170" s="23"/>
    </row>
    <row r="171" spans="1:37" s="3" customFormat="1" ht="37.049999999999997" customHeight="1" x14ac:dyDescent="0.3">
      <c r="A171" s="3" t="s">
        <v>334</v>
      </c>
      <c r="C171" s="6" t="s">
        <v>335</v>
      </c>
      <c r="D171" s="3">
        <v>5</v>
      </c>
      <c r="E171" s="3" t="s">
        <v>39</v>
      </c>
      <c r="F171" s="15" t="s">
        <v>327</v>
      </c>
      <c r="G171" s="8" t="s">
        <v>68</v>
      </c>
      <c r="H171" s="21" t="str">
        <f>IF(G171="","",VLOOKUP(G171,List!H:I,2,))</f>
        <v>subgroup_seikyoukishi.png</v>
      </c>
      <c r="I171" s="4">
        <f t="shared" si="20"/>
        <v>20</v>
      </c>
      <c r="J171" s="2">
        <v>50</v>
      </c>
      <c r="K171" s="2"/>
      <c r="L171" s="2"/>
      <c r="M171" s="2">
        <f t="shared" si="18"/>
        <v>0</v>
      </c>
      <c r="N171" s="2"/>
      <c r="O171" s="2">
        <v>20</v>
      </c>
      <c r="P171" s="2"/>
      <c r="Q171" s="2"/>
      <c r="R171" s="7"/>
      <c r="V171" s="4"/>
      <c r="W171" s="3" t="s">
        <v>486</v>
      </c>
      <c r="X171" s="3">
        <v>20</v>
      </c>
      <c r="AB171" s="3">
        <v>20</v>
      </c>
      <c r="AC171" s="3">
        <v>20</v>
      </c>
      <c r="AE171" s="4">
        <f t="shared" si="19"/>
        <v>20</v>
      </c>
      <c r="AG171" s="23"/>
      <c r="AH171" s="31" t="str">
        <f t="shared" si="16"/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headers='group'&gt;&lt;span class='groupName'&gt;聖教騎士団&lt;/span&gt;&lt;img src='resources/ui/subgroup_seikyoukishi.png' title='聖教騎士団' /&gt;&lt;/td&gt;&lt;td headers='score' id='m169'&gt;20&lt;/td&gt;&lt;td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I171" s="31" t="str">
        <f ca="1">"document.getElementById('"&amp;AJ171&amp;"').innerHTML = (b1*"&amp;TEXT(K171,0)&amp;"+b2*"&amp;TEXT(L171,0)&amp;"+b0*"&amp;TEXT(M171,0)&amp;") + (s1*"&amp;TEXT(X171,0)&amp;"+s2*"&amp;TEXT(Y171,0)&amp;"+s3*"&amp;TEXT(Z171,0)&amp;"+s4*"&amp;TEXT(AA171,0)&amp;"+s5*"&amp;TEXT(AB171,0)&amp;"+s6*"&amp;TEXT(AC171,0)&amp;"+s7*"&amp;TEXT(AD171,0)&amp;"+s0*"&amp;TEXT(AE171,0)&amp;") + (e01*"&amp;IF(ISNUMBER(SEARCH("斬撃",S171)),T171,0)&amp;"+e02*"&amp;IF(ISNUMBER(SEARCH("刺突",S171)),T171,0)&amp;"+e03*"&amp;IF(ISNUMBER(SEARCH("打撃",S171)),T171,0)&amp;"+e04*"&amp;IF(ISNUMBER(SEARCH("射撃",S171)),T171,T171)&amp;"+e05*"&amp;IF(ISNUMBER(SEARCH("魔法",S171)),T171,0)&amp;"+e06*"&amp;IF(ISNUMBER(SERCH("無区分",S171)),T171,0)&amp;"+e07*"&amp;IF(U171="反撃",V171,0)&amp;"+e08*"&amp;IF(U171="風属性",V171,0)&amp;"+e09*"&amp;IF(U171="闇属性",V171,0)&amp;"+e10*"&amp;IF(U171="単体",V171,0)&amp;"+e11*"&amp;IF(U171="範囲",V171,0)&amp;"+e12*"&amp;IF(U171="人",V171,0)&amp;"+e13*"&amp;IF(U171="異族",V171,0)&amp;"+e14*"&amp;IF(U171="バジュラ",V171,0)&amp;"+e15*"&amp;IF(U171="魔動人形",V171,0)&amp;"+e16*"&amp;IF(U171="下位魔神",V171,0)&amp;");"</f>
        <v>document.getElementById('m169').innerHTML = (b1*0+b2*0+b0*0) + (s1*20+s2*0+s3*0+s4*0+s5*20+s6*20+s7*0+s0*20) + (e01*0+e02*0+e03*0+e04*+e05*0+e06*0+e07*0+e08*0+e09*0+e10*0+e11*0+e12*0+e13*0+e14*0+e15*0+e16*0);</v>
      </c>
      <c r="AJ171" s="35" t="str">
        <f t="shared" si="17"/>
        <v>m169</v>
      </c>
      <c r="AK171" s="23"/>
    </row>
    <row r="172" spans="1:37" s="3" customFormat="1" ht="37.049999999999997" customHeight="1" x14ac:dyDescent="0.3">
      <c r="A172" s="3" t="s">
        <v>336</v>
      </c>
      <c r="C172" s="6" t="s">
        <v>337</v>
      </c>
      <c r="D172" s="3">
        <v>5</v>
      </c>
      <c r="F172" s="15" t="s">
        <v>327</v>
      </c>
      <c r="G172" s="8" t="s">
        <v>338</v>
      </c>
      <c r="H172" s="21" t="str">
        <f>IF(G172="","",VLOOKUP(G172,List!H:I,2,))</f>
        <v>subgroup_wadatusmi_samurai_family.png</v>
      </c>
      <c r="I172" s="4">
        <f t="shared" si="20"/>
        <v>60</v>
      </c>
      <c r="J172" s="2">
        <v>40</v>
      </c>
      <c r="K172" s="2">
        <v>40</v>
      </c>
      <c r="L172" s="2"/>
      <c r="M172" s="2">
        <f t="shared" si="18"/>
        <v>40</v>
      </c>
      <c r="N172" s="2">
        <v>10</v>
      </c>
      <c r="O172" s="2"/>
      <c r="P172" s="2"/>
      <c r="Q172" s="2"/>
      <c r="R172" s="7"/>
      <c r="V172" s="4"/>
      <c r="W172" s="3" t="s">
        <v>554</v>
      </c>
      <c r="Z172" s="3">
        <v>20</v>
      </c>
      <c r="AA172" s="3">
        <v>20</v>
      </c>
      <c r="AB172" s="3">
        <v>20</v>
      </c>
      <c r="AE172" s="4">
        <f t="shared" si="19"/>
        <v>20</v>
      </c>
      <c r="AG172" s="23"/>
      <c r="AH172" s="31" t="str">
        <f t="shared" si="16"/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id='m170'&gt;60&lt;/td&gt;&lt;td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I172" s="31" t="str">
        <f ca="1">"document.getElementById('"&amp;AJ172&amp;"').innerHTML = (b1*"&amp;TEXT(K172,0)&amp;"+b2*"&amp;TEXT(L172,0)&amp;"+b0*"&amp;TEXT(M172,0)&amp;") + (s1*"&amp;TEXT(X172,0)&amp;"+s2*"&amp;TEXT(Y172,0)&amp;"+s3*"&amp;TEXT(Z172,0)&amp;"+s4*"&amp;TEXT(AA172,0)&amp;"+s5*"&amp;TEXT(AB172,0)&amp;"+s6*"&amp;TEXT(AC172,0)&amp;"+s7*"&amp;TEXT(AD172,0)&amp;"+s0*"&amp;TEXT(AE172,0)&amp;") + (e01*"&amp;IF(ISNUMBER(SEARCH("斬撃",S172)),T172,0)&amp;"+e02*"&amp;IF(ISNUMBER(SEARCH("刺突",S172)),T172,0)&amp;"+e03*"&amp;IF(ISNUMBER(SEARCH("打撃",S172)),T172,0)&amp;"+e04*"&amp;IF(ISNUMBER(SEARCH("射撃",S172)),T172,T172)&amp;"+e05*"&amp;IF(ISNUMBER(SEARCH("魔法",S172)),T172,0)&amp;"+e06*"&amp;IF(ISNUMBER(SERCH("無区分",S172)),T172,0)&amp;"+e07*"&amp;IF(U172="反撃",V172,0)&amp;"+e08*"&amp;IF(U172="風属性",V172,0)&amp;"+e09*"&amp;IF(U172="闇属性",V172,0)&amp;"+e10*"&amp;IF(U172="単体",V172,0)&amp;"+e11*"&amp;IF(U172="範囲",V172,0)&amp;"+e12*"&amp;IF(U172="人",V172,0)&amp;"+e13*"&amp;IF(U172="異族",V172,0)&amp;"+e14*"&amp;IF(U172="バジュラ",V172,0)&amp;"+e15*"&amp;IF(U172="魔動人形",V172,0)&amp;"+e16*"&amp;IF(U172="下位魔神",V172,0)&amp;");"</f>
        <v>document.getElementById('m170').innerHTML = (b1*40+b2*0+b0*40) + (s1*0+s2*0+s3*20+s4*20+s5*20+s6*0+s7*0+s0*20) + (e01*0+e02*0+e03*0+e04*+e05*0+e06*0+e07*0+e08*0+e09*0+e10*0+e11*0+e12*0+e13*0+e14*0+e15*0+e16*0);</v>
      </c>
      <c r="AJ172" s="35" t="str">
        <f t="shared" si="17"/>
        <v>m170</v>
      </c>
      <c r="AK172" s="23"/>
    </row>
    <row r="173" spans="1:37" s="3" customFormat="1" ht="37.049999999999997" customHeight="1" x14ac:dyDescent="0.3">
      <c r="A173" s="3" t="s">
        <v>339</v>
      </c>
      <c r="C173" s="6" t="s">
        <v>340</v>
      </c>
      <c r="D173" s="3">
        <v>5</v>
      </c>
      <c r="F173" s="15" t="s">
        <v>327</v>
      </c>
      <c r="G173" s="8" t="s">
        <v>338</v>
      </c>
      <c r="H173" s="21" t="str">
        <f>IF(G173="","",VLOOKUP(G173,List!H:I,2,))</f>
        <v>subgroup_wadatusmi_samurai_family.png</v>
      </c>
      <c r="I173" s="4">
        <f t="shared" si="20"/>
        <v>80</v>
      </c>
      <c r="J173" s="2">
        <v>50</v>
      </c>
      <c r="K173" s="2">
        <v>20</v>
      </c>
      <c r="L173" s="2">
        <v>20</v>
      </c>
      <c r="M173" s="2">
        <f t="shared" si="18"/>
        <v>20</v>
      </c>
      <c r="N173" s="2"/>
      <c r="O173" s="2"/>
      <c r="P173" s="2"/>
      <c r="Q173" s="2">
        <v>10</v>
      </c>
      <c r="R173" s="7"/>
      <c r="V173" s="4"/>
      <c r="AC173" s="3">
        <v>60</v>
      </c>
      <c r="AE173" s="4">
        <f t="shared" si="19"/>
        <v>60</v>
      </c>
      <c r="AG173" s="23"/>
      <c r="AH173" s="31" t="str">
        <f t="shared" si="16"/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id='m171'&gt;80&lt;/td&gt;&lt;td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73" s="31" t="str">
        <f ca="1">"document.getElementById('"&amp;AJ173&amp;"').innerHTML = (b1*"&amp;TEXT(K173,0)&amp;"+b2*"&amp;TEXT(L173,0)&amp;"+b0*"&amp;TEXT(M173,0)&amp;") + (s1*"&amp;TEXT(X173,0)&amp;"+s2*"&amp;TEXT(Y173,0)&amp;"+s3*"&amp;TEXT(Z173,0)&amp;"+s4*"&amp;TEXT(AA173,0)&amp;"+s5*"&amp;TEXT(AB173,0)&amp;"+s6*"&amp;TEXT(AC173,0)&amp;"+s7*"&amp;TEXT(AD173,0)&amp;"+s0*"&amp;TEXT(AE173,0)&amp;") + (e01*"&amp;IF(ISNUMBER(SEARCH("斬撃",S173)),T173,0)&amp;"+e02*"&amp;IF(ISNUMBER(SEARCH("刺突",S173)),T173,0)&amp;"+e03*"&amp;IF(ISNUMBER(SEARCH("打撃",S173)),T173,0)&amp;"+e04*"&amp;IF(ISNUMBER(SEARCH("射撃",S173)),T173,T173)&amp;"+e05*"&amp;IF(ISNUMBER(SEARCH("魔法",S173)),T173,0)&amp;"+e06*"&amp;IF(ISNUMBER(SERCH("無区分",S173)),T173,0)&amp;"+e07*"&amp;IF(U173="反撃",V173,0)&amp;"+e08*"&amp;IF(U173="風属性",V173,0)&amp;"+e09*"&amp;IF(U173="闇属性",V173,0)&amp;"+e10*"&amp;IF(U173="単体",V173,0)&amp;"+e11*"&amp;IF(U173="範囲",V173,0)&amp;"+e12*"&amp;IF(U173="人",V173,0)&amp;"+e13*"&amp;IF(U173="異族",V173,0)&amp;"+e14*"&amp;IF(U173="バジュラ",V173,0)&amp;"+e15*"&amp;IF(U173="魔動人形",V173,0)&amp;"+e16*"&amp;IF(U173="下位魔神",V173,0)&amp;");"</f>
        <v>document.getElementById('m171').innerHTML = (b1*20+b2*20+b0*20) + (s1*0+s2*0+s3*0+s4*0+s5*0+s6*60+s7*0+s0*60) + (e01*0+e02*0+e03*0+e04*+e05*0+e06*0+e07*0+e08*0+e09*0+e10*0+e11*0+e12*0+e13*0+e14*0+e15*0+e16*0);</v>
      </c>
      <c r="AJ173" s="35" t="str">
        <f t="shared" si="17"/>
        <v>m171</v>
      </c>
      <c r="AK173" s="23"/>
    </row>
    <row r="174" spans="1:37" s="3" customFormat="1" ht="37.049999999999997" customHeight="1" x14ac:dyDescent="0.3">
      <c r="A174" s="3" t="s">
        <v>341</v>
      </c>
      <c r="C174" s="6" t="s">
        <v>342</v>
      </c>
      <c r="D174" s="3">
        <v>5</v>
      </c>
      <c r="E174" s="3" t="s">
        <v>39</v>
      </c>
      <c r="F174" s="15" t="s">
        <v>327</v>
      </c>
      <c r="G174" s="8" t="s">
        <v>338</v>
      </c>
      <c r="H174" s="21" t="str">
        <f>IF(G174="","",VLOOKUP(G174,List!H:I,2,))</f>
        <v>subgroup_wadatusmi_samurai_family.png</v>
      </c>
      <c r="I174" s="4">
        <f t="shared" si="20"/>
        <v>100</v>
      </c>
      <c r="J174" s="2"/>
      <c r="K174" s="2"/>
      <c r="L174" s="2">
        <v>40</v>
      </c>
      <c r="M174" s="2">
        <f t="shared" si="18"/>
        <v>40</v>
      </c>
      <c r="N174" s="2"/>
      <c r="O174" s="2"/>
      <c r="P174" s="2"/>
      <c r="Q174" s="2"/>
      <c r="R174" s="7"/>
      <c r="S174" s="5" t="s">
        <v>498</v>
      </c>
      <c r="T174" s="3">
        <v>30</v>
      </c>
      <c r="V174" s="4"/>
      <c r="Z174" s="3">
        <v>30</v>
      </c>
      <c r="AC174" s="3">
        <v>30</v>
      </c>
      <c r="AE174" s="4">
        <f t="shared" si="19"/>
        <v>30</v>
      </c>
      <c r="AG174" s="23"/>
      <c r="AH174" s="31" t="str">
        <f t="shared" si="16"/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id='m172'&gt;100&lt;/td&gt;&lt;td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74" s="31" t="str">
        <f ca="1">"document.getElementById('"&amp;AJ174&amp;"').innerHTML = (b1*"&amp;TEXT(K174,0)&amp;"+b2*"&amp;TEXT(L174,0)&amp;"+b0*"&amp;TEXT(M174,0)&amp;") + (s1*"&amp;TEXT(X174,0)&amp;"+s2*"&amp;TEXT(Y174,0)&amp;"+s3*"&amp;TEXT(Z174,0)&amp;"+s4*"&amp;TEXT(AA174,0)&amp;"+s5*"&amp;TEXT(AB174,0)&amp;"+s6*"&amp;TEXT(AC174,0)&amp;"+s7*"&amp;TEXT(AD174,0)&amp;"+s0*"&amp;TEXT(AE174,0)&amp;") + (e01*"&amp;IF(ISNUMBER(SEARCH("斬撃",S174)),T174,0)&amp;"+e02*"&amp;IF(ISNUMBER(SEARCH("刺突",S174)),T174,0)&amp;"+e03*"&amp;IF(ISNUMBER(SEARCH("打撃",S174)),T174,0)&amp;"+e04*"&amp;IF(ISNUMBER(SEARCH("射撃",S174)),T174,T174)&amp;"+e05*"&amp;IF(ISNUMBER(SEARCH("魔法",S174)),T174,0)&amp;"+e06*"&amp;IF(ISNUMBER(SERCH("無区分",S174)),T174,0)&amp;"+e07*"&amp;IF(U174="反撃",V174,0)&amp;"+e08*"&amp;IF(U174="風属性",V174,0)&amp;"+e09*"&amp;IF(U174="闇属性",V174,0)&amp;"+e10*"&amp;IF(U174="単体",V174,0)&amp;"+e11*"&amp;IF(U174="範囲",V174,0)&amp;"+e12*"&amp;IF(U174="人",V174,0)&amp;"+e13*"&amp;IF(U174="異族",V174,0)&amp;"+e14*"&amp;IF(U174="バジュラ",V174,0)&amp;"+e15*"&amp;IF(U174="魔動人形",V174,0)&amp;"+e16*"&amp;IF(U174="下位魔神",V174,0)&amp;");"</f>
        <v>document.getElementById('m172').innerHTML = (b1*0+b2*40+b0*40) + (s1*0+s2*0+s3*30+s4*0+s5*0+s6*30+s7*0+s0*30) + (e01*0+e02*0+e03*0+e04*30+e05*30+e06*0+e07*0+e08*0+e09*0+e10*0+e11*0+e12*0+e13*0+e14*0+e15*0+e16*0);</v>
      </c>
      <c r="AJ174" s="35" t="str">
        <f t="shared" si="17"/>
        <v>m172</v>
      </c>
      <c r="AK174" s="23"/>
    </row>
    <row r="175" spans="1:37" s="3" customFormat="1" ht="37.049999999999997" customHeight="1" x14ac:dyDescent="0.3">
      <c r="A175" s="3" t="s">
        <v>528</v>
      </c>
      <c r="C175" s="6" t="s">
        <v>534</v>
      </c>
      <c r="D175" s="3">
        <v>5</v>
      </c>
      <c r="E175" s="3" t="s">
        <v>39</v>
      </c>
      <c r="F175" s="15" t="s">
        <v>327</v>
      </c>
      <c r="G175" s="8" t="s">
        <v>338</v>
      </c>
      <c r="H175" s="21" t="str">
        <f>IF(G175="","",VLOOKUP(G175,List!H:I,2,))</f>
        <v>subgroup_wadatusmi_samurai_family.png</v>
      </c>
      <c r="I175" s="4">
        <f t="shared" si="20"/>
        <v>80</v>
      </c>
      <c r="J175" s="2">
        <v>40</v>
      </c>
      <c r="K175" s="2"/>
      <c r="L175" s="2"/>
      <c r="M175" s="2">
        <f t="shared" si="18"/>
        <v>0</v>
      </c>
      <c r="N175" s="2"/>
      <c r="O175" s="2"/>
      <c r="P175" s="2"/>
      <c r="Q175" s="2"/>
      <c r="R175" s="7"/>
      <c r="S175" s="3" t="s">
        <v>14</v>
      </c>
      <c r="T175" s="3">
        <v>40</v>
      </c>
      <c r="V175" s="4"/>
      <c r="W175" s="5" t="s">
        <v>535</v>
      </c>
      <c r="AB175" s="3">
        <v>20</v>
      </c>
      <c r="AC175" s="3">
        <v>40</v>
      </c>
      <c r="AE175" s="4">
        <f t="shared" si="19"/>
        <v>40</v>
      </c>
      <c r="AG175" s="23"/>
      <c r="AH175" s="31" t="str">
        <f t="shared" si="16"/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id='m173'&gt;80&lt;/td&gt;&lt;td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I175" s="31" t="str">
        <f ca="1">"document.getElementById('"&amp;AJ175&amp;"').innerHTML = (b1*"&amp;TEXT(K175,0)&amp;"+b2*"&amp;TEXT(L175,0)&amp;"+b0*"&amp;TEXT(M175,0)&amp;") + (s1*"&amp;TEXT(X175,0)&amp;"+s2*"&amp;TEXT(Y175,0)&amp;"+s3*"&amp;TEXT(Z175,0)&amp;"+s4*"&amp;TEXT(AA175,0)&amp;"+s5*"&amp;TEXT(AB175,0)&amp;"+s6*"&amp;TEXT(AC175,0)&amp;"+s7*"&amp;TEXT(AD175,0)&amp;"+s0*"&amp;TEXT(AE175,0)&amp;") + (e01*"&amp;IF(ISNUMBER(SEARCH("斬撃",S175)),T175,0)&amp;"+e02*"&amp;IF(ISNUMBER(SEARCH("刺突",S175)),T175,0)&amp;"+e03*"&amp;IF(ISNUMBER(SEARCH("打撃",S175)),T175,0)&amp;"+e04*"&amp;IF(ISNUMBER(SEARCH("射撃",S175)),T175,T175)&amp;"+e05*"&amp;IF(ISNUMBER(SEARCH("魔法",S175)),T175,0)&amp;"+e06*"&amp;IF(ISNUMBER(SERCH("無区分",S175)),T175,0)&amp;"+e07*"&amp;IF(U175="反撃",V175,0)&amp;"+e08*"&amp;IF(U175="風属性",V175,0)&amp;"+e09*"&amp;IF(U175="闇属性",V175,0)&amp;"+e10*"&amp;IF(U175="単体",V175,0)&amp;"+e11*"&amp;IF(U175="範囲",V175,0)&amp;"+e12*"&amp;IF(U175="人",V175,0)&amp;"+e13*"&amp;IF(U175="異族",V175,0)&amp;"+e14*"&amp;IF(U175="バジュラ",V175,0)&amp;"+e15*"&amp;IF(U175="魔動人形",V175,0)&amp;"+e16*"&amp;IF(U175="下位魔神",V175,0)&amp;");"</f>
        <v>document.getElementById('m173').innerHTML = (b1*0+b2*0+b0*0) + (s1*0+s2*0+s3*0+s4*0+s5*20+s6*40+s7*0+s0*40) + (e01*40+e02*0+e03*0+e04*40+e05*0+e06*0+e07*0+e08*0+e09*0+e10*0+e11*0+e12*0+e13*0+e14*0+e15*0+e16*0);</v>
      </c>
      <c r="AJ175" s="35" t="str">
        <f t="shared" si="17"/>
        <v>m173</v>
      </c>
      <c r="AK175" s="23"/>
    </row>
    <row r="176" spans="1:37" s="3" customFormat="1" ht="37.049999999999997" customHeight="1" x14ac:dyDescent="0.3">
      <c r="A176" s="3" t="s">
        <v>343</v>
      </c>
      <c r="C176" s="6" t="s">
        <v>344</v>
      </c>
      <c r="D176" s="3">
        <v>5</v>
      </c>
      <c r="F176" s="15" t="s">
        <v>327</v>
      </c>
      <c r="G176" s="8" t="s">
        <v>338</v>
      </c>
      <c r="H176" s="21" t="str">
        <f>IF(G176="","",VLOOKUP(G176,List!H:I,2,))</f>
        <v>subgroup_wadatusmi_samurai_family.png</v>
      </c>
      <c r="I176" s="4">
        <f t="shared" si="20"/>
        <v>130</v>
      </c>
      <c r="J176" s="2"/>
      <c r="K176" s="2">
        <v>30</v>
      </c>
      <c r="L176" s="2"/>
      <c r="M176" s="2">
        <f t="shared" si="18"/>
        <v>30</v>
      </c>
      <c r="N176" s="2"/>
      <c r="O176" s="2"/>
      <c r="P176" s="2"/>
      <c r="Q176" s="2"/>
      <c r="R176" s="7"/>
      <c r="S176" s="3" t="s">
        <v>14</v>
      </c>
      <c r="T176" s="3">
        <v>40</v>
      </c>
      <c r="V176" s="4"/>
      <c r="W176" s="3" t="s">
        <v>484</v>
      </c>
      <c r="AC176" s="3">
        <v>60</v>
      </c>
      <c r="AE176" s="4">
        <f t="shared" si="19"/>
        <v>60</v>
      </c>
      <c r="AG176" s="23"/>
      <c r="AH176" s="31" t="str">
        <f t="shared" si="16"/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id='m174'&gt;130&lt;/td&gt;&lt;td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76" s="31" t="str">
        <f ca="1">"document.getElementById('"&amp;AJ176&amp;"').innerHTML = (b1*"&amp;TEXT(K176,0)&amp;"+b2*"&amp;TEXT(L176,0)&amp;"+b0*"&amp;TEXT(M176,0)&amp;") + (s1*"&amp;TEXT(X176,0)&amp;"+s2*"&amp;TEXT(Y176,0)&amp;"+s3*"&amp;TEXT(Z176,0)&amp;"+s4*"&amp;TEXT(AA176,0)&amp;"+s5*"&amp;TEXT(AB176,0)&amp;"+s6*"&amp;TEXT(AC176,0)&amp;"+s7*"&amp;TEXT(AD176,0)&amp;"+s0*"&amp;TEXT(AE176,0)&amp;") + (e01*"&amp;IF(ISNUMBER(SEARCH("斬撃",S176)),T176,0)&amp;"+e02*"&amp;IF(ISNUMBER(SEARCH("刺突",S176)),T176,0)&amp;"+e03*"&amp;IF(ISNUMBER(SEARCH("打撃",S176)),T176,0)&amp;"+e04*"&amp;IF(ISNUMBER(SEARCH("射撃",S176)),T176,T176)&amp;"+e05*"&amp;IF(ISNUMBER(SEARCH("魔法",S176)),T176,0)&amp;"+e06*"&amp;IF(ISNUMBER(SERCH("無区分",S176)),T176,0)&amp;"+e07*"&amp;IF(U176="反撃",V176,0)&amp;"+e08*"&amp;IF(U176="風属性",V176,0)&amp;"+e09*"&amp;IF(U176="闇属性",V176,0)&amp;"+e10*"&amp;IF(U176="単体",V176,0)&amp;"+e11*"&amp;IF(U176="範囲",V176,0)&amp;"+e12*"&amp;IF(U176="人",V176,0)&amp;"+e13*"&amp;IF(U176="異族",V176,0)&amp;"+e14*"&amp;IF(U176="バジュラ",V176,0)&amp;"+e15*"&amp;IF(U176="魔動人形",V176,0)&amp;"+e16*"&amp;IF(U176="下位魔神",V176,0)&amp;");"</f>
        <v>document.getElementById('m174').innerHTML = (b1*30+b2*0+b0*30) + (s1*0+s2*0+s3*0+s4*0+s5*0+s6*60+s7*0+s0*60) + (e01*40+e02*0+e03*0+e04*40+e05*0+e06*0+e07*0+e08*0+e09*0+e10*0+e11*0+e12*0+e13*0+e14*0+e15*0+e16*0);</v>
      </c>
      <c r="AJ176" s="35" t="str">
        <f t="shared" si="17"/>
        <v>m174</v>
      </c>
      <c r="AK176" s="23"/>
    </row>
    <row r="177" spans="1:37" s="3" customFormat="1" ht="37.049999999999997" customHeight="1" x14ac:dyDescent="0.3">
      <c r="A177" s="3" t="s">
        <v>345</v>
      </c>
      <c r="C177" s="6" t="s">
        <v>346</v>
      </c>
      <c r="D177" s="3">
        <v>5</v>
      </c>
      <c r="E177" s="3" t="s">
        <v>39</v>
      </c>
      <c r="F177" s="15" t="s">
        <v>327</v>
      </c>
      <c r="G177" s="8" t="s">
        <v>338</v>
      </c>
      <c r="H177" s="21" t="str">
        <f>IF(G177="","",VLOOKUP(G177,List!H:I,2,))</f>
        <v>subgroup_wadatusmi_samurai_family.png</v>
      </c>
      <c r="I177" s="4">
        <f t="shared" si="20"/>
        <v>90</v>
      </c>
      <c r="J177" s="2">
        <v>40</v>
      </c>
      <c r="K177" s="2">
        <v>20</v>
      </c>
      <c r="L177" s="2"/>
      <c r="M177" s="2">
        <f t="shared" si="18"/>
        <v>20</v>
      </c>
      <c r="N177" s="2"/>
      <c r="O177" s="2"/>
      <c r="P177" s="2"/>
      <c r="Q177" s="2"/>
      <c r="R177" s="7"/>
      <c r="S177" s="3" t="s">
        <v>14</v>
      </c>
      <c r="T177" s="3">
        <v>30</v>
      </c>
      <c r="U177" s="3" t="s">
        <v>21</v>
      </c>
      <c r="V177" s="4">
        <v>10</v>
      </c>
      <c r="X177" s="3">
        <v>30</v>
      </c>
      <c r="AC177" s="3">
        <v>30</v>
      </c>
      <c r="AE177" s="4">
        <f t="shared" si="19"/>
        <v>30</v>
      </c>
      <c r="AG177" s="23"/>
      <c r="AH177" s="31" t="str">
        <f t="shared" si="16"/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id='m175'&gt;90&lt;/td&gt;&lt;td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177" s="31" t="str">
        <f ca="1">"document.getElementById('"&amp;AJ177&amp;"').innerHTML = (b1*"&amp;TEXT(K177,0)&amp;"+b2*"&amp;TEXT(L177,0)&amp;"+b0*"&amp;TEXT(M177,0)&amp;") + (s1*"&amp;TEXT(X177,0)&amp;"+s2*"&amp;TEXT(Y177,0)&amp;"+s3*"&amp;TEXT(Z177,0)&amp;"+s4*"&amp;TEXT(AA177,0)&amp;"+s5*"&amp;TEXT(AB177,0)&amp;"+s6*"&amp;TEXT(AC177,0)&amp;"+s7*"&amp;TEXT(AD177,0)&amp;"+s0*"&amp;TEXT(AE177,0)&amp;") + (e01*"&amp;IF(ISNUMBER(SEARCH("斬撃",S177)),T177,0)&amp;"+e02*"&amp;IF(ISNUMBER(SEARCH("刺突",S177)),T177,0)&amp;"+e03*"&amp;IF(ISNUMBER(SEARCH("打撃",S177)),T177,0)&amp;"+e04*"&amp;IF(ISNUMBER(SEARCH("射撃",S177)),T177,T177)&amp;"+e05*"&amp;IF(ISNUMBER(SEARCH("魔法",S177)),T177,0)&amp;"+e06*"&amp;IF(ISNUMBER(SERCH("無区分",S177)),T177,0)&amp;"+e07*"&amp;IF(U177="反撃",V177,0)&amp;"+e08*"&amp;IF(U177="風属性",V177,0)&amp;"+e09*"&amp;IF(U177="闇属性",V177,0)&amp;"+e10*"&amp;IF(U177="単体",V177,0)&amp;"+e11*"&amp;IF(U177="範囲",V177,0)&amp;"+e12*"&amp;IF(U177="人",V177,0)&amp;"+e13*"&amp;IF(U177="異族",V177,0)&amp;"+e14*"&amp;IF(U177="バジュラ",V177,0)&amp;"+e15*"&amp;IF(U177="魔動人形",V177,0)&amp;"+e16*"&amp;IF(U177="下位魔神",V177,0)&amp;");"</f>
        <v>document.getElementById('m175').innerHTML = (b1*20+b2*0+b0*20) + (s1*30+s2*0+s3*0+s4*0+s5*0+s6*30+s7*0+s0*30) + (e01*30+e02*0+e03*0+e04*30+e05*0+e06*0+e07*0+e08*0+e09*0+e10*0+e11*10+e12*0+e13*0+e14*0+e15*0+e16*0);</v>
      </c>
      <c r="AJ177" s="35" t="str">
        <f t="shared" si="17"/>
        <v>m175</v>
      </c>
      <c r="AK177" s="23"/>
    </row>
    <row r="178" spans="1:37" s="3" customFormat="1" ht="37.049999999999997" customHeight="1" x14ac:dyDescent="0.3">
      <c r="A178" s="3" t="s">
        <v>347</v>
      </c>
      <c r="C178" s="6" t="s">
        <v>348</v>
      </c>
      <c r="D178" s="3">
        <v>5</v>
      </c>
      <c r="E178" s="3" t="s">
        <v>35</v>
      </c>
      <c r="F178" s="15" t="s">
        <v>327</v>
      </c>
      <c r="G178" s="8" t="s">
        <v>338</v>
      </c>
      <c r="H178" s="21" t="str">
        <f>IF(G178="","",VLOOKUP(G178,List!H:I,2,))</f>
        <v>subgroup_wadatusmi_samurai_family.png</v>
      </c>
      <c r="I178" s="4">
        <f t="shared" si="20"/>
        <v>60</v>
      </c>
      <c r="J178" s="2">
        <v>30</v>
      </c>
      <c r="K178" s="2"/>
      <c r="L178" s="2"/>
      <c r="M178" s="2">
        <f t="shared" si="18"/>
        <v>0</v>
      </c>
      <c r="N178" s="2"/>
      <c r="O178" s="2"/>
      <c r="P178" s="2"/>
      <c r="Q178" s="2"/>
      <c r="R178" s="7"/>
      <c r="S178" s="3" t="s">
        <v>14</v>
      </c>
      <c r="T178" s="3">
        <v>30</v>
      </c>
      <c r="V178" s="4"/>
      <c r="AC178" s="3">
        <v>30</v>
      </c>
      <c r="AE178" s="4">
        <f t="shared" si="19"/>
        <v>30</v>
      </c>
      <c r="AG178" s="23"/>
      <c r="AH178" s="31" t="str">
        <f t="shared" si="16"/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id='m176'&gt;60&lt;/td&gt;&lt;td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I178" s="31" t="str">
        <f ca="1">"document.getElementById('"&amp;AJ178&amp;"').innerHTML = (b1*"&amp;TEXT(K178,0)&amp;"+b2*"&amp;TEXT(L178,0)&amp;"+b0*"&amp;TEXT(M178,0)&amp;") + (s1*"&amp;TEXT(X178,0)&amp;"+s2*"&amp;TEXT(Y178,0)&amp;"+s3*"&amp;TEXT(Z178,0)&amp;"+s4*"&amp;TEXT(AA178,0)&amp;"+s5*"&amp;TEXT(AB178,0)&amp;"+s6*"&amp;TEXT(AC178,0)&amp;"+s7*"&amp;TEXT(AD178,0)&amp;"+s0*"&amp;TEXT(AE178,0)&amp;") + (e01*"&amp;IF(ISNUMBER(SEARCH("斬撃",S178)),T178,0)&amp;"+e02*"&amp;IF(ISNUMBER(SEARCH("刺突",S178)),T178,0)&amp;"+e03*"&amp;IF(ISNUMBER(SEARCH("打撃",S178)),T178,0)&amp;"+e04*"&amp;IF(ISNUMBER(SEARCH("射撃",S178)),T178,T178)&amp;"+e05*"&amp;IF(ISNUMBER(SEARCH("魔法",S178)),T178,0)&amp;"+e06*"&amp;IF(ISNUMBER(SERCH("無区分",S178)),T178,0)&amp;"+e07*"&amp;IF(U178="反撃",V178,0)&amp;"+e08*"&amp;IF(U178="風属性",V178,0)&amp;"+e09*"&amp;IF(U178="闇属性",V178,0)&amp;"+e10*"&amp;IF(U178="単体",V178,0)&amp;"+e11*"&amp;IF(U178="範囲",V178,0)&amp;"+e12*"&amp;IF(U178="人",V178,0)&amp;"+e13*"&amp;IF(U178="異族",V178,0)&amp;"+e14*"&amp;IF(U178="バジュラ",V178,0)&amp;"+e15*"&amp;IF(U178="魔動人形",V178,0)&amp;"+e16*"&amp;IF(U178="下位魔神",V178,0)&amp;");"</f>
        <v>document.getElementById('m176').innerHTML = (b1*0+b2*0+b0*0) + (s1*0+s2*0+s3*0+s4*0+s5*0+s6*30+s7*0+s0*30) + (e01*30+e02*0+e03*0+e04*30+e05*0+e06*0+e07*0+e08*0+e09*0+e10*0+e11*0+e12*0+e13*0+e14*0+e15*0+e16*0);</v>
      </c>
      <c r="AJ178" s="35" t="str">
        <f t="shared" si="17"/>
        <v>m176</v>
      </c>
      <c r="AK178" s="23"/>
    </row>
    <row r="179" spans="1:37" s="3" customFormat="1" ht="37.049999999999997" customHeight="1" x14ac:dyDescent="0.3">
      <c r="A179" s="3" t="s">
        <v>349</v>
      </c>
      <c r="C179" s="6" t="s">
        <v>350</v>
      </c>
      <c r="D179" s="3">
        <v>5</v>
      </c>
      <c r="E179" s="3" t="s">
        <v>35</v>
      </c>
      <c r="F179" s="15" t="s">
        <v>327</v>
      </c>
      <c r="G179" s="8" t="s">
        <v>91</v>
      </c>
      <c r="H179" s="21" t="str">
        <f>IF(G179="","",VLOOKUP(G179,List!H:I,2,))</f>
        <v>group_messiah.png</v>
      </c>
      <c r="I179" s="4">
        <f t="shared" si="20"/>
        <v>60</v>
      </c>
      <c r="J179" s="2">
        <v>20</v>
      </c>
      <c r="K179" s="2">
        <v>30</v>
      </c>
      <c r="L179" s="2"/>
      <c r="M179" s="2">
        <f t="shared" si="18"/>
        <v>30</v>
      </c>
      <c r="N179" s="2"/>
      <c r="O179" s="2"/>
      <c r="P179" s="2"/>
      <c r="Q179" s="2"/>
      <c r="R179" s="7"/>
      <c r="S179" s="3" t="s">
        <v>14</v>
      </c>
      <c r="T179" s="3">
        <v>20</v>
      </c>
      <c r="V179" s="4"/>
      <c r="X179" s="3">
        <v>10</v>
      </c>
      <c r="Y179" s="3">
        <v>10</v>
      </c>
      <c r="AC179" s="3">
        <v>10</v>
      </c>
      <c r="AE179" s="4">
        <f t="shared" si="19"/>
        <v>10</v>
      </c>
      <c r="AG179" s="23"/>
      <c r="AH179" s="31" t="str">
        <f t="shared" si="16"/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headers='group'&gt;&lt;span class='groupName'&gt;シャドウメサイヤ&lt;/span&gt;&lt;img src='resources/ui/group_messiah.png' title='シャドウメサイヤ' /&gt;&lt;/td&gt;&lt;td headers='score' id='m177'&gt;60&lt;/td&gt;&lt;td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I179" s="31" t="str">
        <f ca="1">"document.getElementById('"&amp;AJ179&amp;"').innerHTML = (b1*"&amp;TEXT(K179,0)&amp;"+b2*"&amp;TEXT(L179,0)&amp;"+b0*"&amp;TEXT(M179,0)&amp;") + (s1*"&amp;TEXT(X179,0)&amp;"+s2*"&amp;TEXT(Y179,0)&amp;"+s3*"&amp;TEXT(Z179,0)&amp;"+s4*"&amp;TEXT(AA179,0)&amp;"+s5*"&amp;TEXT(AB179,0)&amp;"+s6*"&amp;TEXT(AC179,0)&amp;"+s7*"&amp;TEXT(AD179,0)&amp;"+s0*"&amp;TEXT(AE179,0)&amp;") + (e01*"&amp;IF(ISNUMBER(SEARCH("斬撃",S179)),T179,0)&amp;"+e02*"&amp;IF(ISNUMBER(SEARCH("刺突",S179)),T179,0)&amp;"+e03*"&amp;IF(ISNUMBER(SEARCH("打撃",S179)),T179,0)&amp;"+e04*"&amp;IF(ISNUMBER(SEARCH("射撃",S179)),T179,T179)&amp;"+e05*"&amp;IF(ISNUMBER(SEARCH("魔法",S179)),T179,0)&amp;"+e06*"&amp;IF(ISNUMBER(SERCH("無区分",S179)),T179,0)&amp;"+e07*"&amp;IF(U179="反撃",V179,0)&amp;"+e08*"&amp;IF(U179="風属性",V179,0)&amp;"+e09*"&amp;IF(U179="闇属性",V179,0)&amp;"+e10*"&amp;IF(U179="単体",V179,0)&amp;"+e11*"&amp;IF(U179="範囲",V179,0)&amp;"+e12*"&amp;IF(U179="人",V179,0)&amp;"+e13*"&amp;IF(U179="異族",V179,0)&amp;"+e14*"&amp;IF(U179="バジュラ",V179,0)&amp;"+e15*"&amp;IF(U179="魔動人形",V179,0)&amp;"+e16*"&amp;IF(U179="下位魔神",V179,0)&amp;");"</f>
        <v>document.getElementById('m177').innerHTML = (b1*30+b2*0+b0*30) + (s1*10+s2*10+s3*0+s4*0+s5*0+s6*10+s7*0+s0*10) + (e01*20+e02*0+e03*0+e04*20+e05*0+e06*0+e07*0+e08*0+e09*0+e10*0+e11*0+e12*0+e13*0+e14*0+e15*0+e16*0);</v>
      </c>
      <c r="AJ179" s="35" t="str">
        <f t="shared" si="17"/>
        <v>m177</v>
      </c>
      <c r="AK179" s="23"/>
    </row>
    <row r="180" spans="1:37" s="3" customFormat="1" ht="37.049999999999997" customHeight="1" x14ac:dyDescent="0.3">
      <c r="A180" s="3" t="s">
        <v>351</v>
      </c>
      <c r="C180" s="6" t="s">
        <v>352</v>
      </c>
      <c r="D180" s="3">
        <v>5</v>
      </c>
      <c r="F180" s="15" t="s">
        <v>327</v>
      </c>
      <c r="G180" s="8"/>
      <c r="H180" s="21" t="str">
        <f>IF(G180="","",VLOOKUP(G180,List!H:I,2,))</f>
        <v/>
      </c>
      <c r="I180" s="4">
        <f t="shared" si="20"/>
        <v>0</v>
      </c>
      <c r="J180" s="2"/>
      <c r="K180" s="2"/>
      <c r="L180" s="2"/>
      <c r="M180" s="2">
        <f t="shared" si="18"/>
        <v>0</v>
      </c>
      <c r="N180" s="2"/>
      <c r="O180" s="2"/>
      <c r="P180" s="2"/>
      <c r="Q180" s="2"/>
      <c r="R180" s="7"/>
      <c r="V180" s="4"/>
      <c r="AE180" s="4">
        <f t="shared" si="19"/>
        <v>0</v>
      </c>
      <c r="AG180" s="23"/>
      <c r="AH180" s="31" t="str">
        <f t="shared" si="16"/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0" s="31" t="str">
        <f ca="1">"document.getElementById('"&amp;AJ180&amp;"').innerHTML = (b1*"&amp;TEXT(K180,0)&amp;"+b2*"&amp;TEXT(L180,0)&amp;"+b0*"&amp;TEXT(M180,0)&amp;") + (s1*"&amp;TEXT(X180,0)&amp;"+s2*"&amp;TEXT(Y180,0)&amp;"+s3*"&amp;TEXT(Z180,0)&amp;"+s4*"&amp;TEXT(AA180,0)&amp;"+s5*"&amp;TEXT(AB180,0)&amp;"+s6*"&amp;TEXT(AC180,0)&amp;"+s7*"&amp;TEXT(AD180,0)&amp;"+s0*"&amp;TEXT(AE180,0)&amp;") + (e01*"&amp;IF(ISNUMBER(SEARCH("斬撃",S180)),T180,0)&amp;"+e02*"&amp;IF(ISNUMBER(SEARCH("刺突",S180)),T180,0)&amp;"+e03*"&amp;IF(ISNUMBER(SEARCH("打撃",S180)),T180,0)&amp;"+e04*"&amp;IF(ISNUMBER(SEARCH("射撃",S180)),T180,T180)&amp;"+e05*"&amp;IF(ISNUMBER(SEARCH("魔法",S180)),T180,0)&amp;"+e06*"&amp;IF(ISNUMBER(SERCH("無区分",S180)),T180,0)&amp;"+e07*"&amp;IF(U180="反撃",V180,0)&amp;"+e08*"&amp;IF(U180="風属性",V180,0)&amp;"+e09*"&amp;IF(U180="闇属性",V180,0)&amp;"+e10*"&amp;IF(U180="単体",V180,0)&amp;"+e11*"&amp;IF(U180="範囲",V180,0)&amp;"+e12*"&amp;IF(U180="人",V180,0)&amp;"+e13*"&amp;IF(U180="異族",V180,0)&amp;"+e14*"&amp;IF(U180="バジュラ",V180,0)&amp;"+e15*"&amp;IF(U180="魔動人形",V180,0)&amp;"+e16*"&amp;IF(U180="下位魔神",V180,0)&amp;");"</f>
        <v>document.getElementById('m178').innerHTML = (b1*0+b2*0+b0*0) + (s1*0+s2*0+s3*0+s4*0+s5*0+s6*0+s7*0+s0*0) + (e01*0+e02*0+e03*0+e04*+e05*0+e06*0+e07*0+e08*0+e09*0+e10*0+e11*0+e12*0+e13*0+e14*0+e15*0+e16*0);</v>
      </c>
      <c r="AJ180" s="35" t="str">
        <f t="shared" si="17"/>
        <v>m178</v>
      </c>
      <c r="AK180" s="23"/>
    </row>
    <row r="181" spans="1:37" s="3" customFormat="1" ht="37.049999999999997" customHeight="1" x14ac:dyDescent="0.3">
      <c r="A181" s="3" t="s">
        <v>353</v>
      </c>
      <c r="C181" s="6" t="s">
        <v>354</v>
      </c>
      <c r="D181" s="3">
        <v>5</v>
      </c>
      <c r="E181" s="3" t="s">
        <v>35</v>
      </c>
      <c r="F181" s="15" t="s">
        <v>327</v>
      </c>
      <c r="G181" s="8"/>
      <c r="H181" s="21" t="str">
        <f>IF(G181="","",VLOOKUP(G181,List!H:I,2,))</f>
        <v/>
      </c>
      <c r="I181" s="4">
        <f t="shared" si="20"/>
        <v>0</v>
      </c>
      <c r="J181" s="2"/>
      <c r="K181" s="2"/>
      <c r="L181" s="2"/>
      <c r="M181" s="2">
        <f t="shared" si="18"/>
        <v>0</v>
      </c>
      <c r="N181" s="2"/>
      <c r="O181" s="2"/>
      <c r="P181" s="2"/>
      <c r="Q181" s="2"/>
      <c r="R181" s="7"/>
      <c r="V181" s="4"/>
      <c r="AE181" s="4">
        <f t="shared" si="19"/>
        <v>0</v>
      </c>
      <c r="AG181" s="23"/>
      <c r="AH181" s="31" t="str">
        <f t="shared" si="16"/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1" s="31" t="str">
        <f ca="1">"document.getElementById('"&amp;AJ181&amp;"').innerHTML = (b1*"&amp;TEXT(K181,0)&amp;"+b2*"&amp;TEXT(L181,0)&amp;"+b0*"&amp;TEXT(M181,0)&amp;") + (s1*"&amp;TEXT(X181,0)&amp;"+s2*"&amp;TEXT(Y181,0)&amp;"+s3*"&amp;TEXT(Z181,0)&amp;"+s4*"&amp;TEXT(AA181,0)&amp;"+s5*"&amp;TEXT(AB181,0)&amp;"+s6*"&amp;TEXT(AC181,0)&amp;"+s7*"&amp;TEXT(AD181,0)&amp;"+s0*"&amp;TEXT(AE181,0)&amp;") + (e01*"&amp;IF(ISNUMBER(SEARCH("斬撃",S181)),T181,0)&amp;"+e02*"&amp;IF(ISNUMBER(SEARCH("刺突",S181)),T181,0)&amp;"+e03*"&amp;IF(ISNUMBER(SEARCH("打撃",S181)),T181,0)&amp;"+e04*"&amp;IF(ISNUMBER(SEARCH("射撃",S181)),T181,T181)&amp;"+e05*"&amp;IF(ISNUMBER(SEARCH("魔法",S181)),T181,0)&amp;"+e06*"&amp;IF(ISNUMBER(SERCH("無区分",S181)),T181,0)&amp;"+e07*"&amp;IF(U181="反撃",V181,0)&amp;"+e08*"&amp;IF(U181="風属性",V181,0)&amp;"+e09*"&amp;IF(U181="闇属性",V181,0)&amp;"+e10*"&amp;IF(U181="単体",V181,0)&amp;"+e11*"&amp;IF(U181="範囲",V181,0)&amp;"+e12*"&amp;IF(U181="人",V181,0)&amp;"+e13*"&amp;IF(U181="異族",V181,0)&amp;"+e14*"&amp;IF(U181="バジュラ",V181,0)&amp;"+e15*"&amp;IF(U181="魔動人形",V181,0)&amp;"+e16*"&amp;IF(U181="下位魔神",V181,0)&amp;");"</f>
        <v>document.getElementById('m179').innerHTML = (b1*0+b2*0+b0*0) + (s1*0+s2*0+s3*0+s4*0+s5*0+s6*0+s7*0+s0*0) + (e01*0+e02*0+e03*0+e04*+e05*0+e06*0+e07*0+e08*0+e09*0+e10*0+e11*0+e12*0+e13*0+e14*0+e15*0+e16*0);</v>
      </c>
      <c r="AJ181" s="35" t="str">
        <f t="shared" si="17"/>
        <v>m179</v>
      </c>
      <c r="AK181" s="23"/>
    </row>
    <row r="182" spans="1:37" s="3" customFormat="1" ht="37.049999999999997" customHeight="1" x14ac:dyDescent="0.3">
      <c r="A182" s="3" t="s">
        <v>355</v>
      </c>
      <c r="C182" s="6" t="s">
        <v>356</v>
      </c>
      <c r="D182" s="3">
        <v>5</v>
      </c>
      <c r="F182" s="15" t="s">
        <v>327</v>
      </c>
      <c r="G182" s="8" t="s">
        <v>338</v>
      </c>
      <c r="H182" s="21" t="str">
        <f>IF(G182="","",VLOOKUP(G182,List!H:I,2,))</f>
        <v>subgroup_wadatusmi_samurai_family.png</v>
      </c>
      <c r="I182" s="4">
        <f t="shared" si="20"/>
        <v>70</v>
      </c>
      <c r="J182" s="2">
        <v>40</v>
      </c>
      <c r="K182" s="2"/>
      <c r="L182" s="2">
        <v>30</v>
      </c>
      <c r="M182" s="2">
        <f t="shared" si="18"/>
        <v>30</v>
      </c>
      <c r="N182" s="2"/>
      <c r="O182" s="2"/>
      <c r="P182" s="2"/>
      <c r="Q182" s="2">
        <v>10</v>
      </c>
      <c r="R182" s="7">
        <v>20</v>
      </c>
      <c r="V182" s="4"/>
      <c r="AA182" s="3">
        <v>20</v>
      </c>
      <c r="AC182" s="3">
        <v>40</v>
      </c>
      <c r="AE182" s="4">
        <f t="shared" si="19"/>
        <v>40</v>
      </c>
      <c r="AG182" s="23"/>
      <c r="AH182" s="31" t="str">
        <f t="shared" si="16"/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id='m180'&gt;70&lt;/td&gt;&lt;td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I182" s="31" t="str">
        <f ca="1">"document.getElementById('"&amp;AJ182&amp;"').innerHTML = (b1*"&amp;TEXT(K182,0)&amp;"+b2*"&amp;TEXT(L182,0)&amp;"+b0*"&amp;TEXT(M182,0)&amp;") + (s1*"&amp;TEXT(X182,0)&amp;"+s2*"&amp;TEXT(Y182,0)&amp;"+s3*"&amp;TEXT(Z182,0)&amp;"+s4*"&amp;TEXT(AA182,0)&amp;"+s5*"&amp;TEXT(AB182,0)&amp;"+s6*"&amp;TEXT(AC182,0)&amp;"+s7*"&amp;TEXT(AD182,0)&amp;"+s0*"&amp;TEXT(AE182,0)&amp;") + (e01*"&amp;IF(ISNUMBER(SEARCH("斬撃",S182)),T182,0)&amp;"+e02*"&amp;IF(ISNUMBER(SEARCH("刺突",S182)),T182,0)&amp;"+e03*"&amp;IF(ISNUMBER(SEARCH("打撃",S182)),T182,0)&amp;"+e04*"&amp;IF(ISNUMBER(SEARCH("射撃",S182)),T182,T182)&amp;"+e05*"&amp;IF(ISNUMBER(SEARCH("魔法",S182)),T182,0)&amp;"+e06*"&amp;IF(ISNUMBER(SERCH("無区分",S182)),T182,0)&amp;"+e07*"&amp;IF(U182="反撃",V182,0)&amp;"+e08*"&amp;IF(U182="風属性",V182,0)&amp;"+e09*"&amp;IF(U182="闇属性",V182,0)&amp;"+e10*"&amp;IF(U182="単体",V182,0)&amp;"+e11*"&amp;IF(U182="範囲",V182,0)&amp;"+e12*"&amp;IF(U182="人",V182,0)&amp;"+e13*"&amp;IF(U182="異族",V182,0)&amp;"+e14*"&amp;IF(U182="バジュラ",V182,0)&amp;"+e15*"&amp;IF(U182="魔動人形",V182,0)&amp;"+e16*"&amp;IF(U182="下位魔神",V182,0)&amp;");"</f>
        <v>document.getElementById('m180').innerHTML = (b1*0+b2*30+b0*30) + (s1*0+s2*0+s3*0+s4*20+s5*0+s6*40+s7*0+s0*40) + (e01*0+e02*0+e03*0+e04*+e05*0+e06*0+e07*0+e08*0+e09*0+e10*0+e11*0+e12*0+e13*0+e14*0+e15*0+e16*0);</v>
      </c>
      <c r="AJ182" s="35" t="str">
        <f t="shared" si="17"/>
        <v>m180</v>
      </c>
      <c r="AK182" s="23"/>
    </row>
    <row r="183" spans="1:37" s="3" customFormat="1" ht="37.049999999999997" customHeight="1" x14ac:dyDescent="0.3">
      <c r="A183" s="3" t="s">
        <v>357</v>
      </c>
      <c r="C183" s="6" t="s">
        <v>358</v>
      </c>
      <c r="D183" s="3">
        <v>5</v>
      </c>
      <c r="F183" s="15" t="s">
        <v>327</v>
      </c>
      <c r="G183" s="8" t="s">
        <v>338</v>
      </c>
      <c r="H183" s="21" t="str">
        <f>IF(G183="","",VLOOKUP(G183,List!H:I,2,))</f>
        <v>subgroup_wadatusmi_samurai_family.png</v>
      </c>
      <c r="I183" s="4">
        <f t="shared" si="20"/>
        <v>80</v>
      </c>
      <c r="J183" s="2">
        <v>40</v>
      </c>
      <c r="K183" s="2">
        <v>30</v>
      </c>
      <c r="L183" s="2"/>
      <c r="M183" s="2">
        <f t="shared" si="18"/>
        <v>30</v>
      </c>
      <c r="N183" s="2"/>
      <c r="O183" s="2"/>
      <c r="P183" s="2"/>
      <c r="Q183" s="2"/>
      <c r="R183" s="7"/>
      <c r="U183" s="3" t="s">
        <v>22</v>
      </c>
      <c r="V183" s="4">
        <v>20</v>
      </c>
      <c r="W183" s="3" t="s">
        <v>482</v>
      </c>
      <c r="AA183" s="3">
        <v>30</v>
      </c>
      <c r="AC183" s="3">
        <v>30</v>
      </c>
      <c r="AE183" s="4">
        <f t="shared" si="19"/>
        <v>30</v>
      </c>
      <c r="AG183" s="23"/>
      <c r="AH183" s="31" t="str">
        <f t="shared" si="16"/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id='m181'&gt;80&lt;/td&gt;&lt;td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I183" s="31" t="str">
        <f ca="1">"document.getElementById('"&amp;AJ183&amp;"').innerHTML = (b1*"&amp;TEXT(K183,0)&amp;"+b2*"&amp;TEXT(L183,0)&amp;"+b0*"&amp;TEXT(M183,0)&amp;") + (s1*"&amp;TEXT(X183,0)&amp;"+s2*"&amp;TEXT(Y183,0)&amp;"+s3*"&amp;TEXT(Z183,0)&amp;"+s4*"&amp;TEXT(AA183,0)&amp;"+s5*"&amp;TEXT(AB183,0)&amp;"+s6*"&amp;TEXT(AC183,0)&amp;"+s7*"&amp;TEXT(AD183,0)&amp;"+s0*"&amp;TEXT(AE183,0)&amp;") + (e01*"&amp;IF(ISNUMBER(SEARCH("斬撃",S183)),T183,0)&amp;"+e02*"&amp;IF(ISNUMBER(SEARCH("刺突",S183)),T183,0)&amp;"+e03*"&amp;IF(ISNUMBER(SEARCH("打撃",S183)),T183,0)&amp;"+e04*"&amp;IF(ISNUMBER(SEARCH("射撃",S183)),T183,T183)&amp;"+e05*"&amp;IF(ISNUMBER(SEARCH("魔法",S183)),T183,0)&amp;"+e06*"&amp;IF(ISNUMBER(SERCH("無区分",S183)),T183,0)&amp;"+e07*"&amp;IF(U183="反撃",V183,0)&amp;"+e08*"&amp;IF(U183="風属性",V183,0)&amp;"+e09*"&amp;IF(U183="闇属性",V183,0)&amp;"+e10*"&amp;IF(U183="単体",V183,0)&amp;"+e11*"&amp;IF(U183="範囲",V183,0)&amp;"+e12*"&amp;IF(U183="人",V183,0)&amp;"+e13*"&amp;IF(U183="異族",V183,0)&amp;"+e14*"&amp;IF(U183="バジュラ",V183,0)&amp;"+e15*"&amp;IF(U183="魔動人形",V183,0)&amp;"+e16*"&amp;IF(U183="下位魔神",V183,0)&amp;");"</f>
        <v>document.getElementById('m181').innerHTML = (b1*30+b2*0+b0*30) + (s1*0+s2*0+s3*0+s4*30+s5*0+s6*30+s7*0+s0*30) + (e01*0+e02*0+e03*0+e04*+e05*0+e06*0+e07*20+e08*0+e09*0+e10*0+e11*0+e12*0+e13*0+e14*0+e15*0+e16*0);</v>
      </c>
      <c r="AJ183" s="35" t="str">
        <f t="shared" si="17"/>
        <v>m181</v>
      </c>
      <c r="AK183" s="23"/>
    </row>
    <row r="184" spans="1:37" s="3" customFormat="1" ht="37.049999999999997" customHeight="1" x14ac:dyDescent="0.3">
      <c r="A184" s="3" t="s">
        <v>359</v>
      </c>
      <c r="C184" s="6" t="s">
        <v>360</v>
      </c>
      <c r="D184" s="3">
        <v>5</v>
      </c>
      <c r="F184" s="15" t="s">
        <v>361</v>
      </c>
      <c r="G184" s="8" t="s">
        <v>362</v>
      </c>
      <c r="H184" s="21" t="str">
        <f>IF(G184="","",VLOOKUP(G184,List!H:I,2,))</f>
        <v>subgroup_wrathtriz.png</v>
      </c>
      <c r="I184" s="4">
        <f t="shared" si="20"/>
        <v>90</v>
      </c>
      <c r="J184" s="2">
        <v>30</v>
      </c>
      <c r="K184" s="2">
        <v>30</v>
      </c>
      <c r="L184" s="2"/>
      <c r="M184" s="2">
        <f t="shared" si="18"/>
        <v>30</v>
      </c>
      <c r="N184" s="2"/>
      <c r="O184" s="2"/>
      <c r="P184" s="2"/>
      <c r="Q184" s="2"/>
      <c r="R184" s="7"/>
      <c r="S184" s="3" t="s">
        <v>14</v>
      </c>
      <c r="T184" s="3">
        <v>30</v>
      </c>
      <c r="V184" s="4"/>
      <c r="W184" s="3" t="s">
        <v>554</v>
      </c>
      <c r="X184" s="3">
        <v>30</v>
      </c>
      <c r="AB184" s="3">
        <v>30</v>
      </c>
      <c r="AE184" s="4">
        <f t="shared" si="19"/>
        <v>30</v>
      </c>
      <c r="AG184" s="23"/>
      <c r="AH184" s="31" t="str">
        <f t="shared" si="16"/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id='m182'&gt;90&lt;/td&gt;&lt;td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84" s="31" t="str">
        <f ca="1">"document.getElementById('"&amp;AJ184&amp;"').innerHTML = (b1*"&amp;TEXT(K184,0)&amp;"+b2*"&amp;TEXT(L184,0)&amp;"+b0*"&amp;TEXT(M184,0)&amp;") + (s1*"&amp;TEXT(X184,0)&amp;"+s2*"&amp;TEXT(Y184,0)&amp;"+s3*"&amp;TEXT(Z184,0)&amp;"+s4*"&amp;TEXT(AA184,0)&amp;"+s5*"&amp;TEXT(AB184,0)&amp;"+s6*"&amp;TEXT(AC184,0)&amp;"+s7*"&amp;TEXT(AD184,0)&amp;"+s0*"&amp;TEXT(AE184,0)&amp;") + (e01*"&amp;IF(ISNUMBER(SEARCH("斬撃",S184)),T184,0)&amp;"+e02*"&amp;IF(ISNUMBER(SEARCH("刺突",S184)),T184,0)&amp;"+e03*"&amp;IF(ISNUMBER(SEARCH("打撃",S184)),T184,0)&amp;"+e04*"&amp;IF(ISNUMBER(SEARCH("射撃",S184)),T184,T184)&amp;"+e05*"&amp;IF(ISNUMBER(SEARCH("魔法",S184)),T184,0)&amp;"+e06*"&amp;IF(ISNUMBER(SERCH("無区分",S184)),T184,0)&amp;"+e07*"&amp;IF(U184="反撃",V184,0)&amp;"+e08*"&amp;IF(U184="風属性",V184,0)&amp;"+e09*"&amp;IF(U184="闇属性",V184,0)&amp;"+e10*"&amp;IF(U184="単体",V184,0)&amp;"+e11*"&amp;IF(U184="範囲",V184,0)&amp;"+e12*"&amp;IF(U184="人",V184,0)&amp;"+e13*"&amp;IF(U184="異族",V184,0)&amp;"+e14*"&amp;IF(U184="バジュラ",V184,0)&amp;"+e15*"&amp;IF(U184="魔動人形",V184,0)&amp;"+e16*"&amp;IF(U184="下位魔神",V184,0)&amp;");"</f>
        <v>document.getElementById('m182').innerHTML = (b1*30+b2*0+b0*30) + (s1*30+s2*0+s3*0+s4*0+s5*30+s6*0+s7*0+s0*30) + (e01*30+e02*0+e03*0+e04*30+e05*0+e06*0+e07*0+e08*0+e09*0+e10*0+e11*0+e12*0+e13*0+e14*0+e15*0+e16*0);</v>
      </c>
      <c r="AJ184" s="35" t="str">
        <f t="shared" si="17"/>
        <v>m182</v>
      </c>
      <c r="AK184" s="23"/>
    </row>
    <row r="185" spans="1:37" s="3" customFormat="1" ht="37.049999999999997" customHeight="1" x14ac:dyDescent="0.3">
      <c r="A185" s="3" t="s">
        <v>363</v>
      </c>
      <c r="C185" s="6" t="s">
        <v>364</v>
      </c>
      <c r="D185" s="3">
        <v>5</v>
      </c>
      <c r="E185" s="3" t="s">
        <v>35</v>
      </c>
      <c r="F185" s="15" t="s">
        <v>361</v>
      </c>
      <c r="G185" s="8"/>
      <c r="H185" s="21" t="str">
        <f>IF(G185="","",VLOOKUP(G185,List!H:I,2,))</f>
        <v/>
      </c>
      <c r="I185" s="4">
        <f t="shared" si="20"/>
        <v>0</v>
      </c>
      <c r="J185" s="2"/>
      <c r="K185" s="2"/>
      <c r="L185" s="2"/>
      <c r="M185" s="2">
        <f t="shared" si="18"/>
        <v>0</v>
      </c>
      <c r="N185" s="2"/>
      <c r="O185" s="2"/>
      <c r="P185" s="2"/>
      <c r="Q185" s="2"/>
      <c r="R185" s="7"/>
      <c r="V185" s="4"/>
      <c r="AE185" s="4">
        <f t="shared" si="19"/>
        <v>0</v>
      </c>
      <c r="AG185" s="23"/>
      <c r="AH185" s="31" t="str">
        <f t="shared" si="16"/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5" s="31" t="str">
        <f ca="1">"document.getElementById('"&amp;AJ185&amp;"').innerHTML = (b1*"&amp;TEXT(K185,0)&amp;"+b2*"&amp;TEXT(L185,0)&amp;"+b0*"&amp;TEXT(M185,0)&amp;") + (s1*"&amp;TEXT(X185,0)&amp;"+s2*"&amp;TEXT(Y185,0)&amp;"+s3*"&amp;TEXT(Z185,0)&amp;"+s4*"&amp;TEXT(AA185,0)&amp;"+s5*"&amp;TEXT(AB185,0)&amp;"+s6*"&amp;TEXT(AC185,0)&amp;"+s7*"&amp;TEXT(AD185,0)&amp;"+s0*"&amp;TEXT(AE185,0)&amp;") + (e01*"&amp;IF(ISNUMBER(SEARCH("斬撃",S185)),T185,0)&amp;"+e02*"&amp;IF(ISNUMBER(SEARCH("刺突",S185)),T185,0)&amp;"+e03*"&amp;IF(ISNUMBER(SEARCH("打撃",S185)),T185,0)&amp;"+e04*"&amp;IF(ISNUMBER(SEARCH("射撃",S185)),T185,T185)&amp;"+e05*"&amp;IF(ISNUMBER(SEARCH("魔法",S185)),T185,0)&amp;"+e06*"&amp;IF(ISNUMBER(SERCH("無区分",S185)),T185,0)&amp;"+e07*"&amp;IF(U185="反撃",V185,0)&amp;"+e08*"&amp;IF(U185="風属性",V185,0)&amp;"+e09*"&amp;IF(U185="闇属性",V185,0)&amp;"+e10*"&amp;IF(U185="単体",V185,0)&amp;"+e11*"&amp;IF(U185="範囲",V185,0)&amp;"+e12*"&amp;IF(U185="人",V185,0)&amp;"+e13*"&amp;IF(U185="異族",V185,0)&amp;"+e14*"&amp;IF(U185="バジュラ",V185,0)&amp;"+e15*"&amp;IF(U185="魔動人形",V185,0)&amp;"+e16*"&amp;IF(U185="下位魔神",V185,0)&amp;");"</f>
        <v>document.getElementById('m183').innerHTML = (b1*0+b2*0+b0*0) + (s1*0+s2*0+s3*0+s4*0+s5*0+s6*0+s7*0+s0*0) + (e01*0+e02*0+e03*0+e04*+e05*0+e06*0+e07*0+e08*0+e09*0+e10*0+e11*0+e12*0+e13*0+e14*0+e15*0+e16*0);</v>
      </c>
      <c r="AJ185" s="35" t="str">
        <f t="shared" si="17"/>
        <v>m183</v>
      </c>
      <c r="AK185" s="23"/>
    </row>
    <row r="186" spans="1:37" s="3" customFormat="1" ht="37.049999999999997" customHeight="1" x14ac:dyDescent="0.3">
      <c r="A186" s="3" t="s">
        <v>365</v>
      </c>
      <c r="C186" s="6" t="s">
        <v>366</v>
      </c>
      <c r="D186" s="3">
        <v>4</v>
      </c>
      <c r="F186" s="15" t="s">
        <v>361</v>
      </c>
      <c r="G186" s="8" t="s">
        <v>362</v>
      </c>
      <c r="H186" s="21" t="str">
        <f>IF(G186="","",VLOOKUP(G186,List!H:I,2,))</f>
        <v>subgroup_wrathtriz.png</v>
      </c>
      <c r="I186" s="4">
        <f t="shared" si="20"/>
        <v>50</v>
      </c>
      <c r="J186" s="2">
        <v>30</v>
      </c>
      <c r="K186" s="2">
        <v>20</v>
      </c>
      <c r="L186" s="2"/>
      <c r="M186" s="2">
        <f t="shared" si="18"/>
        <v>20</v>
      </c>
      <c r="N186" s="2"/>
      <c r="O186" s="2"/>
      <c r="P186" s="2"/>
      <c r="Q186" s="2"/>
      <c r="R186" s="7"/>
      <c r="V186" s="4"/>
      <c r="AB186" s="3">
        <v>30</v>
      </c>
      <c r="AE186" s="4">
        <f t="shared" si="19"/>
        <v>30</v>
      </c>
      <c r="AG186" s="23"/>
      <c r="AH186" s="31" t="str">
        <f t="shared" si="16"/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id='m184'&gt;50&lt;/td&gt;&lt;td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I186" s="31" t="str">
        <f ca="1">"document.getElementById('"&amp;AJ186&amp;"').innerHTML = (b1*"&amp;TEXT(K186,0)&amp;"+b2*"&amp;TEXT(L186,0)&amp;"+b0*"&amp;TEXT(M186,0)&amp;") + (s1*"&amp;TEXT(X186,0)&amp;"+s2*"&amp;TEXT(Y186,0)&amp;"+s3*"&amp;TEXT(Z186,0)&amp;"+s4*"&amp;TEXT(AA186,0)&amp;"+s5*"&amp;TEXT(AB186,0)&amp;"+s6*"&amp;TEXT(AC186,0)&amp;"+s7*"&amp;TEXT(AD186,0)&amp;"+s0*"&amp;TEXT(AE186,0)&amp;") + (e01*"&amp;IF(ISNUMBER(SEARCH("斬撃",S186)),T186,0)&amp;"+e02*"&amp;IF(ISNUMBER(SEARCH("刺突",S186)),T186,0)&amp;"+e03*"&amp;IF(ISNUMBER(SEARCH("打撃",S186)),T186,0)&amp;"+e04*"&amp;IF(ISNUMBER(SEARCH("射撃",S186)),T186,T186)&amp;"+e05*"&amp;IF(ISNUMBER(SEARCH("魔法",S186)),T186,0)&amp;"+e06*"&amp;IF(ISNUMBER(SERCH("無区分",S186)),T186,0)&amp;"+e07*"&amp;IF(U186="反撃",V186,0)&amp;"+e08*"&amp;IF(U186="風属性",V186,0)&amp;"+e09*"&amp;IF(U186="闇属性",V186,0)&amp;"+e10*"&amp;IF(U186="単体",V186,0)&amp;"+e11*"&amp;IF(U186="範囲",V186,0)&amp;"+e12*"&amp;IF(U186="人",V186,0)&amp;"+e13*"&amp;IF(U186="異族",V186,0)&amp;"+e14*"&amp;IF(U186="バジュラ",V186,0)&amp;"+e15*"&amp;IF(U186="魔動人形",V186,0)&amp;"+e16*"&amp;IF(U186="下位魔神",V186,0)&amp;");"</f>
        <v>document.getElementById('m184').innerHTML = (b1*20+b2*0+b0*20) + (s1*0+s2*0+s3*0+s4*0+s5*30+s6*0+s7*0+s0*30) + (e01*0+e02*0+e03*0+e04*+e05*0+e06*0+e07*0+e08*0+e09*0+e10*0+e11*0+e12*0+e13*0+e14*0+e15*0+e16*0);</v>
      </c>
      <c r="AJ186" s="35" t="str">
        <f t="shared" si="17"/>
        <v>m184</v>
      </c>
      <c r="AK186" s="23"/>
    </row>
    <row r="187" spans="1:37" s="3" customFormat="1" ht="37.049999999999997" customHeight="1" x14ac:dyDescent="0.3">
      <c r="A187" s="3" t="s">
        <v>566</v>
      </c>
      <c r="C187" s="6" t="s">
        <v>589</v>
      </c>
      <c r="D187" s="3">
        <v>5</v>
      </c>
      <c r="F187" s="15" t="s">
        <v>361</v>
      </c>
      <c r="G187" s="8" t="s">
        <v>362</v>
      </c>
      <c r="H187" s="21" t="str">
        <f>IF(G187="","",VLOOKUP(G187,List!H:I,2,))</f>
        <v>subgroup_wrathtriz.png</v>
      </c>
      <c r="I187" s="4">
        <f t="shared" si="20"/>
        <v>90</v>
      </c>
      <c r="J187" s="2">
        <v>40</v>
      </c>
      <c r="K187" s="2"/>
      <c r="L187" s="2"/>
      <c r="M187" s="2">
        <f t="shared" ref="M187" si="21">MAX(K187:L187)</f>
        <v>0</v>
      </c>
      <c r="N187" s="2"/>
      <c r="O187" s="2"/>
      <c r="P187" s="2"/>
      <c r="Q187" s="2"/>
      <c r="R187" s="7"/>
      <c r="S187" s="3" t="s">
        <v>14</v>
      </c>
      <c r="T187" s="3">
        <v>30</v>
      </c>
      <c r="U187" s="3" t="s">
        <v>20</v>
      </c>
      <c r="V187" s="4">
        <v>20</v>
      </c>
      <c r="W187" s="3" t="s">
        <v>590</v>
      </c>
      <c r="AB187" s="3">
        <v>40</v>
      </c>
      <c r="AD187" s="3">
        <v>20</v>
      </c>
      <c r="AE187" s="4">
        <f t="shared" ref="AE187" si="22">MAX(X187:AD187)</f>
        <v>40</v>
      </c>
      <c r="AG187" s="23"/>
      <c r="AH187" s="31" t="str">
        <f t="shared" si="16"/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id='m185'&gt;90&lt;/td&gt;&lt;td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I187" s="31" t="str">
        <f ca="1">"document.getElementById('"&amp;AJ187&amp;"').innerHTML = (b1*"&amp;TEXT(K187,0)&amp;"+b2*"&amp;TEXT(L187,0)&amp;"+b0*"&amp;TEXT(M187,0)&amp;") + (s1*"&amp;TEXT(X187,0)&amp;"+s2*"&amp;TEXT(Y187,0)&amp;"+s3*"&amp;TEXT(Z187,0)&amp;"+s4*"&amp;TEXT(AA187,0)&amp;"+s5*"&amp;TEXT(AB187,0)&amp;"+s6*"&amp;TEXT(AC187,0)&amp;"+s7*"&amp;TEXT(AD187,0)&amp;"+s0*"&amp;TEXT(AE187,0)&amp;") + (e01*"&amp;IF(ISNUMBER(SEARCH("斬撃",S187)),T187,0)&amp;"+e02*"&amp;IF(ISNUMBER(SEARCH("刺突",S187)),T187,0)&amp;"+e03*"&amp;IF(ISNUMBER(SEARCH("打撃",S187)),T187,0)&amp;"+e04*"&amp;IF(ISNUMBER(SEARCH("射撃",S187)),T187,T187)&amp;"+e05*"&amp;IF(ISNUMBER(SEARCH("魔法",S187)),T187,0)&amp;"+e06*"&amp;IF(ISNUMBER(SERCH("無区分",S187)),T187,0)&amp;"+e07*"&amp;IF(U187="反撃",V187,0)&amp;"+e08*"&amp;IF(U187="風属性",V187,0)&amp;"+e09*"&amp;IF(U187="闇属性",V187,0)&amp;"+e10*"&amp;IF(U187="単体",V187,0)&amp;"+e11*"&amp;IF(U187="範囲",V187,0)&amp;"+e12*"&amp;IF(U187="人",V187,0)&amp;"+e13*"&amp;IF(U187="異族",V187,0)&amp;"+e14*"&amp;IF(U187="バジュラ",V187,0)&amp;"+e15*"&amp;IF(U187="魔動人形",V187,0)&amp;"+e16*"&amp;IF(U187="下位魔神",V187,0)&amp;");"</f>
        <v>document.getElementById('m185').innerHTML = (b1*0+b2*0+b0*0) + (s1*0+s2*0+s3*0+s4*0+s5*40+s6*0+s7*20+s0*40) + (e01*30+e02*0+e03*0+e04*30+e05*0+e06*0+e07*0+e08*0+e09*0+e10*20+e11*0+e12*0+e13*0+e14*0+e15*0+e16*0);</v>
      </c>
      <c r="AJ187" s="35" t="str">
        <f t="shared" si="17"/>
        <v>m185</v>
      </c>
      <c r="AK187" s="23"/>
    </row>
    <row r="188" spans="1:37" s="3" customFormat="1" ht="37.049999999999997" customHeight="1" x14ac:dyDescent="0.3">
      <c r="A188" s="3" t="s">
        <v>367</v>
      </c>
      <c r="C188" s="6" t="s">
        <v>368</v>
      </c>
      <c r="D188" s="3">
        <v>5</v>
      </c>
      <c r="E188" s="3" t="s">
        <v>39</v>
      </c>
      <c r="F188" s="15" t="s">
        <v>361</v>
      </c>
      <c r="G188" s="8"/>
      <c r="H188" s="21" t="str">
        <f>IF(G188="","",VLOOKUP(G188,List!H:I,2,))</f>
        <v/>
      </c>
      <c r="I188" s="4">
        <f t="shared" si="20"/>
        <v>0</v>
      </c>
      <c r="J188" s="2"/>
      <c r="K188" s="2"/>
      <c r="L188" s="2"/>
      <c r="M188" s="2">
        <f t="shared" si="18"/>
        <v>0</v>
      </c>
      <c r="N188" s="2"/>
      <c r="O188" s="2"/>
      <c r="P188" s="2"/>
      <c r="Q188" s="2"/>
      <c r="R188" s="7"/>
      <c r="V188" s="4"/>
      <c r="AE188" s="4">
        <f t="shared" si="19"/>
        <v>0</v>
      </c>
      <c r="AG188" s="23"/>
      <c r="AH188" s="31" t="str">
        <f t="shared" si="16"/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8" s="31" t="str">
        <f ca="1">"document.getElementById('"&amp;AJ188&amp;"').innerHTML = (b1*"&amp;TEXT(K188,0)&amp;"+b2*"&amp;TEXT(L188,0)&amp;"+b0*"&amp;TEXT(M188,0)&amp;") + (s1*"&amp;TEXT(X188,0)&amp;"+s2*"&amp;TEXT(Y188,0)&amp;"+s3*"&amp;TEXT(Z188,0)&amp;"+s4*"&amp;TEXT(AA188,0)&amp;"+s5*"&amp;TEXT(AB188,0)&amp;"+s6*"&amp;TEXT(AC188,0)&amp;"+s7*"&amp;TEXT(AD188,0)&amp;"+s0*"&amp;TEXT(AE188,0)&amp;") + (e01*"&amp;IF(ISNUMBER(SEARCH("斬撃",S188)),T188,0)&amp;"+e02*"&amp;IF(ISNUMBER(SEARCH("刺突",S188)),T188,0)&amp;"+e03*"&amp;IF(ISNUMBER(SEARCH("打撃",S188)),T188,0)&amp;"+e04*"&amp;IF(ISNUMBER(SEARCH("射撃",S188)),T188,T188)&amp;"+e05*"&amp;IF(ISNUMBER(SEARCH("魔法",S188)),T188,0)&amp;"+e06*"&amp;IF(ISNUMBER(SERCH("無区分",S188)),T188,0)&amp;"+e07*"&amp;IF(U188="反撃",V188,0)&amp;"+e08*"&amp;IF(U188="風属性",V188,0)&amp;"+e09*"&amp;IF(U188="闇属性",V188,0)&amp;"+e10*"&amp;IF(U188="単体",V188,0)&amp;"+e11*"&amp;IF(U188="範囲",V188,0)&amp;"+e12*"&amp;IF(U188="人",V188,0)&amp;"+e13*"&amp;IF(U188="異族",V188,0)&amp;"+e14*"&amp;IF(U188="バジュラ",V188,0)&amp;"+e15*"&amp;IF(U188="魔動人形",V188,0)&amp;"+e16*"&amp;IF(U188="下位魔神",V188,0)&amp;");"</f>
        <v>document.getElementById('m186').innerHTML = (b1*0+b2*0+b0*0) + (s1*0+s2*0+s3*0+s4*0+s5*0+s6*0+s7*0+s0*0) + (e01*0+e02*0+e03*0+e04*+e05*0+e06*0+e07*0+e08*0+e09*0+e10*0+e11*0+e12*0+e13*0+e14*0+e15*0+e16*0);</v>
      </c>
      <c r="AJ188" s="35" t="str">
        <f t="shared" si="17"/>
        <v>m186</v>
      </c>
      <c r="AK188" s="23"/>
    </row>
    <row r="189" spans="1:37" s="3" customFormat="1" ht="37.049999999999997" customHeight="1" x14ac:dyDescent="0.3">
      <c r="A189" s="8" t="s">
        <v>369</v>
      </c>
      <c r="C189" s="6" t="s">
        <v>370</v>
      </c>
      <c r="D189" s="3">
        <v>5</v>
      </c>
      <c r="E189" s="3" t="s">
        <v>39</v>
      </c>
      <c r="F189" s="15" t="s">
        <v>361</v>
      </c>
      <c r="G189" s="8"/>
      <c r="H189" s="21" t="str">
        <f>IF(G189="","",VLOOKUP(G189,List!H:I,2,))</f>
        <v/>
      </c>
      <c r="I189" s="4">
        <f t="shared" si="20"/>
        <v>0</v>
      </c>
      <c r="J189" s="2"/>
      <c r="K189" s="2"/>
      <c r="L189" s="2"/>
      <c r="M189" s="2">
        <f t="shared" si="18"/>
        <v>0</v>
      </c>
      <c r="N189" s="2"/>
      <c r="O189" s="2"/>
      <c r="P189" s="2"/>
      <c r="Q189" s="2"/>
      <c r="R189" s="7"/>
      <c r="V189" s="4"/>
      <c r="AE189" s="4">
        <f t="shared" si="19"/>
        <v>0</v>
      </c>
      <c r="AG189" s="23"/>
      <c r="AH189" s="31" t="str">
        <f t="shared" si="16"/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9" s="31" t="str">
        <f ca="1">"document.getElementById('"&amp;AJ189&amp;"').innerHTML = (b1*"&amp;TEXT(K189,0)&amp;"+b2*"&amp;TEXT(L189,0)&amp;"+b0*"&amp;TEXT(M189,0)&amp;") + (s1*"&amp;TEXT(X189,0)&amp;"+s2*"&amp;TEXT(Y189,0)&amp;"+s3*"&amp;TEXT(Z189,0)&amp;"+s4*"&amp;TEXT(AA189,0)&amp;"+s5*"&amp;TEXT(AB189,0)&amp;"+s6*"&amp;TEXT(AC189,0)&amp;"+s7*"&amp;TEXT(AD189,0)&amp;"+s0*"&amp;TEXT(AE189,0)&amp;") + (e01*"&amp;IF(ISNUMBER(SEARCH("斬撃",S189)),T189,0)&amp;"+e02*"&amp;IF(ISNUMBER(SEARCH("刺突",S189)),T189,0)&amp;"+e03*"&amp;IF(ISNUMBER(SEARCH("打撃",S189)),T189,0)&amp;"+e04*"&amp;IF(ISNUMBER(SEARCH("射撃",S189)),T189,T189)&amp;"+e05*"&amp;IF(ISNUMBER(SEARCH("魔法",S189)),T189,0)&amp;"+e06*"&amp;IF(ISNUMBER(SERCH("無区分",S189)),T189,0)&amp;"+e07*"&amp;IF(U189="反撃",V189,0)&amp;"+e08*"&amp;IF(U189="風属性",V189,0)&amp;"+e09*"&amp;IF(U189="闇属性",V189,0)&amp;"+e10*"&amp;IF(U189="単体",V189,0)&amp;"+e11*"&amp;IF(U189="範囲",V189,0)&amp;"+e12*"&amp;IF(U189="人",V189,0)&amp;"+e13*"&amp;IF(U189="異族",V189,0)&amp;"+e14*"&amp;IF(U189="バジュラ",V189,0)&amp;"+e15*"&amp;IF(U189="魔動人形",V189,0)&amp;"+e16*"&amp;IF(U189="下位魔神",V189,0)&amp;");"</f>
        <v>document.getElementById('m187').innerHTML = (b1*0+b2*0+b0*0) + (s1*0+s2*0+s3*0+s4*0+s5*0+s6*0+s7*0+s0*0) + (e01*0+e02*0+e03*0+e04*+e05*0+e06*0+e07*0+e08*0+e09*0+e10*0+e11*0+e12*0+e13*0+e14*0+e15*0+e16*0);</v>
      </c>
      <c r="AJ189" s="35" t="str">
        <f t="shared" si="17"/>
        <v>m187</v>
      </c>
      <c r="AK189" s="23"/>
    </row>
    <row r="190" spans="1:37" s="3" customFormat="1" ht="37.049999999999997" customHeight="1" x14ac:dyDescent="0.3">
      <c r="A190" s="8" t="s">
        <v>371</v>
      </c>
      <c r="C190" s="6" t="s">
        <v>372</v>
      </c>
      <c r="D190" s="3">
        <v>5</v>
      </c>
      <c r="F190" s="15" t="s">
        <v>361</v>
      </c>
      <c r="G190" s="8" t="s">
        <v>68</v>
      </c>
      <c r="H190" s="21" t="str">
        <f>IF(G190="","",VLOOKUP(G190,List!H:I,2,))</f>
        <v>subgroup_seikyoukishi.png</v>
      </c>
      <c r="I190" s="4">
        <f t="shared" si="20"/>
        <v>100</v>
      </c>
      <c r="J190" s="2"/>
      <c r="K190" s="2">
        <v>60</v>
      </c>
      <c r="L190" s="2"/>
      <c r="M190" s="2">
        <f t="shared" si="18"/>
        <v>60</v>
      </c>
      <c r="N190" s="2"/>
      <c r="O190" s="2"/>
      <c r="P190" s="2"/>
      <c r="Q190" s="2"/>
      <c r="R190" s="7"/>
      <c r="V190" s="4"/>
      <c r="W190" s="5" t="s">
        <v>488</v>
      </c>
      <c r="AB190" s="3">
        <v>20</v>
      </c>
      <c r="AC190" s="3">
        <v>40</v>
      </c>
      <c r="AE190" s="4">
        <f t="shared" si="19"/>
        <v>40</v>
      </c>
      <c r="AG190" s="23"/>
      <c r="AH190" s="31" t="str">
        <f t="shared" si="16"/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headers='origin'&gt;ラーストリス
Wratharis&lt;/td&gt;&lt;td headers='group'&gt;&lt;span class='groupName'&gt;聖教騎士団&lt;/span&gt;&lt;img src='resources/ui/subgroup_seikyoukishi.png' title='聖教騎士団' /&gt;&lt;/td&gt;&lt;td headers='score' id='m188'&gt;100&lt;/td&gt;&lt;td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I190" s="31" t="str">
        <f ca="1">"document.getElementById('"&amp;AJ190&amp;"').innerHTML = (b1*"&amp;TEXT(K190,0)&amp;"+b2*"&amp;TEXT(L190,0)&amp;"+b0*"&amp;TEXT(M190,0)&amp;") + (s1*"&amp;TEXT(X190,0)&amp;"+s2*"&amp;TEXT(Y190,0)&amp;"+s3*"&amp;TEXT(Z190,0)&amp;"+s4*"&amp;TEXT(AA190,0)&amp;"+s5*"&amp;TEXT(AB190,0)&amp;"+s6*"&amp;TEXT(AC190,0)&amp;"+s7*"&amp;TEXT(AD190,0)&amp;"+s0*"&amp;TEXT(AE190,0)&amp;") + (e01*"&amp;IF(ISNUMBER(SEARCH("斬撃",S190)),T190,0)&amp;"+e02*"&amp;IF(ISNUMBER(SEARCH("刺突",S190)),T190,0)&amp;"+e03*"&amp;IF(ISNUMBER(SEARCH("打撃",S190)),T190,0)&amp;"+e04*"&amp;IF(ISNUMBER(SEARCH("射撃",S190)),T190,T190)&amp;"+e05*"&amp;IF(ISNUMBER(SEARCH("魔法",S190)),T190,0)&amp;"+e06*"&amp;IF(ISNUMBER(SERCH("無区分",S190)),T190,0)&amp;"+e07*"&amp;IF(U190="反撃",V190,0)&amp;"+e08*"&amp;IF(U190="風属性",V190,0)&amp;"+e09*"&amp;IF(U190="闇属性",V190,0)&amp;"+e10*"&amp;IF(U190="単体",V190,0)&amp;"+e11*"&amp;IF(U190="範囲",V190,0)&amp;"+e12*"&amp;IF(U190="人",V190,0)&amp;"+e13*"&amp;IF(U190="異族",V190,0)&amp;"+e14*"&amp;IF(U190="バジュラ",V190,0)&amp;"+e15*"&amp;IF(U190="魔動人形",V190,0)&amp;"+e16*"&amp;IF(U190="下位魔神",V190,0)&amp;");"</f>
        <v>document.getElementById('m188').innerHTML = (b1*60+b2*0+b0*60) + (s1*0+s2*0+s3*0+s4*0+s5*20+s6*40+s7*0+s0*40) + (e01*0+e02*0+e03*0+e04*+e05*0+e06*0+e07*0+e08*0+e09*0+e10*0+e11*0+e12*0+e13*0+e14*0+e15*0+e16*0);</v>
      </c>
      <c r="AJ190" s="35" t="str">
        <f t="shared" si="17"/>
        <v>m188</v>
      </c>
      <c r="AK190" s="23"/>
    </row>
    <row r="191" spans="1:37" s="3" customFormat="1" ht="37.049999999999997" customHeight="1" x14ac:dyDescent="0.3">
      <c r="A191" s="3" t="s">
        <v>373</v>
      </c>
      <c r="C191" s="6" t="s">
        <v>374</v>
      </c>
      <c r="D191" s="3">
        <v>4</v>
      </c>
      <c r="F191" s="15" t="s">
        <v>361</v>
      </c>
      <c r="G191" s="8" t="s">
        <v>362</v>
      </c>
      <c r="H191" s="21" t="str">
        <f>IF(G191="","",VLOOKUP(G191,List!H:I,2,))</f>
        <v>subgroup_wrathtriz.png</v>
      </c>
      <c r="I191" s="4">
        <f t="shared" si="20"/>
        <v>15</v>
      </c>
      <c r="J191" s="2">
        <v>30</v>
      </c>
      <c r="K191" s="2"/>
      <c r="L191" s="2"/>
      <c r="M191" s="2">
        <f t="shared" si="18"/>
        <v>0</v>
      </c>
      <c r="N191" s="2">
        <v>20</v>
      </c>
      <c r="O191" s="2"/>
      <c r="P191" s="2"/>
      <c r="Q191" s="2"/>
      <c r="R191" s="7"/>
      <c r="V191" s="4"/>
      <c r="X191" s="3">
        <v>15</v>
      </c>
      <c r="AB191" s="3">
        <v>15</v>
      </c>
      <c r="AE191" s="4">
        <f t="shared" si="19"/>
        <v>15</v>
      </c>
      <c r="AG191" s="23"/>
      <c r="AH191" s="31" t="str">
        <f t="shared" si="16"/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id='m189'&gt;15&lt;/td&gt;&lt;td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191" s="31" t="str">
        <f ca="1">"document.getElementById('"&amp;AJ191&amp;"').innerHTML = (b1*"&amp;TEXT(K191,0)&amp;"+b2*"&amp;TEXT(L191,0)&amp;"+b0*"&amp;TEXT(M191,0)&amp;") + (s1*"&amp;TEXT(X191,0)&amp;"+s2*"&amp;TEXT(Y191,0)&amp;"+s3*"&amp;TEXT(Z191,0)&amp;"+s4*"&amp;TEXT(AA191,0)&amp;"+s5*"&amp;TEXT(AB191,0)&amp;"+s6*"&amp;TEXT(AC191,0)&amp;"+s7*"&amp;TEXT(AD191,0)&amp;"+s0*"&amp;TEXT(AE191,0)&amp;") + (e01*"&amp;IF(ISNUMBER(SEARCH("斬撃",S191)),T191,0)&amp;"+e02*"&amp;IF(ISNUMBER(SEARCH("刺突",S191)),T191,0)&amp;"+e03*"&amp;IF(ISNUMBER(SEARCH("打撃",S191)),T191,0)&amp;"+e04*"&amp;IF(ISNUMBER(SEARCH("射撃",S191)),T191,T191)&amp;"+e05*"&amp;IF(ISNUMBER(SEARCH("魔法",S191)),T191,0)&amp;"+e06*"&amp;IF(ISNUMBER(SERCH("無区分",S191)),T191,0)&amp;"+e07*"&amp;IF(U191="反撃",V191,0)&amp;"+e08*"&amp;IF(U191="風属性",V191,0)&amp;"+e09*"&amp;IF(U191="闇属性",V191,0)&amp;"+e10*"&amp;IF(U191="単体",V191,0)&amp;"+e11*"&amp;IF(U191="範囲",V191,0)&amp;"+e12*"&amp;IF(U191="人",V191,0)&amp;"+e13*"&amp;IF(U191="異族",V191,0)&amp;"+e14*"&amp;IF(U191="バジュラ",V191,0)&amp;"+e15*"&amp;IF(U191="魔動人形",V191,0)&amp;"+e16*"&amp;IF(U191="下位魔神",V191,0)&amp;");"</f>
        <v>document.getElementById('m189').innerHTML = (b1*0+b2*0+b0*0) + (s1*15+s2*0+s3*0+s4*0+s5*15+s6*0+s7*0+s0*15) + (e01*0+e02*0+e03*0+e04*+e05*0+e06*0+e07*0+e08*0+e09*0+e10*0+e11*0+e12*0+e13*0+e14*0+e15*0+e16*0);</v>
      </c>
      <c r="AJ191" s="35" t="str">
        <f t="shared" si="17"/>
        <v>m189</v>
      </c>
      <c r="AK191" s="23"/>
    </row>
    <row r="192" spans="1:37" s="3" customFormat="1" ht="37.049999999999997" customHeight="1" x14ac:dyDescent="0.3">
      <c r="A192" s="8" t="s">
        <v>375</v>
      </c>
      <c r="C192" s="6" t="s">
        <v>376</v>
      </c>
      <c r="D192" s="3">
        <v>5</v>
      </c>
      <c r="F192" s="15" t="s">
        <v>361</v>
      </c>
      <c r="G192" s="8" t="s">
        <v>362</v>
      </c>
      <c r="H192" s="21" t="str">
        <f>IF(G192="","",VLOOKUP(G192,List!H:I,2,))</f>
        <v>subgroup_wrathtriz.png</v>
      </c>
      <c r="I192" s="4">
        <f t="shared" si="20"/>
        <v>80</v>
      </c>
      <c r="J192" s="2">
        <v>50</v>
      </c>
      <c r="K192" s="2">
        <v>20</v>
      </c>
      <c r="L192" s="2"/>
      <c r="M192" s="2">
        <f t="shared" si="18"/>
        <v>20</v>
      </c>
      <c r="N192" s="2"/>
      <c r="O192" s="2"/>
      <c r="P192" s="2"/>
      <c r="Q192" s="2"/>
      <c r="R192" s="7"/>
      <c r="S192" s="5" t="s">
        <v>15</v>
      </c>
      <c r="T192" s="3">
        <v>20</v>
      </c>
      <c r="V192" s="4"/>
      <c r="W192" s="3" t="s">
        <v>481</v>
      </c>
      <c r="AA192" s="3">
        <v>40</v>
      </c>
      <c r="AB192" s="3">
        <v>20</v>
      </c>
      <c r="AE192" s="4">
        <f t="shared" si="19"/>
        <v>40</v>
      </c>
      <c r="AG192" s="23"/>
      <c r="AH192" s="31" t="str">
        <f t="shared" si="16"/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id='m190'&gt;80&lt;/td&gt;&lt;td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92" s="31" t="str">
        <f ca="1">"document.getElementById('"&amp;AJ192&amp;"').innerHTML = (b1*"&amp;TEXT(K192,0)&amp;"+b2*"&amp;TEXT(L192,0)&amp;"+b0*"&amp;TEXT(M192,0)&amp;") + (s1*"&amp;TEXT(X192,0)&amp;"+s2*"&amp;TEXT(Y192,0)&amp;"+s3*"&amp;TEXT(Z192,0)&amp;"+s4*"&amp;TEXT(AA192,0)&amp;"+s5*"&amp;TEXT(AB192,0)&amp;"+s6*"&amp;TEXT(AC192,0)&amp;"+s7*"&amp;TEXT(AD192,0)&amp;"+s0*"&amp;TEXT(AE192,0)&amp;") + (e01*"&amp;IF(ISNUMBER(SEARCH("斬撃",S192)),T192,0)&amp;"+e02*"&amp;IF(ISNUMBER(SEARCH("刺突",S192)),T192,0)&amp;"+e03*"&amp;IF(ISNUMBER(SEARCH("打撃",S192)),T192,0)&amp;"+e04*"&amp;IF(ISNUMBER(SEARCH("射撃",S192)),T192,T192)&amp;"+e05*"&amp;IF(ISNUMBER(SEARCH("魔法",S192)),T192,0)&amp;"+e06*"&amp;IF(ISNUMBER(SERCH("無区分",S192)),T192,0)&amp;"+e07*"&amp;IF(U192="反撃",V192,0)&amp;"+e08*"&amp;IF(U192="風属性",V192,0)&amp;"+e09*"&amp;IF(U192="闇属性",V192,0)&amp;"+e10*"&amp;IF(U192="単体",V192,0)&amp;"+e11*"&amp;IF(U192="範囲",V192,0)&amp;"+e12*"&amp;IF(U192="人",V192,0)&amp;"+e13*"&amp;IF(U192="異族",V192,0)&amp;"+e14*"&amp;IF(U192="バジュラ",V192,0)&amp;"+e15*"&amp;IF(U192="魔動人形",V192,0)&amp;"+e16*"&amp;IF(U192="下位魔神",V192,0)&amp;");"</f>
        <v>document.getElementById('m190').innerHTML = (b1*20+b2*0+b0*20) + (s1*0+s2*0+s3*0+s4*40+s5*20+s6*0+s7*0+s0*40) + (e01*0+e02*20+e03*0+e04*20+e05*0+e06*0+e07*0+e08*0+e09*0+e10*0+e11*0+e12*0+e13*0+e14*0+e15*0+e16*0);</v>
      </c>
      <c r="AJ192" s="35" t="str">
        <f t="shared" si="17"/>
        <v>m190</v>
      </c>
      <c r="AK192" s="23"/>
    </row>
    <row r="193" spans="1:37" s="3" customFormat="1" ht="37.049999999999997" customHeight="1" x14ac:dyDescent="0.3">
      <c r="A193" s="8" t="s">
        <v>377</v>
      </c>
      <c r="C193" s="6" t="s">
        <v>378</v>
      </c>
      <c r="D193" s="3">
        <v>3</v>
      </c>
      <c r="F193" s="15" t="s">
        <v>361</v>
      </c>
      <c r="G193" s="8"/>
      <c r="H193" s="21" t="str">
        <f>IF(G193="","",VLOOKUP(G193,List!H:I,2,))</f>
        <v/>
      </c>
      <c r="I193" s="4">
        <f t="shared" si="20"/>
        <v>0</v>
      </c>
      <c r="J193" s="2"/>
      <c r="K193" s="2"/>
      <c r="L193" s="2"/>
      <c r="M193" s="2">
        <f t="shared" si="18"/>
        <v>0</v>
      </c>
      <c r="N193" s="2"/>
      <c r="O193" s="2"/>
      <c r="P193" s="2"/>
      <c r="Q193" s="2"/>
      <c r="R193" s="7"/>
      <c r="V193" s="4"/>
      <c r="AE193" s="4">
        <f t="shared" si="19"/>
        <v>0</v>
      </c>
      <c r="AG193" s="23"/>
      <c r="AH193" s="31" t="str">
        <f t="shared" si="16"/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3" s="31" t="str">
        <f ca="1">"document.getElementById('"&amp;AJ193&amp;"').innerHTML = (b1*"&amp;TEXT(K193,0)&amp;"+b2*"&amp;TEXT(L193,0)&amp;"+b0*"&amp;TEXT(M193,0)&amp;") + (s1*"&amp;TEXT(X193,0)&amp;"+s2*"&amp;TEXT(Y193,0)&amp;"+s3*"&amp;TEXT(Z193,0)&amp;"+s4*"&amp;TEXT(AA193,0)&amp;"+s5*"&amp;TEXT(AB193,0)&amp;"+s6*"&amp;TEXT(AC193,0)&amp;"+s7*"&amp;TEXT(AD193,0)&amp;"+s0*"&amp;TEXT(AE193,0)&amp;") + (e01*"&amp;IF(ISNUMBER(SEARCH("斬撃",S193)),T193,0)&amp;"+e02*"&amp;IF(ISNUMBER(SEARCH("刺突",S193)),T193,0)&amp;"+e03*"&amp;IF(ISNUMBER(SEARCH("打撃",S193)),T193,0)&amp;"+e04*"&amp;IF(ISNUMBER(SEARCH("射撃",S193)),T193,T193)&amp;"+e05*"&amp;IF(ISNUMBER(SEARCH("魔法",S193)),T193,0)&amp;"+e06*"&amp;IF(ISNUMBER(SERCH("無区分",S193)),T193,0)&amp;"+e07*"&amp;IF(U193="反撃",V193,0)&amp;"+e08*"&amp;IF(U193="風属性",V193,0)&amp;"+e09*"&amp;IF(U193="闇属性",V193,0)&amp;"+e10*"&amp;IF(U193="単体",V193,0)&amp;"+e11*"&amp;IF(U193="範囲",V193,0)&amp;"+e12*"&amp;IF(U193="人",V193,0)&amp;"+e13*"&amp;IF(U193="異族",V193,0)&amp;"+e14*"&amp;IF(U193="バジュラ",V193,0)&amp;"+e15*"&amp;IF(U193="魔動人形",V193,0)&amp;"+e16*"&amp;IF(U193="下位魔神",V193,0)&amp;");"</f>
        <v>document.getElementById('m191').innerHTML = (b1*0+b2*0+b0*0) + (s1*0+s2*0+s3*0+s4*0+s5*0+s6*0+s7*0+s0*0) + (e01*0+e02*0+e03*0+e04*+e05*0+e06*0+e07*0+e08*0+e09*0+e10*0+e11*0+e12*0+e13*0+e14*0+e15*0+e16*0);</v>
      </c>
      <c r="AJ193" s="35" t="str">
        <f t="shared" si="17"/>
        <v>m191</v>
      </c>
      <c r="AK193" s="23"/>
    </row>
    <row r="194" spans="1:37" s="3" customFormat="1" ht="37.049999999999997" customHeight="1" x14ac:dyDescent="0.3">
      <c r="A194" s="8" t="s">
        <v>379</v>
      </c>
      <c r="C194" s="6" t="s">
        <v>380</v>
      </c>
      <c r="D194" s="3">
        <v>5</v>
      </c>
      <c r="F194" s="15" t="s">
        <v>361</v>
      </c>
      <c r="G194" s="8"/>
      <c r="H194" s="21" t="str">
        <f>IF(G194="","",VLOOKUP(G194,List!H:I,2,))</f>
        <v/>
      </c>
      <c r="I194" s="4">
        <f t="shared" si="20"/>
        <v>0</v>
      </c>
      <c r="J194" s="2"/>
      <c r="K194" s="2"/>
      <c r="L194" s="2"/>
      <c r="M194" s="2">
        <f t="shared" si="18"/>
        <v>0</v>
      </c>
      <c r="N194" s="2"/>
      <c r="O194" s="2"/>
      <c r="P194" s="2"/>
      <c r="Q194" s="2"/>
      <c r="R194" s="7"/>
      <c r="V194" s="4"/>
      <c r="AE194" s="4">
        <f t="shared" si="19"/>
        <v>0</v>
      </c>
      <c r="AG194" s="23"/>
      <c r="AH194" s="31" t="str">
        <f t="shared" si="16"/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4" s="31" t="str">
        <f ca="1">"document.getElementById('"&amp;AJ194&amp;"').innerHTML = (b1*"&amp;TEXT(K194,0)&amp;"+b2*"&amp;TEXT(L194,0)&amp;"+b0*"&amp;TEXT(M194,0)&amp;") + (s1*"&amp;TEXT(X194,0)&amp;"+s2*"&amp;TEXT(Y194,0)&amp;"+s3*"&amp;TEXT(Z194,0)&amp;"+s4*"&amp;TEXT(AA194,0)&amp;"+s5*"&amp;TEXT(AB194,0)&amp;"+s6*"&amp;TEXT(AC194,0)&amp;"+s7*"&amp;TEXT(AD194,0)&amp;"+s0*"&amp;TEXT(AE194,0)&amp;") + (e01*"&amp;IF(ISNUMBER(SEARCH("斬撃",S194)),T194,0)&amp;"+e02*"&amp;IF(ISNUMBER(SEARCH("刺突",S194)),T194,0)&amp;"+e03*"&amp;IF(ISNUMBER(SEARCH("打撃",S194)),T194,0)&amp;"+e04*"&amp;IF(ISNUMBER(SEARCH("射撃",S194)),T194,T194)&amp;"+e05*"&amp;IF(ISNUMBER(SEARCH("魔法",S194)),T194,0)&amp;"+e06*"&amp;IF(ISNUMBER(SERCH("無区分",S194)),T194,0)&amp;"+e07*"&amp;IF(U194="反撃",V194,0)&amp;"+e08*"&amp;IF(U194="風属性",V194,0)&amp;"+e09*"&amp;IF(U194="闇属性",V194,0)&amp;"+e10*"&amp;IF(U194="単体",V194,0)&amp;"+e11*"&amp;IF(U194="範囲",V194,0)&amp;"+e12*"&amp;IF(U194="人",V194,0)&amp;"+e13*"&amp;IF(U194="異族",V194,0)&amp;"+e14*"&amp;IF(U194="バジュラ",V194,0)&amp;"+e15*"&amp;IF(U194="魔動人形",V194,0)&amp;"+e16*"&amp;IF(U194="下位魔神",V194,0)&amp;");"</f>
        <v>document.getElementById('m192').innerHTML = (b1*0+b2*0+b0*0) + (s1*0+s2*0+s3*0+s4*0+s5*0+s6*0+s7*0+s0*0) + (e01*0+e02*0+e03*0+e04*+e05*0+e06*0+e07*0+e08*0+e09*0+e10*0+e11*0+e12*0+e13*0+e14*0+e15*0+e16*0);</v>
      </c>
      <c r="AJ194" s="35" t="str">
        <f t="shared" si="17"/>
        <v>m192</v>
      </c>
      <c r="AK194" s="23"/>
    </row>
    <row r="195" spans="1:37" s="3" customFormat="1" ht="37.049999999999997" customHeight="1" x14ac:dyDescent="0.3">
      <c r="A195" s="3" t="s">
        <v>381</v>
      </c>
      <c r="C195" s="6" t="s">
        <v>382</v>
      </c>
      <c r="D195" s="3">
        <v>5</v>
      </c>
      <c r="F195" s="15" t="s">
        <v>361</v>
      </c>
      <c r="G195" s="8" t="s">
        <v>91</v>
      </c>
      <c r="H195" s="21" t="str">
        <f>IF(G195="","",VLOOKUP(G195,List!H:I,2,))</f>
        <v>group_messiah.png</v>
      </c>
      <c r="I195" s="4">
        <f t="shared" si="20"/>
        <v>60</v>
      </c>
      <c r="J195" s="2">
        <v>30</v>
      </c>
      <c r="K195" s="2"/>
      <c r="L195" s="2">
        <v>30</v>
      </c>
      <c r="M195" s="2">
        <f t="shared" si="18"/>
        <v>30</v>
      </c>
      <c r="N195" s="2"/>
      <c r="O195" s="2"/>
      <c r="P195" s="2"/>
      <c r="Q195" s="2">
        <v>10</v>
      </c>
      <c r="R195" s="7"/>
      <c r="V195" s="4"/>
      <c r="W195" s="5" t="s">
        <v>556</v>
      </c>
      <c r="X195" s="3">
        <v>30</v>
      </c>
      <c r="AB195" s="3">
        <v>30</v>
      </c>
      <c r="AE195" s="4">
        <f t="shared" si="19"/>
        <v>30</v>
      </c>
      <c r="AG195" s="23"/>
      <c r="AH195" s="31" t="str">
        <f t="shared" si="16"/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id='m193'&gt;60&lt;/td&gt;&lt;td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95" s="31" t="str">
        <f ca="1">"document.getElementById('"&amp;AJ195&amp;"').innerHTML = (b1*"&amp;TEXT(K195,0)&amp;"+b2*"&amp;TEXT(L195,0)&amp;"+b0*"&amp;TEXT(M195,0)&amp;") + (s1*"&amp;TEXT(X195,0)&amp;"+s2*"&amp;TEXT(Y195,0)&amp;"+s3*"&amp;TEXT(Z195,0)&amp;"+s4*"&amp;TEXT(AA195,0)&amp;"+s5*"&amp;TEXT(AB195,0)&amp;"+s6*"&amp;TEXT(AC195,0)&amp;"+s7*"&amp;TEXT(AD195,0)&amp;"+s0*"&amp;TEXT(AE195,0)&amp;") + (e01*"&amp;IF(ISNUMBER(SEARCH("斬撃",S195)),T195,0)&amp;"+e02*"&amp;IF(ISNUMBER(SEARCH("刺突",S195)),T195,0)&amp;"+e03*"&amp;IF(ISNUMBER(SEARCH("打撃",S195)),T195,0)&amp;"+e04*"&amp;IF(ISNUMBER(SEARCH("射撃",S195)),T195,T195)&amp;"+e05*"&amp;IF(ISNUMBER(SEARCH("魔法",S195)),T195,0)&amp;"+e06*"&amp;IF(ISNUMBER(SERCH("無区分",S195)),T195,0)&amp;"+e07*"&amp;IF(U195="反撃",V195,0)&amp;"+e08*"&amp;IF(U195="風属性",V195,0)&amp;"+e09*"&amp;IF(U195="闇属性",V195,0)&amp;"+e10*"&amp;IF(U195="単体",V195,0)&amp;"+e11*"&amp;IF(U195="範囲",V195,0)&amp;"+e12*"&amp;IF(U195="人",V195,0)&amp;"+e13*"&amp;IF(U195="異族",V195,0)&amp;"+e14*"&amp;IF(U195="バジュラ",V195,0)&amp;"+e15*"&amp;IF(U195="魔動人形",V195,0)&amp;"+e16*"&amp;IF(U195="下位魔神",V195,0)&amp;");"</f>
        <v>document.getElementById('m193').innerHTML = (b1*0+b2*30+b0*30) + (s1*30+s2*0+s3*0+s4*0+s5*30+s6*0+s7*0+s0*30) + (e01*0+e02*0+e03*0+e04*+e05*0+e06*0+e07*0+e08*0+e09*0+e10*0+e11*0+e12*0+e13*0+e14*0+e15*0+e16*0);</v>
      </c>
      <c r="AJ195" s="35" t="str">
        <f t="shared" si="17"/>
        <v>m193</v>
      </c>
      <c r="AK195" s="23"/>
    </row>
    <row r="196" spans="1:37" s="3" customFormat="1" ht="37.049999999999997" customHeight="1" x14ac:dyDescent="0.3">
      <c r="A196" s="8" t="s">
        <v>529</v>
      </c>
      <c r="C196" s="6" t="s">
        <v>536</v>
      </c>
      <c r="D196" s="3">
        <v>5</v>
      </c>
      <c r="E196" s="3" t="s">
        <v>35</v>
      </c>
      <c r="F196" s="15" t="s">
        <v>361</v>
      </c>
      <c r="G196" s="8" t="s">
        <v>362</v>
      </c>
      <c r="H196" s="21" t="str">
        <f>IF(G196="","",VLOOKUP(G196,List!H:I,2,))</f>
        <v>subgroup_wrathtriz.png</v>
      </c>
      <c r="I196" s="4">
        <f t="shared" si="20"/>
        <v>15</v>
      </c>
      <c r="J196" s="2"/>
      <c r="K196" s="2"/>
      <c r="L196" s="2"/>
      <c r="M196" s="2">
        <f t="shared" si="18"/>
        <v>0</v>
      </c>
      <c r="N196" s="2"/>
      <c r="O196" s="2">
        <v>60</v>
      </c>
      <c r="P196" s="2"/>
      <c r="Q196" s="2"/>
      <c r="R196" s="7"/>
      <c r="V196" s="4"/>
      <c r="W196" s="5"/>
      <c r="X196" s="3">
        <v>15</v>
      </c>
      <c r="AB196" s="3">
        <v>15</v>
      </c>
      <c r="AE196" s="4">
        <f t="shared" si="19"/>
        <v>15</v>
      </c>
      <c r="AG196" s="23"/>
      <c r="AH196" s="31" t="str">
        <f t="shared" ref="AH196:AH205" si="23"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headers='group'&gt;"&amp;IF(G196="","","&lt;span class='groupName'&gt;"&amp;G196&amp;"&lt;/span&gt;&lt;img src='resources/ui/"&amp;H196&amp;"' title='"&amp;G196&amp;"' /&gt;")&amp;"&lt;/td&gt;&lt;td headers='score' id='"&amp;AJ196&amp;"'&gt;"&amp;I196&amp;"&lt;/td&gt;&lt;td headers='HP'&gt;"&amp;J196&amp;"&lt;/td&gt;&lt;td headers='patk'&gt;"&amp;K196&amp;"&lt;/td&gt;&lt;td headers='matk'&gt;"&amp;L196&amp;"&lt;/td&gt;&lt;td headers='pdef'&gt;"&amp;N196&amp;"&lt;/td&gt;&lt;td headers='mdef'&gt;"&amp;O196&amp;"&lt;/td&gt;&lt;td headers='dex'&gt;"&amp;P196&amp;"&lt;/td&gt;&lt;td headers='agi'&gt;"&amp;Q196&amp;"&lt;/td&gt;&lt;td headers='luck'&gt;"&amp;R196&amp;"&lt;/td&gt;&lt;td headers='a.type'&gt;"&amp;S196&amp;"&lt;/td&gt;&lt;td headers='a.bonus'&gt;"&amp;T196&amp;"&lt;/td&gt;&lt;td headers='special'&gt;"&amp;U196&amp;"&lt;/td&gt;&lt;td headers='sp.bonus'&gt;"&amp;V196&amp;"&lt;/td&gt;&lt;td headers='others'&gt;"&amp;W196&amp;"&lt;/td&gt;&lt;td headers='sinA'&gt;"&amp;X196&amp;"&lt;/td&gt;&lt;td headers='sinB'&gt;"&amp;Y196&amp;"&lt;/td&gt;&lt;td headers='sinC'&gt;"&amp;Z196&amp;"&lt;/td&gt;&lt;td headers='sinD'&gt;"&amp;AA196&amp;"&lt;/td&gt;&lt;td headers='sinE'&gt;"&amp;AB196&amp;"&lt;/td&gt;&lt;td headers='sinF'&gt;"&amp;AC196&amp;"&lt;/td&gt;&lt;td headers='sinG'&gt;"&amp;AD196&amp;"&lt;/td&gt;&lt;/tr&gt;"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id='m194'&gt;15&lt;/td&gt;&lt;td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196" s="31" t="str">
        <f ca="1">"document.getElementById('"&amp;AJ196&amp;"').innerHTML = (b1*"&amp;TEXT(K196,0)&amp;"+b2*"&amp;TEXT(L196,0)&amp;"+b0*"&amp;TEXT(M196,0)&amp;") + (s1*"&amp;TEXT(X196,0)&amp;"+s2*"&amp;TEXT(Y196,0)&amp;"+s3*"&amp;TEXT(Z196,0)&amp;"+s4*"&amp;TEXT(AA196,0)&amp;"+s5*"&amp;TEXT(AB196,0)&amp;"+s6*"&amp;TEXT(AC196,0)&amp;"+s7*"&amp;TEXT(AD196,0)&amp;"+s0*"&amp;TEXT(AE196,0)&amp;") + (e01*"&amp;IF(ISNUMBER(SEARCH("斬撃",S196)),T196,0)&amp;"+e02*"&amp;IF(ISNUMBER(SEARCH("刺突",S196)),T196,0)&amp;"+e03*"&amp;IF(ISNUMBER(SEARCH("打撃",S196)),T196,0)&amp;"+e04*"&amp;IF(ISNUMBER(SEARCH("射撃",S196)),T196,T196)&amp;"+e05*"&amp;IF(ISNUMBER(SEARCH("魔法",S196)),T196,0)&amp;"+e06*"&amp;IF(ISNUMBER(SERCH("無区分",S196)),T196,0)&amp;"+e07*"&amp;IF(U196="反撃",V196,0)&amp;"+e08*"&amp;IF(U196="風属性",V196,0)&amp;"+e09*"&amp;IF(U196="闇属性",V196,0)&amp;"+e10*"&amp;IF(U196="単体",V196,0)&amp;"+e11*"&amp;IF(U196="範囲",V196,0)&amp;"+e12*"&amp;IF(U196="人",V196,0)&amp;"+e13*"&amp;IF(U196="異族",V196,0)&amp;"+e14*"&amp;IF(U196="バジュラ",V196,0)&amp;"+e15*"&amp;IF(U196="魔動人形",V196,0)&amp;"+e16*"&amp;IF(U196="下位魔神",V196,0)&amp;");"</f>
        <v>document.getElementById('m194').innerHTML = (b1*0+b2*0+b0*0) + (s1*15+s2*0+s3*0+s4*0+s5*15+s6*0+s7*0+s0*15) + (e01*0+e02*0+e03*0+e04*+e05*0+e06*0+e07*0+e08*0+e09*0+e10*0+e11*0+e12*0+e13*0+e14*0+e15*0+e16*0);</v>
      </c>
      <c r="AJ196" s="35" t="str">
        <f t="shared" si="17"/>
        <v>m194</v>
      </c>
      <c r="AK196" s="23"/>
    </row>
    <row r="197" spans="1:37" s="3" customFormat="1" ht="37.049999999999997" customHeight="1" x14ac:dyDescent="0.3">
      <c r="A197" s="8" t="s">
        <v>567</v>
      </c>
      <c r="C197" s="6" t="s">
        <v>568</v>
      </c>
      <c r="D197" s="3">
        <v>5</v>
      </c>
      <c r="F197" s="15" t="s">
        <v>361</v>
      </c>
      <c r="G197" s="8" t="s">
        <v>362</v>
      </c>
      <c r="H197" s="21" t="str">
        <f>IF(G197="","",VLOOKUP(G197,List!H:I,2,))</f>
        <v>subgroup_wrathtriz.png</v>
      </c>
      <c r="I197" s="4">
        <f t="shared" si="20"/>
        <v>60</v>
      </c>
      <c r="J197" s="2">
        <v>70</v>
      </c>
      <c r="K197" s="2"/>
      <c r="L197" s="2"/>
      <c r="M197" s="2">
        <f t="shared" si="18"/>
        <v>0</v>
      </c>
      <c r="N197" s="2"/>
      <c r="O197" s="2"/>
      <c r="P197" s="2"/>
      <c r="Q197" s="2"/>
      <c r="R197" s="7"/>
      <c r="S197" s="3" t="s">
        <v>14</v>
      </c>
      <c r="T197" s="3">
        <v>20</v>
      </c>
      <c r="V197" s="4"/>
      <c r="W197" s="5" t="s">
        <v>483</v>
      </c>
      <c r="AA197" s="3">
        <v>40</v>
      </c>
      <c r="AB197" s="3">
        <v>20</v>
      </c>
      <c r="AE197" s="4">
        <f t="shared" si="19"/>
        <v>40</v>
      </c>
      <c r="AG197" s="23"/>
      <c r="AH197" s="31" t="str">
        <f t="shared" si="23"/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97" s="31" t="str">
        <f ca="1">"document.getElementById('"&amp;AJ197&amp;"').innerHTML = (b1*"&amp;TEXT(K197,0)&amp;"+b2*"&amp;TEXT(L197,0)&amp;"+b0*"&amp;TEXT(M197,0)&amp;") + (s1*"&amp;TEXT(X197,0)&amp;"+s2*"&amp;TEXT(Y197,0)&amp;"+s3*"&amp;TEXT(Z197,0)&amp;"+s4*"&amp;TEXT(AA197,0)&amp;"+s5*"&amp;TEXT(AB197,0)&amp;"+s6*"&amp;TEXT(AC197,0)&amp;"+s7*"&amp;TEXT(AD197,0)&amp;"+s0*"&amp;TEXT(AE197,0)&amp;") + (e01*"&amp;IF(ISNUMBER(SEARCH("斬撃",S197)),T197,0)&amp;"+e02*"&amp;IF(ISNUMBER(SEARCH("刺突",S197)),T197,0)&amp;"+e03*"&amp;IF(ISNUMBER(SEARCH("打撃",S197)),T197,0)&amp;"+e04*"&amp;IF(ISNUMBER(SEARCH("射撃",S197)),T197,T197)&amp;"+e05*"&amp;IF(ISNUMBER(SEARCH("魔法",S197)),T197,0)&amp;"+e06*"&amp;IF(ISNUMBER(SERCH("無区分",S197)),T197,0)&amp;"+e07*"&amp;IF(U197="反撃",V197,0)&amp;"+e08*"&amp;IF(U197="風属性",V197,0)&amp;"+e09*"&amp;IF(U197="闇属性",V197,0)&amp;"+e10*"&amp;IF(U197="単体",V197,0)&amp;"+e11*"&amp;IF(U197="範囲",V197,0)&amp;"+e12*"&amp;IF(U197="人",V197,0)&amp;"+e13*"&amp;IF(U197="異族",V197,0)&amp;"+e14*"&amp;IF(U197="バジュラ",V197,0)&amp;"+e15*"&amp;IF(U197="魔動人形",V197,0)&amp;"+e16*"&amp;IF(U197="下位魔神",V197,0)&amp;");"</f>
        <v>document.getElementById('m195').innerHTML = (b1*0+b2*0+b0*0) + (s1*0+s2*0+s3*0+s4*40+s5*20+s6*0+s7*0+s0*40) + (e01*20+e02*0+e03*0+e04*20+e05*0+e06*0+e07*0+e08*0+e09*0+e10*0+e11*0+e12*0+e13*0+e14*0+e15*0+e16*0);</v>
      </c>
      <c r="AJ197" s="35" t="str">
        <f t="shared" si="17"/>
        <v>m195</v>
      </c>
      <c r="AK197" s="23"/>
    </row>
    <row r="198" spans="1:37" s="3" customFormat="1" ht="37.049999999999997" customHeight="1" x14ac:dyDescent="0.3">
      <c r="A198" s="3" t="s">
        <v>383</v>
      </c>
      <c r="C198" s="6" t="s">
        <v>384</v>
      </c>
      <c r="D198" s="3">
        <v>4</v>
      </c>
      <c r="F198" s="15" t="s">
        <v>361</v>
      </c>
      <c r="G198" s="8"/>
      <c r="H198" s="21" t="str">
        <f>IF(G198="","",VLOOKUP(G198,List!H:I,2,))</f>
        <v/>
      </c>
      <c r="I198" s="4">
        <f t="shared" si="20"/>
        <v>0</v>
      </c>
      <c r="J198" s="2"/>
      <c r="K198" s="2"/>
      <c r="L198" s="2"/>
      <c r="M198" s="2">
        <f t="shared" si="18"/>
        <v>0</v>
      </c>
      <c r="N198" s="2"/>
      <c r="O198" s="2"/>
      <c r="P198" s="2"/>
      <c r="Q198" s="2"/>
      <c r="R198" s="7"/>
      <c r="V198" s="4"/>
      <c r="AE198" s="4">
        <f t="shared" si="19"/>
        <v>0</v>
      </c>
      <c r="AG198" s="23"/>
      <c r="AH198" s="31" t="str">
        <f t="shared" si="23"/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8" s="31" t="str">
        <f ca="1">"document.getElementById('"&amp;AJ198&amp;"').innerHTML = (b1*"&amp;TEXT(K198,0)&amp;"+b2*"&amp;TEXT(L198,0)&amp;"+b0*"&amp;TEXT(M198,0)&amp;") + (s1*"&amp;TEXT(X198,0)&amp;"+s2*"&amp;TEXT(Y198,0)&amp;"+s3*"&amp;TEXT(Z198,0)&amp;"+s4*"&amp;TEXT(AA198,0)&amp;"+s5*"&amp;TEXT(AB198,0)&amp;"+s6*"&amp;TEXT(AC198,0)&amp;"+s7*"&amp;TEXT(AD198,0)&amp;"+s0*"&amp;TEXT(AE198,0)&amp;") + (e01*"&amp;IF(ISNUMBER(SEARCH("斬撃",S198)),T198,0)&amp;"+e02*"&amp;IF(ISNUMBER(SEARCH("刺突",S198)),T198,0)&amp;"+e03*"&amp;IF(ISNUMBER(SEARCH("打撃",S198)),T198,0)&amp;"+e04*"&amp;IF(ISNUMBER(SEARCH("射撃",S198)),T198,T198)&amp;"+e05*"&amp;IF(ISNUMBER(SEARCH("魔法",S198)),T198,0)&amp;"+e06*"&amp;IF(ISNUMBER(SERCH("無区分",S198)),T198,0)&amp;"+e07*"&amp;IF(U198="反撃",V198,0)&amp;"+e08*"&amp;IF(U198="風属性",V198,0)&amp;"+e09*"&amp;IF(U198="闇属性",V198,0)&amp;"+e10*"&amp;IF(U198="単体",V198,0)&amp;"+e11*"&amp;IF(U198="範囲",V198,0)&amp;"+e12*"&amp;IF(U198="人",V198,0)&amp;"+e13*"&amp;IF(U198="異族",V198,0)&amp;"+e14*"&amp;IF(U198="バジュラ",V198,0)&amp;"+e15*"&amp;IF(U198="魔動人形",V198,0)&amp;"+e16*"&amp;IF(U198="下位魔神",V198,0)&amp;");"</f>
        <v>document.getElementById('m196').innerHTML = (b1*0+b2*0+b0*0) + (s1*0+s2*0+s3*0+s4*0+s5*0+s6*0+s7*0+s0*0) + (e01*0+e02*0+e03*0+e04*+e05*0+e06*0+e07*0+e08*0+e09*0+e10*0+e11*0+e12*0+e13*0+e14*0+e15*0+e16*0);</v>
      </c>
      <c r="AJ198" s="35" t="str">
        <f t="shared" si="17"/>
        <v>m196</v>
      </c>
      <c r="AK198" s="23"/>
    </row>
    <row r="199" spans="1:37" s="3" customFormat="1" ht="37.049999999999997" customHeight="1" x14ac:dyDescent="0.3">
      <c r="A199" s="3" t="s">
        <v>385</v>
      </c>
      <c r="C199" s="6" t="s">
        <v>386</v>
      </c>
      <c r="D199" s="3">
        <v>5</v>
      </c>
      <c r="E199" s="3" t="s">
        <v>39</v>
      </c>
      <c r="F199" s="15" t="s">
        <v>361</v>
      </c>
      <c r="G199" s="8"/>
      <c r="H199" s="21" t="str">
        <f>IF(G199="","",VLOOKUP(G199,List!H:I,2,))</f>
        <v/>
      </c>
      <c r="I199" s="4">
        <f t="shared" si="20"/>
        <v>0</v>
      </c>
      <c r="J199" s="2"/>
      <c r="K199" s="2"/>
      <c r="L199" s="2"/>
      <c r="M199" s="2">
        <f t="shared" si="18"/>
        <v>0</v>
      </c>
      <c r="N199" s="2"/>
      <c r="O199" s="2"/>
      <c r="P199" s="2"/>
      <c r="Q199" s="2"/>
      <c r="R199" s="7"/>
      <c r="V199" s="4"/>
      <c r="AE199" s="4">
        <f t="shared" si="19"/>
        <v>0</v>
      </c>
      <c r="AG199" s="23"/>
      <c r="AH199" s="31" t="str">
        <f t="shared" si="23"/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9" s="31" t="str">
        <f ca="1">"document.getElementById('"&amp;AJ199&amp;"').innerHTML = (b1*"&amp;TEXT(K199,0)&amp;"+b2*"&amp;TEXT(L199,0)&amp;"+b0*"&amp;TEXT(M199,0)&amp;") + (s1*"&amp;TEXT(X199,0)&amp;"+s2*"&amp;TEXT(Y199,0)&amp;"+s3*"&amp;TEXT(Z199,0)&amp;"+s4*"&amp;TEXT(AA199,0)&amp;"+s5*"&amp;TEXT(AB199,0)&amp;"+s6*"&amp;TEXT(AC199,0)&amp;"+s7*"&amp;TEXT(AD199,0)&amp;"+s0*"&amp;TEXT(AE199,0)&amp;") + (e01*"&amp;IF(ISNUMBER(SEARCH("斬撃",S199)),T199,0)&amp;"+e02*"&amp;IF(ISNUMBER(SEARCH("刺突",S199)),T199,0)&amp;"+e03*"&amp;IF(ISNUMBER(SEARCH("打撃",S199)),T199,0)&amp;"+e04*"&amp;IF(ISNUMBER(SEARCH("射撃",S199)),T199,T199)&amp;"+e05*"&amp;IF(ISNUMBER(SEARCH("魔法",S199)),T199,0)&amp;"+e06*"&amp;IF(ISNUMBER(SERCH("無区分",S199)),T199,0)&amp;"+e07*"&amp;IF(U199="反撃",V199,0)&amp;"+e08*"&amp;IF(U199="風属性",V199,0)&amp;"+e09*"&amp;IF(U199="闇属性",V199,0)&amp;"+e10*"&amp;IF(U199="単体",V199,0)&amp;"+e11*"&amp;IF(U199="範囲",V199,0)&amp;"+e12*"&amp;IF(U199="人",V199,0)&amp;"+e13*"&amp;IF(U199="異族",V199,0)&amp;"+e14*"&amp;IF(U199="バジュラ",V199,0)&amp;"+e15*"&amp;IF(U199="魔動人形",V199,0)&amp;"+e16*"&amp;IF(U199="下位魔神",V199,0)&amp;");"</f>
        <v>document.getElementById('m197').innerHTML = (b1*0+b2*0+b0*0) + (s1*0+s2*0+s3*0+s4*0+s5*0+s6*0+s7*0+s0*0) + (e01*0+e02*0+e03*0+e04*+e05*0+e06*0+e07*0+e08*0+e09*0+e10*0+e11*0+e12*0+e13*0+e14*0+e15*0+e16*0);</v>
      </c>
      <c r="AJ199" s="35" t="str">
        <f t="shared" si="17"/>
        <v>m197</v>
      </c>
      <c r="AK199" s="23"/>
    </row>
    <row r="200" spans="1:37" s="3" customFormat="1" ht="37.049999999999997" customHeight="1" x14ac:dyDescent="0.3">
      <c r="A200" s="8" t="s">
        <v>387</v>
      </c>
      <c r="C200" s="6" t="s">
        <v>388</v>
      </c>
      <c r="D200" s="3">
        <v>3</v>
      </c>
      <c r="F200" s="15" t="s">
        <v>361</v>
      </c>
      <c r="G200" s="8"/>
      <c r="H200" s="21" t="str">
        <f>IF(G200="","",VLOOKUP(G200,List!H:I,2,))</f>
        <v/>
      </c>
      <c r="I200" s="4">
        <f t="shared" ref="I200:I201" si="24">SUMPRODUCT(J$1:AE$1,J200:AE200)</f>
        <v>0</v>
      </c>
      <c r="J200" s="2"/>
      <c r="K200" s="2"/>
      <c r="L200" s="2"/>
      <c r="M200" s="2">
        <f t="shared" ref="M200:M201" si="25">MAX(K200:L200)</f>
        <v>0</v>
      </c>
      <c r="N200" s="2"/>
      <c r="O200" s="2"/>
      <c r="P200" s="2"/>
      <c r="Q200" s="2"/>
      <c r="R200" s="7"/>
      <c r="V200" s="4"/>
      <c r="AE200" s="4">
        <f t="shared" ref="AE200:AE201" si="26">MAX(X200:AD200)</f>
        <v>0</v>
      </c>
      <c r="AG200" s="23"/>
      <c r="AH200" s="31" t="str">
        <f t="shared" si="23"/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00" s="31" t="str">
        <f ca="1">"document.getElementById('"&amp;AJ200&amp;"').innerHTML = (b1*"&amp;TEXT(K200,0)&amp;"+b2*"&amp;TEXT(L200,0)&amp;"+b0*"&amp;TEXT(M200,0)&amp;") + (s1*"&amp;TEXT(X200,0)&amp;"+s2*"&amp;TEXT(Y200,0)&amp;"+s3*"&amp;TEXT(Z200,0)&amp;"+s4*"&amp;TEXT(AA200,0)&amp;"+s5*"&amp;TEXT(AB200,0)&amp;"+s6*"&amp;TEXT(AC200,0)&amp;"+s7*"&amp;TEXT(AD200,0)&amp;"+s0*"&amp;TEXT(AE200,0)&amp;") + (e01*"&amp;IF(ISNUMBER(SEARCH("斬撃",S200)),T200,0)&amp;"+e02*"&amp;IF(ISNUMBER(SEARCH("刺突",S200)),T200,0)&amp;"+e03*"&amp;IF(ISNUMBER(SEARCH("打撃",S200)),T200,0)&amp;"+e04*"&amp;IF(ISNUMBER(SEARCH("射撃",S200)),T200,T200)&amp;"+e05*"&amp;IF(ISNUMBER(SEARCH("魔法",S200)),T200,0)&amp;"+e06*"&amp;IF(ISNUMBER(SERCH("無区分",S200)),T200,0)&amp;"+e07*"&amp;IF(U200="反撃",V200,0)&amp;"+e08*"&amp;IF(U200="風属性",V200,0)&amp;"+e09*"&amp;IF(U200="闇属性",V200,0)&amp;"+e10*"&amp;IF(U200="単体",V200,0)&amp;"+e11*"&amp;IF(U200="範囲",V200,0)&amp;"+e12*"&amp;IF(U200="人",V200,0)&amp;"+e13*"&amp;IF(U200="異族",V200,0)&amp;"+e14*"&amp;IF(U200="バジュラ",V200,0)&amp;"+e15*"&amp;IF(U200="魔動人形",V200,0)&amp;"+e16*"&amp;IF(U200="下位魔神",V200,0)&amp;");"</f>
        <v>document.getElementById('m198').innerHTML = (b1*0+b2*0+b0*0) + (s1*0+s2*0+s3*0+s4*0+s5*0+s6*0+s7*0+s0*0) + (e01*0+e02*0+e03*0+e04*+e05*0+e06*0+e07*0+e08*0+e09*0+e10*0+e11*0+e12*0+e13*0+e14*0+e15*0+e16*0);</v>
      </c>
      <c r="AJ200" s="35" t="str">
        <f t="shared" si="17"/>
        <v>m198</v>
      </c>
      <c r="AK200" s="23"/>
    </row>
    <row r="201" spans="1:37" s="3" customFormat="1" ht="37.049999999999997" customHeight="1" x14ac:dyDescent="0.3">
      <c r="A201" s="8" t="s">
        <v>389</v>
      </c>
      <c r="C201" s="6" t="s">
        <v>390</v>
      </c>
      <c r="D201" s="3">
        <v>5</v>
      </c>
      <c r="F201" s="15" t="s">
        <v>361</v>
      </c>
      <c r="G201" s="8" t="s">
        <v>91</v>
      </c>
      <c r="H201" s="21" t="str">
        <f>IF(G201="","",VLOOKUP(G201,List!H:I,2,))</f>
        <v>group_messiah.png</v>
      </c>
      <c r="I201" s="4">
        <f t="shared" si="24"/>
        <v>55</v>
      </c>
      <c r="J201" s="2">
        <v>70</v>
      </c>
      <c r="K201" s="2">
        <v>15</v>
      </c>
      <c r="L201" s="2"/>
      <c r="M201" s="2">
        <f t="shared" si="25"/>
        <v>15</v>
      </c>
      <c r="N201" s="2">
        <v>15</v>
      </c>
      <c r="O201" s="2"/>
      <c r="P201" s="2"/>
      <c r="Q201" s="2"/>
      <c r="R201" s="7"/>
      <c r="V201" s="4"/>
      <c r="X201" s="3">
        <v>40</v>
      </c>
      <c r="AC201" s="3">
        <v>20</v>
      </c>
      <c r="AE201" s="4">
        <f t="shared" si="26"/>
        <v>40</v>
      </c>
      <c r="AG201" s="23"/>
      <c r="AH201" s="31" t="str">
        <f t="shared" si="23"/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id='m199'&gt;55&lt;/td&gt;&lt;td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I201" s="31" t="str">
        <f ca="1">"document.getElementById('"&amp;AJ201&amp;"').innerHTML = (b1*"&amp;TEXT(K201,0)&amp;"+b2*"&amp;TEXT(L201,0)&amp;"+b0*"&amp;TEXT(M201,0)&amp;") + (s1*"&amp;TEXT(X201,0)&amp;"+s2*"&amp;TEXT(Y201,0)&amp;"+s3*"&amp;TEXT(Z201,0)&amp;"+s4*"&amp;TEXT(AA201,0)&amp;"+s5*"&amp;TEXT(AB201,0)&amp;"+s6*"&amp;TEXT(AC201,0)&amp;"+s7*"&amp;TEXT(AD201,0)&amp;"+s0*"&amp;TEXT(AE201,0)&amp;") + (e01*"&amp;IF(ISNUMBER(SEARCH("斬撃",S201)),T201,0)&amp;"+e02*"&amp;IF(ISNUMBER(SEARCH("刺突",S201)),T201,0)&amp;"+e03*"&amp;IF(ISNUMBER(SEARCH("打撃",S201)),T201,0)&amp;"+e04*"&amp;IF(ISNUMBER(SEARCH("射撃",S201)),T201,T201)&amp;"+e05*"&amp;IF(ISNUMBER(SEARCH("魔法",S201)),T201,0)&amp;"+e06*"&amp;IF(ISNUMBER(SERCH("無区分",S201)),T201,0)&amp;"+e07*"&amp;IF(U201="反撃",V201,0)&amp;"+e08*"&amp;IF(U201="風属性",V201,0)&amp;"+e09*"&amp;IF(U201="闇属性",V201,0)&amp;"+e10*"&amp;IF(U201="単体",V201,0)&amp;"+e11*"&amp;IF(U201="範囲",V201,0)&amp;"+e12*"&amp;IF(U201="人",V201,0)&amp;"+e13*"&amp;IF(U201="異族",V201,0)&amp;"+e14*"&amp;IF(U201="バジュラ",V201,0)&amp;"+e15*"&amp;IF(U201="魔動人形",V201,0)&amp;"+e16*"&amp;IF(U201="下位魔神",V201,0)&amp;");"</f>
        <v>document.getElementById('m199').innerHTML = (b1*15+b2*0+b0*15) + (s1*40+s2*0+s3*0+s4*0+s5*0+s6*20+s7*0+s0*40) + (e01*0+e02*0+e03*0+e04*+e05*0+e06*0+e07*0+e08*0+e09*0+e10*0+e11*0+e12*0+e13*0+e14*0+e15*0+e16*0);</v>
      </c>
      <c r="AJ201" s="35" t="str">
        <f t="shared" ref="AJ201:AJ205" si="27">"m"&amp;TEXT(ROW()-2,"000")</f>
        <v>m199</v>
      </c>
      <c r="AK201" s="23"/>
    </row>
    <row r="202" spans="1:37" s="3" customFormat="1" ht="37.049999999999997" customHeight="1" x14ac:dyDescent="0.3">
      <c r="A202" s="8" t="s">
        <v>549</v>
      </c>
      <c r="C202" s="6" t="s">
        <v>557</v>
      </c>
      <c r="D202" s="3">
        <v>5</v>
      </c>
      <c r="F202" s="15" t="s">
        <v>361</v>
      </c>
      <c r="G202" s="8" t="s">
        <v>91</v>
      </c>
      <c r="H202" s="21" t="str">
        <f>IF(G202="","",VLOOKUP(G202,List!H:I,2,))</f>
        <v>group_messiah.png</v>
      </c>
      <c r="I202" s="4">
        <f t="shared" si="20"/>
        <v>80</v>
      </c>
      <c r="J202" s="2">
        <v>40</v>
      </c>
      <c r="K202" s="2">
        <v>30</v>
      </c>
      <c r="L202" s="2"/>
      <c r="M202" s="2">
        <f t="shared" si="18"/>
        <v>30</v>
      </c>
      <c r="N202" s="2"/>
      <c r="O202" s="2"/>
      <c r="P202" s="2"/>
      <c r="Q202" s="2"/>
      <c r="R202" s="7"/>
      <c r="U202" s="3" t="s">
        <v>477</v>
      </c>
      <c r="V202" s="4">
        <v>20</v>
      </c>
      <c r="W202" s="3" t="s">
        <v>558</v>
      </c>
      <c r="Y202" s="3">
        <v>30</v>
      </c>
      <c r="AC202" s="3">
        <v>30</v>
      </c>
      <c r="AE202" s="4">
        <f t="shared" si="19"/>
        <v>30</v>
      </c>
      <c r="AG202" s="23"/>
      <c r="AH202" s="31" t="str">
        <f t="shared" si="23"/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I202" s="31" t="str">
        <f ca="1">"document.getElementById('"&amp;AJ202&amp;"').innerHTML = (b1*"&amp;TEXT(K202,0)&amp;"+b2*"&amp;TEXT(L202,0)&amp;"+b0*"&amp;TEXT(M202,0)&amp;") + (s1*"&amp;TEXT(X202,0)&amp;"+s2*"&amp;TEXT(Y202,0)&amp;"+s3*"&amp;TEXT(Z202,0)&amp;"+s4*"&amp;TEXT(AA202,0)&amp;"+s5*"&amp;TEXT(AB202,0)&amp;"+s6*"&amp;TEXT(AC202,0)&amp;"+s7*"&amp;TEXT(AD202,0)&amp;"+s0*"&amp;TEXT(AE202,0)&amp;") + (e01*"&amp;IF(ISNUMBER(SEARCH("斬撃",S202)),T202,0)&amp;"+e02*"&amp;IF(ISNUMBER(SEARCH("刺突",S202)),T202,0)&amp;"+e03*"&amp;IF(ISNUMBER(SEARCH("打撃",S202)),T202,0)&amp;"+e04*"&amp;IF(ISNUMBER(SEARCH("射撃",S202)),T202,T202)&amp;"+e05*"&amp;IF(ISNUMBER(SEARCH("魔法",S202)),T202,0)&amp;"+e06*"&amp;IF(ISNUMBER(SERCH("無区分",S202)),T202,0)&amp;"+e07*"&amp;IF(U202="反撃",V202,0)&amp;"+e08*"&amp;IF(U202="風属性",V202,0)&amp;"+e09*"&amp;IF(U202="闇属性",V202,0)&amp;"+e10*"&amp;IF(U202="単体",V202,0)&amp;"+e11*"&amp;IF(U202="範囲",V202,0)&amp;"+e12*"&amp;IF(U202="人",V202,0)&amp;"+e13*"&amp;IF(U202="異族",V202,0)&amp;"+e14*"&amp;IF(U202="バジュラ",V202,0)&amp;"+e15*"&amp;IF(U202="魔動人形",V202,0)&amp;"+e16*"&amp;IF(U202="下位魔神",V202,0)&amp;");"</f>
        <v>document.getElementById('m200').innerHTML = (b1*30+b2*0+b0*30) + (s1*0+s2*30+s3*0+s4*0+s5*0+s6*30+s7*0+s0*30) + (e01*0+e02*0+e03*0+e04*+e05*0+e06*0+e07*0+e08*0+e09*20+e10*0+e11*0+e12*0+e13*0+e14*0+e15*0+e16*0);</v>
      </c>
      <c r="AJ202" s="35" t="str">
        <f t="shared" si="27"/>
        <v>m200</v>
      </c>
      <c r="AK202" s="23"/>
    </row>
    <row r="203" spans="1:37" s="3" customFormat="1" ht="37.049999999999997" customHeight="1" x14ac:dyDescent="0.3">
      <c r="A203" s="8" t="s">
        <v>391</v>
      </c>
      <c r="C203" s="6" t="s">
        <v>392</v>
      </c>
      <c r="D203" s="3">
        <v>5</v>
      </c>
      <c r="E203" s="3" t="s">
        <v>39</v>
      </c>
      <c r="F203" s="15" t="s">
        <v>361</v>
      </c>
      <c r="G203" s="8" t="s">
        <v>362</v>
      </c>
      <c r="H203" s="21" t="str">
        <f>IF(G203="","",VLOOKUP(G203,List!H:I,2,))</f>
        <v>subgroup_wrathtriz.png</v>
      </c>
      <c r="I203" s="4">
        <f t="shared" si="20"/>
        <v>80</v>
      </c>
      <c r="J203" s="2">
        <v>60</v>
      </c>
      <c r="K203" s="2">
        <v>30</v>
      </c>
      <c r="L203" s="2"/>
      <c r="M203" s="2">
        <f t="shared" si="18"/>
        <v>30</v>
      </c>
      <c r="N203" s="2"/>
      <c r="O203" s="2"/>
      <c r="P203" s="2"/>
      <c r="Q203" s="2"/>
      <c r="R203" s="7"/>
      <c r="U203" s="3" t="s">
        <v>21</v>
      </c>
      <c r="V203" s="4">
        <v>10</v>
      </c>
      <c r="X203" s="3">
        <v>20</v>
      </c>
      <c r="AB203" s="3">
        <v>40</v>
      </c>
      <c r="AE203" s="4">
        <f t="shared" si="19"/>
        <v>40</v>
      </c>
      <c r="AG203" s="23"/>
      <c r="AH203" s="31" t="str">
        <f t="shared" si="23"/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id='m201'&gt;80&lt;/td&gt;&lt;td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203" s="31" t="str">
        <f ca="1">"document.getElementById('"&amp;AJ203&amp;"').innerHTML = (b1*"&amp;TEXT(K203,0)&amp;"+b2*"&amp;TEXT(L203,0)&amp;"+b0*"&amp;TEXT(M203,0)&amp;") + (s1*"&amp;TEXT(X203,0)&amp;"+s2*"&amp;TEXT(Y203,0)&amp;"+s3*"&amp;TEXT(Z203,0)&amp;"+s4*"&amp;TEXT(AA203,0)&amp;"+s5*"&amp;TEXT(AB203,0)&amp;"+s6*"&amp;TEXT(AC203,0)&amp;"+s7*"&amp;TEXT(AD203,0)&amp;"+s0*"&amp;TEXT(AE203,0)&amp;") + (e01*"&amp;IF(ISNUMBER(SEARCH("斬撃",S203)),T203,0)&amp;"+e02*"&amp;IF(ISNUMBER(SEARCH("刺突",S203)),T203,0)&amp;"+e03*"&amp;IF(ISNUMBER(SEARCH("打撃",S203)),T203,0)&amp;"+e04*"&amp;IF(ISNUMBER(SEARCH("射撃",S203)),T203,T203)&amp;"+e05*"&amp;IF(ISNUMBER(SEARCH("魔法",S203)),T203,0)&amp;"+e06*"&amp;IF(ISNUMBER(SERCH("無区分",S203)),T203,0)&amp;"+e07*"&amp;IF(U203="反撃",V203,0)&amp;"+e08*"&amp;IF(U203="風属性",V203,0)&amp;"+e09*"&amp;IF(U203="闇属性",V203,0)&amp;"+e10*"&amp;IF(U203="単体",V203,0)&amp;"+e11*"&amp;IF(U203="範囲",V203,0)&amp;"+e12*"&amp;IF(U203="人",V203,0)&amp;"+e13*"&amp;IF(U203="異族",V203,0)&amp;"+e14*"&amp;IF(U203="バジュラ",V203,0)&amp;"+e15*"&amp;IF(U203="魔動人形",V203,0)&amp;"+e16*"&amp;IF(U203="下位魔神",V203,0)&amp;");"</f>
        <v>document.getElementById('m201').innerHTML = (b1*30+b2*0+b0*30) + (s1*20+s2*0+s3*0+s4*0+s5*40+s6*0+s7*0+s0*40) + (e01*0+e02*0+e03*0+e04*+e05*0+e06*0+e07*0+e08*0+e09*0+e10*0+e11*10+e12*0+e13*0+e14*0+e15*0+e16*0);</v>
      </c>
      <c r="AJ203" s="35" t="str">
        <f t="shared" si="27"/>
        <v>m201</v>
      </c>
      <c r="AK203" s="23"/>
    </row>
    <row r="204" spans="1:37" s="3" customFormat="1" ht="37.049999999999997" customHeight="1" x14ac:dyDescent="0.3">
      <c r="A204" s="8" t="s">
        <v>393</v>
      </c>
      <c r="C204" s="6" t="s">
        <v>394</v>
      </c>
      <c r="D204" s="3">
        <v>5</v>
      </c>
      <c r="F204" s="15" t="s">
        <v>361</v>
      </c>
      <c r="G204" s="8" t="s">
        <v>91</v>
      </c>
      <c r="H204" s="21" t="str">
        <f>IF(G204="","",VLOOKUP(G204,List!H:I,2,))</f>
        <v>group_messiah.png</v>
      </c>
      <c r="I204" s="4">
        <f t="shared" si="20"/>
        <v>100</v>
      </c>
      <c r="J204" s="2">
        <v>40</v>
      </c>
      <c r="K204" s="2">
        <v>20</v>
      </c>
      <c r="L204" s="2"/>
      <c r="M204" s="2">
        <f t="shared" si="18"/>
        <v>20</v>
      </c>
      <c r="N204" s="2"/>
      <c r="O204" s="2"/>
      <c r="P204" s="2"/>
      <c r="Q204" s="2"/>
      <c r="R204" s="7"/>
      <c r="S204" s="3" t="s">
        <v>14</v>
      </c>
      <c r="T204" s="3">
        <v>20</v>
      </c>
      <c r="V204" s="4"/>
      <c r="W204" s="5" t="s">
        <v>488</v>
      </c>
      <c r="X204" s="3">
        <v>60</v>
      </c>
      <c r="AE204" s="4">
        <f t="shared" si="19"/>
        <v>60</v>
      </c>
      <c r="AG204" s="23"/>
      <c r="AH204" s="31" t="str">
        <f t="shared" si="23"/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id='m202'&gt;100&lt;/td&gt;&lt;td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I204" s="31" t="str">
        <f ca="1">"document.getElementById('"&amp;AJ204&amp;"').innerHTML = (b1*"&amp;TEXT(K204,0)&amp;"+b2*"&amp;TEXT(L204,0)&amp;"+b0*"&amp;TEXT(M204,0)&amp;") + (s1*"&amp;TEXT(X204,0)&amp;"+s2*"&amp;TEXT(Y204,0)&amp;"+s3*"&amp;TEXT(Z204,0)&amp;"+s4*"&amp;TEXT(AA204,0)&amp;"+s5*"&amp;TEXT(AB204,0)&amp;"+s6*"&amp;TEXT(AC204,0)&amp;"+s7*"&amp;TEXT(AD204,0)&amp;"+s0*"&amp;TEXT(AE204,0)&amp;") + (e01*"&amp;IF(ISNUMBER(SEARCH("斬撃",S204)),T204,0)&amp;"+e02*"&amp;IF(ISNUMBER(SEARCH("刺突",S204)),T204,0)&amp;"+e03*"&amp;IF(ISNUMBER(SEARCH("打撃",S204)),T204,0)&amp;"+e04*"&amp;IF(ISNUMBER(SEARCH("射撃",S204)),T204,T204)&amp;"+e05*"&amp;IF(ISNUMBER(SEARCH("魔法",S204)),T204,0)&amp;"+e06*"&amp;IF(ISNUMBER(SERCH("無区分",S204)),T204,0)&amp;"+e07*"&amp;IF(U204="反撃",V204,0)&amp;"+e08*"&amp;IF(U204="風属性",V204,0)&amp;"+e09*"&amp;IF(U204="闇属性",V204,0)&amp;"+e10*"&amp;IF(U204="単体",V204,0)&amp;"+e11*"&amp;IF(U204="範囲",V204,0)&amp;"+e12*"&amp;IF(U204="人",V204,0)&amp;"+e13*"&amp;IF(U204="異族",V204,0)&amp;"+e14*"&amp;IF(U204="バジュラ",V204,0)&amp;"+e15*"&amp;IF(U204="魔動人形",V204,0)&amp;"+e16*"&amp;IF(U204="下位魔神",V204,0)&amp;");"</f>
        <v>document.getElementById('m202').innerHTML = (b1*20+b2*0+b0*20) + (s1*60+s2*0+s3*0+s4*0+s5*0+s6*0+s7*0+s0*60) + (e01*20+e02*0+e03*0+e04*20+e05*0+e06*0+e07*0+e08*0+e09*0+e10*0+e11*0+e12*0+e13*0+e14*0+e15*0+e16*0);</v>
      </c>
      <c r="AJ204" s="35" t="str">
        <f t="shared" si="27"/>
        <v>m202</v>
      </c>
      <c r="AK204" s="23"/>
    </row>
    <row r="205" spans="1:37" s="3" customFormat="1" ht="37.049999999999997" customHeight="1" x14ac:dyDescent="0.3">
      <c r="A205" s="8" t="s">
        <v>550</v>
      </c>
      <c r="C205" s="6" t="s">
        <v>559</v>
      </c>
      <c r="D205" s="3">
        <v>5</v>
      </c>
      <c r="F205" s="15" t="s">
        <v>361</v>
      </c>
      <c r="G205" s="8" t="s">
        <v>91</v>
      </c>
      <c r="H205" s="21" t="str">
        <f>IF(G205="","",VLOOKUP(G205,List!H:I,2,))</f>
        <v>group_messiah.png</v>
      </c>
      <c r="I205" s="4">
        <f t="shared" ref="I205" si="28">SUMPRODUCT(J$1:AE$1,J205:AE205)</f>
        <v>100</v>
      </c>
      <c r="J205" s="2"/>
      <c r="K205" s="2">
        <v>30</v>
      </c>
      <c r="L205" s="2">
        <v>30</v>
      </c>
      <c r="M205" s="2">
        <f t="shared" ref="M205" si="29">MAX(K205:L205)</f>
        <v>30</v>
      </c>
      <c r="N205" s="2"/>
      <c r="O205" s="2"/>
      <c r="P205" s="2"/>
      <c r="Q205" s="2"/>
      <c r="R205" s="7"/>
      <c r="S205" s="3" t="s">
        <v>14</v>
      </c>
      <c r="T205" s="3">
        <v>40</v>
      </c>
      <c r="V205" s="4"/>
      <c r="W205" s="5"/>
      <c r="Y205" s="3">
        <v>30</v>
      </c>
      <c r="AB205" s="3">
        <v>30</v>
      </c>
      <c r="AE205" s="4">
        <f t="shared" ref="AE205" si="30">MAX(X205:AD205)</f>
        <v>30</v>
      </c>
      <c r="AG205" s="23"/>
      <c r="AH205" s="31" t="str">
        <f t="shared" si="23"/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id='m203'&gt;100&lt;/td&gt;&lt;td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I205" s="31" t="str">
        <f ca="1">"document.getElementById('"&amp;AJ205&amp;"').innerHTML = (b1*"&amp;TEXT(K205,0)&amp;"+b2*"&amp;TEXT(L205,0)&amp;"+b0*"&amp;TEXT(M205,0)&amp;") + (s1*"&amp;TEXT(X205,0)&amp;"+s2*"&amp;TEXT(Y205,0)&amp;"+s3*"&amp;TEXT(Z205,0)&amp;"+s4*"&amp;TEXT(AA205,0)&amp;"+s5*"&amp;TEXT(AB205,0)&amp;"+s6*"&amp;TEXT(AC205,0)&amp;"+s7*"&amp;TEXT(AD205,0)&amp;"+s0*"&amp;TEXT(AE205,0)&amp;") + (e01*"&amp;IF(ISNUMBER(SEARCH("斬撃",S205)),T205,0)&amp;"+e02*"&amp;IF(ISNUMBER(SEARCH("刺突",S205)),T205,0)&amp;"+e03*"&amp;IF(ISNUMBER(SEARCH("打撃",S205)),T205,0)&amp;"+e04*"&amp;IF(ISNUMBER(SEARCH("射撃",S205)),T205,T205)&amp;"+e05*"&amp;IF(ISNUMBER(SEARCH("魔法",S205)),T205,0)&amp;"+e06*"&amp;IF(ISNUMBER(SERCH("無区分",S205)),T205,0)&amp;"+e07*"&amp;IF(U205="反撃",V205,0)&amp;"+e08*"&amp;IF(U205="風属性",V205,0)&amp;"+e09*"&amp;IF(U205="闇属性",V205,0)&amp;"+e10*"&amp;IF(U205="単体",V205,0)&amp;"+e11*"&amp;IF(U205="範囲",V205,0)&amp;"+e12*"&amp;IF(U205="人",V205,0)&amp;"+e13*"&amp;IF(U205="異族",V205,0)&amp;"+e14*"&amp;IF(U205="バジュラ",V205,0)&amp;"+e15*"&amp;IF(U205="魔動人形",V205,0)&amp;"+e16*"&amp;IF(U205="下位魔神",V205,0)&amp;");"</f>
        <v>document.getElementById('m203').innerHTML = (b1*30+b2*30+b0*30) + (s1*0+s2*30+s3*0+s4*0+s5*30+s6*0+s7*0+s0*30) + (e01*40+e02*0+e03*0+e04*40+e05*0+e06*0+e07*0+e08*0+e09*0+e10*0+e11*0+e12*0+e13*0+e14*0+e15*0+e16*0);</v>
      </c>
      <c r="AJ205" s="35" t="str">
        <f t="shared" si="27"/>
        <v>m203</v>
      </c>
      <c r="AK205" s="23"/>
    </row>
  </sheetData>
  <sheetProtection selectLockedCells="1" sort="0"/>
  <autoFilter ref="B2:AE205" xr:uid="{12F5E3EA-4FDA-471C-839A-02A68F2CB4ED}"/>
  <conditionalFormatting sqref="D1:F1 AF97:AG118 AF160:AG186 I1:AG1 J160:AE165 J74:AG96 C98:G118 J98:AE118 B129:G130 A209:B1048576 B131:B208 A194 B7:B128 A1:B6 AI66:XFD118 AK65:XFD65 AE66:AE118 M66:M118 I66:I118 C66:G96 C65:F65 AK119:XFD119 C120:G128 AE120:AE186 C206:XFD1048576 AK200:XFD201 C202:G205 C131:G165 J120:AG159 A7:A190 M120:M186 AH1:XFD3 J167:AE186 C167:G199 I120:I199 J187:AG199 C2:AG5 C6:G64 I6:AG64 I202:AG205 I66:AG73 H6:H205 AI202:XFD205 AI120:XFD199 AI4:XFD64 AI4:AJ186 AH4:AH205">
    <cfRule type="cellIs" dxfId="8" priority="12" operator="equal">
      <formula>0</formula>
    </cfRule>
  </conditionalFormatting>
  <conditionalFormatting sqref="E97">
    <cfRule type="cellIs" dxfId="7" priority="9" operator="equal">
      <formula>0</formula>
    </cfRule>
  </conditionalFormatting>
  <conditionalFormatting sqref="F166">
    <cfRule type="cellIs" dxfId="6" priority="6" operator="equal">
      <formula>0</formula>
    </cfRule>
  </conditionalFormatting>
  <conditionalFormatting sqref="F97">
    <cfRule type="cellIs" dxfId="5" priority="5" operator="equal">
      <formula>0</formula>
    </cfRule>
  </conditionalFormatting>
  <conditionalFormatting sqref="G65 I65:AG65 AI65:AJ65">
    <cfRule type="cellIs" dxfId="4" priority="4" operator="equal">
      <formula>0</formula>
    </cfRule>
  </conditionalFormatting>
  <conditionalFormatting sqref="C119:G119 I119:AG119 AI119:AJ119">
    <cfRule type="cellIs" dxfId="3" priority="3" operator="equal">
      <formula>0</formula>
    </cfRule>
  </conditionalFormatting>
  <conditionalFormatting sqref="C200:G200 I200:AG200 AI200:AJ200">
    <cfRule type="cellIs" dxfId="2" priority="2" operator="equal">
      <formula>0</formula>
    </cfRule>
  </conditionalFormatting>
  <conditionalFormatting sqref="C201:G201 I201:AG201 AI201:AJ201">
    <cfRule type="cellIs" dxfId="1" priority="1" operator="equal">
      <formula>0</formula>
    </cfRule>
  </conditionalFormatting>
  <dataValidations count="1">
    <dataValidation type="list" allowBlank="1" showInputMessage="1" showErrorMessage="1" sqref="C90:E90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List!$L$2:$L$9</xm:f>
          </x14:formula1>
          <xm:sqref>S1:S1048576</xm:sqref>
        </x14:dataValidation>
        <x14:dataValidation type="list" allowBlank="1" showInputMessage="1" xr:uid="{7B01C0FE-768A-462C-9F6B-094E8E3AF8D3}">
          <x14:formula1>
            <xm:f>List!$M$2:$M$11</xm:f>
          </x14:formula1>
          <xm:sqref>U1:U1048576</xm:sqref>
        </x14:dataValidation>
        <x14:dataValidation type="list" allowBlank="1" showInputMessage="1" xr:uid="{74B7421B-8C01-4979-B30B-479241B3A1B1}">
          <x14:formula1>
            <xm:f>List!$N$2:$N$20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P27"/>
  <sheetViews>
    <sheetView topLeftCell="A4" zoomScaleNormal="100" workbookViewId="0">
      <selection activeCell="I26" sqref="I2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9" width="24.8984375" style="42" customWidth="1"/>
    <col min="10" max="11" width="6.3984375" style="1"/>
    <col min="12" max="12" width="9.796875" style="1" bestFit="1" customWidth="1"/>
    <col min="13" max="13" width="8.5" style="1" bestFit="1" customWidth="1"/>
    <col min="14" max="14" width="10.3984375" style="1" bestFit="1" customWidth="1"/>
    <col min="15" max="15" width="6.3984375" style="1"/>
    <col min="17" max="16384" width="6.3984375" style="1"/>
  </cols>
  <sheetData>
    <row r="1" spans="1:14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  <c r="I1" s="48" t="s">
        <v>452</v>
      </c>
      <c r="L1" s="1" t="s">
        <v>475</v>
      </c>
      <c r="M1" s="1" t="s">
        <v>478</v>
      </c>
      <c r="N1" s="1" t="s">
        <v>437</v>
      </c>
    </row>
    <row r="2" spans="1:14" ht="37.049999999999997" customHeight="1" x14ac:dyDescent="0.3">
      <c r="A2" s="45"/>
      <c r="B2" s="45"/>
      <c r="C2" s="45" t="s">
        <v>399</v>
      </c>
      <c r="D2" s="44" t="s">
        <v>400</v>
      </c>
      <c r="E2" s="47" t="s">
        <v>42</v>
      </c>
      <c r="F2" s="11"/>
      <c r="G2" s="11" t="s">
        <v>401</v>
      </c>
      <c r="H2" s="11" t="s">
        <v>107</v>
      </c>
      <c r="I2" s="42" t="s">
        <v>401</v>
      </c>
      <c r="L2" s="1" t="s">
        <v>14</v>
      </c>
      <c r="M2" s="1" t="s">
        <v>20</v>
      </c>
      <c r="N2" s="1" t="s">
        <v>571</v>
      </c>
    </row>
    <row r="3" spans="1:14" ht="37.049999999999997" customHeight="1" x14ac:dyDescent="0.3">
      <c r="A3" s="45"/>
      <c r="B3" s="45"/>
      <c r="C3" s="45"/>
      <c r="D3" s="44"/>
      <c r="E3" s="47"/>
      <c r="F3" s="11"/>
      <c r="G3" s="11" t="s">
        <v>402</v>
      </c>
      <c r="H3" s="11" t="s">
        <v>593</v>
      </c>
      <c r="I3" s="42" t="s">
        <v>402</v>
      </c>
      <c r="L3" s="1" t="s">
        <v>15</v>
      </c>
      <c r="M3" s="42" t="s">
        <v>21</v>
      </c>
      <c r="N3" s="1" t="s">
        <v>572</v>
      </c>
    </row>
    <row r="4" spans="1:14" ht="37.049999999999997" customHeight="1" x14ac:dyDescent="0.3">
      <c r="A4" s="45"/>
      <c r="B4" s="45"/>
      <c r="C4" s="45"/>
      <c r="D4" s="44"/>
      <c r="E4" s="47"/>
      <c r="F4" s="11"/>
      <c r="G4" s="11" t="s">
        <v>403</v>
      </c>
      <c r="H4" s="11" t="s">
        <v>43</v>
      </c>
      <c r="I4" s="42" t="s">
        <v>403</v>
      </c>
      <c r="L4" s="1" t="s">
        <v>569</v>
      </c>
      <c r="M4" s="1" t="s">
        <v>22</v>
      </c>
      <c r="N4" s="1" t="s">
        <v>573</v>
      </c>
    </row>
    <row r="5" spans="1:14" ht="37.049999999999997" customHeight="1" x14ac:dyDescent="0.3">
      <c r="A5" s="45"/>
      <c r="B5" s="45"/>
      <c r="C5" s="45"/>
      <c r="D5" s="44"/>
      <c r="E5" s="47"/>
      <c r="F5" s="11"/>
      <c r="G5" s="11" t="s">
        <v>404</v>
      </c>
      <c r="H5" s="11" t="s">
        <v>100</v>
      </c>
      <c r="I5" s="42" t="s">
        <v>404</v>
      </c>
      <c r="L5" s="1" t="s">
        <v>17</v>
      </c>
      <c r="M5" s="1" t="s">
        <v>507</v>
      </c>
      <c r="N5" s="1" t="s">
        <v>574</v>
      </c>
    </row>
    <row r="6" spans="1:14" ht="37.049999999999997" customHeight="1" x14ac:dyDescent="0.3">
      <c r="A6" s="45"/>
      <c r="B6" s="45"/>
      <c r="C6" s="45"/>
      <c r="D6" s="44"/>
      <c r="E6" s="47"/>
      <c r="F6" s="11"/>
      <c r="G6" s="11" t="s">
        <v>405</v>
      </c>
      <c r="H6" s="11" t="s">
        <v>406</v>
      </c>
      <c r="I6" s="42" t="s">
        <v>405</v>
      </c>
      <c r="L6" s="42" t="s">
        <v>18</v>
      </c>
      <c r="M6" s="1" t="s">
        <v>477</v>
      </c>
      <c r="N6" s="1" t="s">
        <v>575</v>
      </c>
    </row>
    <row r="7" spans="1:14" ht="37.049999999999997" customHeight="1" x14ac:dyDescent="0.3">
      <c r="A7" s="43"/>
      <c r="B7" s="43"/>
      <c r="C7" s="45" t="s">
        <v>407</v>
      </c>
      <c r="D7" s="44" t="s">
        <v>408</v>
      </c>
      <c r="E7" s="47" t="s">
        <v>361</v>
      </c>
      <c r="F7" s="11"/>
      <c r="G7" s="11" t="s">
        <v>409</v>
      </c>
      <c r="H7" s="11" t="s">
        <v>362</v>
      </c>
      <c r="I7" s="42" t="s">
        <v>409</v>
      </c>
      <c r="L7" s="1" t="s">
        <v>19</v>
      </c>
      <c r="M7" s="1" t="s">
        <v>23</v>
      </c>
      <c r="N7" s="1" t="s">
        <v>576</v>
      </c>
    </row>
    <row r="8" spans="1:14" ht="37.049999999999997" customHeight="1" x14ac:dyDescent="0.3">
      <c r="A8" s="43"/>
      <c r="B8" s="43"/>
      <c r="C8" s="45"/>
      <c r="D8" s="44"/>
      <c r="E8" s="47"/>
      <c r="F8" s="11"/>
      <c r="G8" s="11" t="s">
        <v>410</v>
      </c>
      <c r="H8" s="11" t="s">
        <v>91</v>
      </c>
      <c r="I8" s="42" t="s">
        <v>410</v>
      </c>
      <c r="L8" s="1" t="s">
        <v>565</v>
      </c>
      <c r="M8" s="1" t="s">
        <v>24</v>
      </c>
      <c r="N8" s="1" t="s">
        <v>577</v>
      </c>
    </row>
    <row r="9" spans="1:14" ht="37.049999999999997" customHeight="1" x14ac:dyDescent="0.3">
      <c r="A9" s="11"/>
      <c r="B9" s="11"/>
      <c r="C9" s="11" t="s">
        <v>411</v>
      </c>
      <c r="D9" s="14" t="s">
        <v>412</v>
      </c>
      <c r="E9" s="12" t="s">
        <v>282</v>
      </c>
      <c r="F9" s="11"/>
      <c r="G9" s="11"/>
      <c r="H9" s="11"/>
      <c r="L9" s="1" t="s">
        <v>498</v>
      </c>
      <c r="M9" s="1" t="s">
        <v>25</v>
      </c>
      <c r="N9" s="1" t="s">
        <v>578</v>
      </c>
    </row>
    <row r="10" spans="1:14" ht="37.049999999999997" customHeight="1" x14ac:dyDescent="0.3">
      <c r="A10" s="11"/>
      <c r="B10" s="11"/>
      <c r="C10" s="11" t="s">
        <v>413</v>
      </c>
      <c r="D10" s="14" t="s">
        <v>414</v>
      </c>
      <c r="E10" s="12" t="s">
        <v>48</v>
      </c>
      <c r="F10" s="11"/>
      <c r="G10" s="11"/>
      <c r="H10" s="11"/>
      <c r="M10" s="1" t="s">
        <v>497</v>
      </c>
      <c r="N10" s="1" t="s">
        <v>579</v>
      </c>
    </row>
    <row r="11" spans="1:14" ht="37.049999999999997" customHeight="1" x14ac:dyDescent="0.3">
      <c r="A11" s="11"/>
      <c r="B11" s="11"/>
      <c r="C11" s="11" t="s">
        <v>415</v>
      </c>
      <c r="D11" s="14" t="s">
        <v>416</v>
      </c>
      <c r="E11" s="12" t="s">
        <v>154</v>
      </c>
      <c r="F11" s="11"/>
      <c r="G11" s="11" t="s">
        <v>417</v>
      </c>
      <c r="H11" s="11" t="s">
        <v>594</v>
      </c>
      <c r="I11" s="42" t="s">
        <v>417</v>
      </c>
      <c r="M11" s="1" t="s">
        <v>547</v>
      </c>
      <c r="N11" s="1" t="s">
        <v>580</v>
      </c>
    </row>
    <row r="12" spans="1:14" ht="37.049999999999997" customHeight="1" x14ac:dyDescent="0.3">
      <c r="A12" s="45"/>
      <c r="B12" s="45"/>
      <c r="C12" s="45" t="s">
        <v>418</v>
      </c>
      <c r="D12" s="44" t="s">
        <v>419</v>
      </c>
      <c r="E12" s="47" t="s">
        <v>162</v>
      </c>
      <c r="F12" s="11"/>
      <c r="G12" s="11" t="s">
        <v>420</v>
      </c>
      <c r="H12" s="11" t="s">
        <v>595</v>
      </c>
      <c r="I12" s="42" t="s">
        <v>420</v>
      </c>
      <c r="N12" s="1" t="s">
        <v>581</v>
      </c>
    </row>
    <row r="13" spans="1:14" ht="37.049999999999997" customHeight="1" x14ac:dyDescent="0.3">
      <c r="A13" s="45"/>
      <c r="B13" s="45"/>
      <c r="C13" s="45"/>
      <c r="D13" s="44"/>
      <c r="E13" s="47"/>
      <c r="F13" s="11"/>
      <c r="G13" s="11" t="s">
        <v>421</v>
      </c>
      <c r="H13" s="11" t="s">
        <v>168</v>
      </c>
      <c r="I13" s="42" t="s">
        <v>421</v>
      </c>
      <c r="N13" s="1" t="s">
        <v>570</v>
      </c>
    </row>
    <row r="14" spans="1:14" ht="37.049999999999997" customHeight="1" x14ac:dyDescent="0.3">
      <c r="A14" s="11"/>
      <c r="B14" s="11"/>
      <c r="C14" s="11" t="s">
        <v>422</v>
      </c>
      <c r="D14" s="14" t="s">
        <v>423</v>
      </c>
      <c r="E14" s="12" t="s">
        <v>265</v>
      </c>
      <c r="F14" s="11"/>
      <c r="G14" s="11"/>
      <c r="H14" s="11"/>
      <c r="N14" s="1" t="s">
        <v>582</v>
      </c>
    </row>
    <row r="15" spans="1:14" ht="37.049999999999997" customHeight="1" x14ac:dyDescent="0.3">
      <c r="A15" s="11"/>
      <c r="B15" s="11"/>
      <c r="C15" s="11" t="s">
        <v>424</v>
      </c>
      <c r="D15" s="14" t="s">
        <v>425</v>
      </c>
      <c r="E15" s="12" t="s">
        <v>327</v>
      </c>
      <c r="F15" s="11"/>
      <c r="G15" s="11" t="s">
        <v>426</v>
      </c>
      <c r="H15" s="11" t="s">
        <v>338</v>
      </c>
      <c r="I15" s="42" t="s">
        <v>426</v>
      </c>
      <c r="N15" s="1" t="s">
        <v>583</v>
      </c>
    </row>
    <row r="16" spans="1:14" ht="37.049999999999997" customHeight="1" x14ac:dyDescent="0.3">
      <c r="A16" s="11"/>
      <c r="B16" s="11"/>
      <c r="C16" s="11" t="s">
        <v>427</v>
      </c>
      <c r="D16" s="14" t="s">
        <v>428</v>
      </c>
      <c r="E16" s="12" t="s">
        <v>429</v>
      </c>
      <c r="F16" s="11"/>
      <c r="G16" s="11" t="s">
        <v>430</v>
      </c>
      <c r="H16" s="11" t="s">
        <v>57</v>
      </c>
      <c r="I16" s="42" t="s">
        <v>430</v>
      </c>
      <c r="N16" s="1" t="s">
        <v>584</v>
      </c>
    </row>
    <row r="17" spans="1:14" ht="37.049999999999997" customHeight="1" x14ac:dyDescent="0.3">
      <c r="A17" s="11"/>
      <c r="B17" s="11"/>
      <c r="C17" s="11" t="s">
        <v>431</v>
      </c>
      <c r="D17" s="14" t="s">
        <v>432</v>
      </c>
      <c r="E17" s="12" t="s">
        <v>239</v>
      </c>
      <c r="F17" s="11"/>
      <c r="G17" s="11" t="s">
        <v>433</v>
      </c>
      <c r="H17" s="11" t="s">
        <v>68</v>
      </c>
      <c r="I17" s="42" t="s">
        <v>433</v>
      </c>
      <c r="N17" s="1" t="s">
        <v>585</v>
      </c>
    </row>
    <row r="18" spans="1:14" ht="37.049999999999997" customHeight="1" x14ac:dyDescent="0.3">
      <c r="A18" s="11"/>
      <c r="B18" s="11"/>
      <c r="C18" s="11" t="s">
        <v>434</v>
      </c>
      <c r="D18" s="14" t="s">
        <v>435</v>
      </c>
      <c r="E18" s="12" t="s">
        <v>174</v>
      </c>
      <c r="F18" s="11"/>
      <c r="G18" s="11" t="s">
        <v>436</v>
      </c>
      <c r="H18" s="11" t="s">
        <v>175</v>
      </c>
      <c r="I18" s="42" t="s">
        <v>436</v>
      </c>
      <c r="N18" s="1" t="s">
        <v>586</v>
      </c>
    </row>
    <row r="19" spans="1:14" ht="37.049999999999997" customHeight="1" x14ac:dyDescent="0.3">
      <c r="A19" s="43" t="s">
        <v>437</v>
      </c>
      <c r="B19" s="43"/>
      <c r="C19" s="45"/>
      <c r="D19" s="44" t="s">
        <v>438</v>
      </c>
      <c r="E19" s="46" t="s">
        <v>36</v>
      </c>
      <c r="F19" s="11"/>
      <c r="G19" s="11" t="s">
        <v>439</v>
      </c>
      <c r="H19" s="11" t="s">
        <v>250</v>
      </c>
      <c r="I19" s="42" t="s">
        <v>439</v>
      </c>
      <c r="N19" s="1" t="s">
        <v>587</v>
      </c>
    </row>
    <row r="20" spans="1:14" ht="37.049999999999997" customHeight="1" x14ac:dyDescent="0.3">
      <c r="A20" s="43"/>
      <c r="B20" s="43"/>
      <c r="C20" s="45"/>
      <c r="D20" s="44"/>
      <c r="E20" s="46"/>
      <c r="F20" s="11"/>
      <c r="G20" s="11" t="s">
        <v>440</v>
      </c>
      <c r="H20" s="11" t="s">
        <v>313</v>
      </c>
      <c r="I20" s="42" t="s">
        <v>440</v>
      </c>
      <c r="N20" s="1" t="s">
        <v>588</v>
      </c>
    </row>
    <row r="21" spans="1:14" ht="37.049999999999997" customHeight="1" x14ac:dyDescent="0.3">
      <c r="A21" s="43"/>
      <c r="B21" s="43"/>
      <c r="C21" s="45"/>
      <c r="D21" s="44"/>
      <c r="E21" s="46"/>
      <c r="F21" s="11"/>
      <c r="G21" s="11" t="s">
        <v>441</v>
      </c>
      <c r="H21" s="11" t="s">
        <v>232</v>
      </c>
      <c r="I21" s="42" t="s">
        <v>441</v>
      </c>
    </row>
    <row r="22" spans="1:14" ht="37.049999999999997" customHeight="1" x14ac:dyDescent="0.3">
      <c r="A22" s="43"/>
      <c r="B22" s="43"/>
      <c r="C22" s="45"/>
      <c r="D22" s="44"/>
      <c r="E22" s="46"/>
      <c r="F22" s="11"/>
      <c r="G22" s="11" t="s">
        <v>442</v>
      </c>
      <c r="H22" s="11" t="s">
        <v>320</v>
      </c>
      <c r="I22" s="42" t="s">
        <v>442</v>
      </c>
    </row>
    <row r="23" spans="1:14" s="38" customFormat="1" ht="37.049999999999997" customHeight="1" x14ac:dyDescent="0.3">
      <c r="A23" s="43"/>
      <c r="B23" s="43"/>
      <c r="D23" s="39"/>
      <c r="E23" s="46"/>
      <c r="H23" s="38" t="s">
        <v>531</v>
      </c>
      <c r="I23" s="42" t="s">
        <v>596</v>
      </c>
    </row>
    <row r="24" spans="1:14" s="38" customFormat="1" ht="37.049999999999997" customHeight="1" x14ac:dyDescent="0.3">
      <c r="A24" s="43"/>
      <c r="B24" s="43"/>
      <c r="D24" s="39"/>
      <c r="E24" s="46"/>
      <c r="H24" s="38" t="s">
        <v>521</v>
      </c>
      <c r="I24" s="42" t="s">
        <v>597</v>
      </c>
    </row>
    <row r="25" spans="1:14" s="41" customFormat="1" ht="37.049999999999997" customHeight="1" x14ac:dyDescent="0.3">
      <c r="A25" s="43"/>
      <c r="B25" s="43"/>
      <c r="D25" s="40"/>
      <c r="E25" s="46"/>
      <c r="H25" s="41" t="s">
        <v>563</v>
      </c>
      <c r="I25" s="42" t="s">
        <v>598</v>
      </c>
    </row>
    <row r="26" spans="1:14" ht="37.049999999999997" customHeight="1" x14ac:dyDescent="0.3">
      <c r="A26" s="43" t="s">
        <v>522</v>
      </c>
      <c r="B26" s="11"/>
      <c r="C26" s="11"/>
      <c r="D26" s="14" t="s">
        <v>443</v>
      </c>
      <c r="E26" s="38" t="s">
        <v>444</v>
      </c>
      <c r="F26" s="11"/>
      <c r="G26" s="11"/>
      <c r="H26" s="38" t="s">
        <v>523</v>
      </c>
    </row>
    <row r="27" spans="1:14" ht="37.049999999999997" customHeight="1" x14ac:dyDescent="0.3">
      <c r="A27" s="43"/>
      <c r="B27" s="11"/>
      <c r="C27" s="11"/>
      <c r="D27" s="11"/>
      <c r="E27" s="38" t="s">
        <v>525</v>
      </c>
      <c r="F27" s="11"/>
      <c r="G27" s="11"/>
      <c r="H27" s="38" t="s">
        <v>524</v>
      </c>
    </row>
  </sheetData>
  <autoFilter ref="C1:H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445</v>
      </c>
    </row>
    <row r="2" spans="1:1" x14ac:dyDescent="0.3">
      <c r="A2" t="s">
        <v>520</v>
      </c>
    </row>
    <row r="3" spans="1:1" x14ac:dyDescent="0.3">
      <c r="A3" t="s">
        <v>446</v>
      </c>
    </row>
    <row r="4" spans="1:1" x14ac:dyDescent="0.3">
      <c r="A4" t="s">
        <v>447</v>
      </c>
    </row>
    <row r="6" spans="1:1" x14ac:dyDescent="0.3">
      <c r="A6" t="s">
        <v>448</v>
      </c>
    </row>
    <row r="7" spans="1:1" x14ac:dyDescent="0.3">
      <c r="A7" s="18">
        <v>43968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591</v>
      </c>
    </row>
    <row r="2" spans="1:1" hidden="1" x14ac:dyDescent="0.3">
      <c r="A2" t="str">
        <f>SUBSTITUTE(SUBSTITUTE(A1,"アップ",""),"％","%")</f>
        <v>HP30% 物攻20%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HP+30% 物攻+20%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2020-05-17T11:42:04Z</dcterms:modified>
  <cp:category/>
  <cp:contentStatus/>
</cp:coreProperties>
</file>