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mementos/"/>
    </mc:Choice>
  </mc:AlternateContent>
  <xr:revisionPtr revIDLastSave="13" documentId="113_{7112563D-5FD3-4414-B77E-7040245DA579}" xr6:coauthVersionLast="45" xr6:coauthVersionMax="45" xr10:uidLastSave="{87604271-3ED1-4580-94A5-1228028650E3}"/>
  <bookViews>
    <workbookView xWindow="-104" yWindow="-104" windowWidth="22326" windowHeight="12050" xr2:uid="{28EF47FE-C34C-4192-A973-EF1E71DA4EC0}"/>
  </bookViews>
  <sheets>
    <sheet name="Mementos" sheetId="1" r:id="rId1"/>
    <sheet name="List" sheetId="4" r:id="rId2"/>
    <sheet name="Readme" sheetId="5" r:id="rId3"/>
    <sheet name="converter" sheetId="7" r:id="rId4"/>
  </sheets>
  <definedNames>
    <definedName name="_xlnm._FilterDatabase" localSheetId="1" hidden="1">List!$C$1:$I$1</definedName>
    <definedName name="_xlnm._FilterDatabase" localSheetId="0" hidden="1">Mementos!$B$2:$AD$212</definedName>
    <definedName name="group" localSheetId="1">List!$I:$I</definedName>
    <definedName name="group">#REF!</definedName>
    <definedName name="_xlnm.Print_Area" localSheetId="0">Mementos!$B:$AD</definedName>
    <definedName name="_xlnm.Print_Titles" localSheetId="0">Mementos!$1:$2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12" i="1" l="1"/>
  <c r="AI211" i="1"/>
  <c r="AI210" i="1"/>
  <c r="AI209" i="1"/>
  <c r="AI208" i="1"/>
  <c r="AI207" i="1"/>
  <c r="AI206" i="1"/>
  <c r="AI205" i="1"/>
  <c r="AH205" i="1" s="1"/>
  <c r="AI204" i="1"/>
  <c r="AI203" i="1"/>
  <c r="AI202" i="1"/>
  <c r="AI201" i="1"/>
  <c r="AI200" i="1"/>
  <c r="AI199" i="1"/>
  <c r="AI198" i="1"/>
  <c r="AI197" i="1"/>
  <c r="AH197" i="1" s="1"/>
  <c r="AI196" i="1"/>
  <c r="AI195" i="1"/>
  <c r="AI194" i="1"/>
  <c r="AI193" i="1"/>
  <c r="AI192" i="1"/>
  <c r="AI191" i="1"/>
  <c r="AI190" i="1"/>
  <c r="AI189" i="1"/>
  <c r="AH189" i="1" s="1"/>
  <c r="AI188" i="1"/>
  <c r="AI187" i="1"/>
  <c r="AI186" i="1"/>
  <c r="AI185" i="1"/>
  <c r="AI184" i="1"/>
  <c r="AI183" i="1"/>
  <c r="AI182" i="1"/>
  <c r="AI181" i="1"/>
  <c r="AH181" i="1" s="1"/>
  <c r="AI180" i="1"/>
  <c r="AI179" i="1"/>
  <c r="AI178" i="1"/>
  <c r="AI177" i="1"/>
  <c r="AI176" i="1"/>
  <c r="AI175" i="1"/>
  <c r="AI174" i="1"/>
  <c r="AI173" i="1"/>
  <c r="AH173" i="1" s="1"/>
  <c r="AI172" i="1"/>
  <c r="AI171" i="1"/>
  <c r="AI170" i="1"/>
  <c r="AI169" i="1"/>
  <c r="AI168" i="1"/>
  <c r="AI167" i="1"/>
  <c r="AI166" i="1"/>
  <c r="AI165" i="1"/>
  <c r="AH165" i="1" s="1"/>
  <c r="AI164" i="1"/>
  <c r="AI163" i="1"/>
  <c r="AI162" i="1"/>
  <c r="AI161" i="1"/>
  <c r="AI160" i="1"/>
  <c r="AI159" i="1"/>
  <c r="AI158" i="1"/>
  <c r="AI157" i="1"/>
  <c r="AH157" i="1" s="1"/>
  <c r="AI156" i="1"/>
  <c r="AI155" i="1"/>
  <c r="AI154" i="1"/>
  <c r="AI153" i="1"/>
  <c r="AI152" i="1"/>
  <c r="AI151" i="1"/>
  <c r="AI150" i="1"/>
  <c r="AI149" i="1"/>
  <c r="AH149" i="1" s="1"/>
  <c r="AI148" i="1"/>
  <c r="AI147" i="1"/>
  <c r="AI146" i="1"/>
  <c r="AI145" i="1"/>
  <c r="AI144" i="1"/>
  <c r="AI143" i="1"/>
  <c r="AI142" i="1"/>
  <c r="AI141" i="1"/>
  <c r="AH141" i="1" s="1"/>
  <c r="AI140" i="1"/>
  <c r="AI139" i="1"/>
  <c r="AI138" i="1"/>
  <c r="AI137" i="1"/>
  <c r="AI136" i="1"/>
  <c r="AI135" i="1"/>
  <c r="AI134" i="1"/>
  <c r="AI133" i="1"/>
  <c r="AH133" i="1" s="1"/>
  <c r="AI132" i="1"/>
  <c r="AI131" i="1"/>
  <c r="AI130" i="1"/>
  <c r="AI129" i="1"/>
  <c r="AI128" i="1"/>
  <c r="AI127" i="1"/>
  <c r="AI126" i="1"/>
  <c r="AI125" i="1"/>
  <c r="AH125" i="1" s="1"/>
  <c r="AI124" i="1"/>
  <c r="AI123" i="1"/>
  <c r="AI122" i="1"/>
  <c r="AI121" i="1"/>
  <c r="AI120" i="1"/>
  <c r="AI119" i="1"/>
  <c r="AI118" i="1"/>
  <c r="AI117" i="1"/>
  <c r="AH117" i="1" s="1"/>
  <c r="AI116" i="1"/>
  <c r="AI115" i="1"/>
  <c r="AI114" i="1"/>
  <c r="AI113" i="1"/>
  <c r="AI112" i="1"/>
  <c r="AI111" i="1"/>
  <c r="AI110" i="1"/>
  <c r="AI109" i="1"/>
  <c r="AH109" i="1" s="1"/>
  <c r="AI108" i="1"/>
  <c r="AI107" i="1"/>
  <c r="AI106" i="1"/>
  <c r="AI105" i="1"/>
  <c r="AI104" i="1"/>
  <c r="AI103" i="1"/>
  <c r="AI102" i="1"/>
  <c r="AI101" i="1"/>
  <c r="AH101" i="1" s="1"/>
  <c r="AI100" i="1"/>
  <c r="AI99" i="1"/>
  <c r="AI98" i="1"/>
  <c r="AI97" i="1"/>
  <c r="AI96" i="1"/>
  <c r="AI95" i="1"/>
  <c r="AI94" i="1"/>
  <c r="AI93" i="1"/>
  <c r="AH93" i="1" s="1"/>
  <c r="AI92" i="1"/>
  <c r="AI91" i="1"/>
  <c r="AI90" i="1"/>
  <c r="AI89" i="1"/>
  <c r="AI88" i="1"/>
  <c r="AI87" i="1"/>
  <c r="AI86" i="1"/>
  <c r="AI85" i="1"/>
  <c r="AH85" i="1" s="1"/>
  <c r="AI84" i="1"/>
  <c r="AI83" i="1"/>
  <c r="AI82" i="1"/>
  <c r="AI81" i="1"/>
  <c r="AI80" i="1"/>
  <c r="AI79" i="1"/>
  <c r="AI78" i="1"/>
  <c r="AI77" i="1"/>
  <c r="AH77" i="1" s="1"/>
  <c r="AI76" i="1"/>
  <c r="AI75" i="1"/>
  <c r="AI74" i="1"/>
  <c r="AI73" i="1"/>
  <c r="AI72" i="1"/>
  <c r="AI71" i="1"/>
  <c r="AI70" i="1"/>
  <c r="AI69" i="1"/>
  <c r="AH69" i="1" s="1"/>
  <c r="AI68" i="1"/>
  <c r="AI67" i="1"/>
  <c r="AI66" i="1"/>
  <c r="AI65" i="1"/>
  <c r="AI64" i="1"/>
  <c r="AI63" i="1"/>
  <c r="AI62" i="1"/>
  <c r="AI61" i="1"/>
  <c r="AH61" i="1" s="1"/>
  <c r="AI60" i="1"/>
  <c r="AI59" i="1"/>
  <c r="AI58" i="1"/>
  <c r="AI57" i="1"/>
  <c r="AI56" i="1"/>
  <c r="AI55" i="1"/>
  <c r="AI54" i="1"/>
  <c r="AI53" i="1"/>
  <c r="AH53" i="1" s="1"/>
  <c r="AI52" i="1"/>
  <c r="AI51" i="1"/>
  <c r="AI50" i="1"/>
  <c r="AI49" i="1"/>
  <c r="AI48" i="1"/>
  <c r="AI47" i="1"/>
  <c r="AI46" i="1"/>
  <c r="AI45" i="1"/>
  <c r="AH45" i="1" s="1"/>
  <c r="AI44" i="1"/>
  <c r="AI43" i="1"/>
  <c r="AI42" i="1"/>
  <c r="AI41" i="1"/>
  <c r="AI40" i="1"/>
  <c r="AI39" i="1"/>
  <c r="AI38" i="1"/>
  <c r="AI37" i="1"/>
  <c r="AH37" i="1" s="1"/>
  <c r="AI36" i="1"/>
  <c r="AI35" i="1"/>
  <c r="AI34" i="1"/>
  <c r="AI33" i="1"/>
  <c r="AI32" i="1"/>
  <c r="AI31" i="1"/>
  <c r="AI30" i="1"/>
  <c r="AI29" i="1"/>
  <c r="AH29" i="1" s="1"/>
  <c r="AI28" i="1"/>
  <c r="AI27" i="1"/>
  <c r="AI26" i="1"/>
  <c r="AI25" i="1"/>
  <c r="AI24" i="1"/>
  <c r="AI23" i="1"/>
  <c r="AI22" i="1"/>
  <c r="AI21" i="1"/>
  <c r="AH21" i="1" s="1"/>
  <c r="AI20" i="1"/>
  <c r="AI19" i="1"/>
  <c r="AI18" i="1"/>
  <c r="AI17" i="1"/>
  <c r="AI16" i="1"/>
  <c r="AI15" i="1"/>
  <c r="AI14" i="1"/>
  <c r="AI13" i="1"/>
  <c r="AH13" i="1" s="1"/>
  <c r="AI12" i="1"/>
  <c r="AI11" i="1"/>
  <c r="AI10" i="1"/>
  <c r="AI9" i="1"/>
  <c r="AI8" i="1"/>
  <c r="AI7" i="1"/>
  <c r="AI6" i="1"/>
  <c r="AI5" i="1"/>
  <c r="AH5" i="1" s="1"/>
  <c r="AI4" i="1"/>
  <c r="AH212" i="1"/>
  <c r="AH211" i="1"/>
  <c r="AH210" i="1"/>
  <c r="AH209" i="1"/>
  <c r="AH208" i="1"/>
  <c r="AH207" i="1"/>
  <c r="AH206" i="1"/>
  <c r="AH204" i="1"/>
  <c r="AH203" i="1"/>
  <c r="AH202" i="1"/>
  <c r="AH201" i="1"/>
  <c r="AH200" i="1"/>
  <c r="AH199" i="1"/>
  <c r="AH198" i="1"/>
  <c r="AH196" i="1"/>
  <c r="AH195" i="1"/>
  <c r="AH194" i="1"/>
  <c r="AH193" i="1"/>
  <c r="AH192" i="1"/>
  <c r="AH191" i="1"/>
  <c r="AH190" i="1"/>
  <c r="AH188" i="1"/>
  <c r="AH187" i="1"/>
  <c r="AH186" i="1"/>
  <c r="AH185" i="1"/>
  <c r="AH184" i="1"/>
  <c r="AH183" i="1"/>
  <c r="AH182" i="1"/>
  <c r="AH180" i="1"/>
  <c r="AH179" i="1"/>
  <c r="AH178" i="1"/>
  <c r="AH177" i="1"/>
  <c r="AH176" i="1"/>
  <c r="AH175" i="1"/>
  <c r="AH174" i="1"/>
  <c r="AH172" i="1"/>
  <c r="AH171" i="1"/>
  <c r="AH170" i="1"/>
  <c r="AH169" i="1"/>
  <c r="AH168" i="1"/>
  <c r="AH167" i="1"/>
  <c r="AH166" i="1"/>
  <c r="AH164" i="1"/>
  <c r="AH163" i="1"/>
  <c r="AH162" i="1"/>
  <c r="AH161" i="1"/>
  <c r="AH160" i="1"/>
  <c r="AH159" i="1"/>
  <c r="AH158" i="1"/>
  <c r="AH156" i="1"/>
  <c r="AH155" i="1"/>
  <c r="AH154" i="1"/>
  <c r="AH153" i="1"/>
  <c r="AH152" i="1"/>
  <c r="AH151" i="1"/>
  <c r="AH150" i="1"/>
  <c r="AH148" i="1"/>
  <c r="AH147" i="1"/>
  <c r="AH146" i="1"/>
  <c r="AH145" i="1"/>
  <c r="AH144" i="1"/>
  <c r="AH143" i="1"/>
  <c r="AH142" i="1"/>
  <c r="AH140" i="1"/>
  <c r="AH139" i="1"/>
  <c r="AH138" i="1"/>
  <c r="AH137" i="1"/>
  <c r="AH136" i="1"/>
  <c r="AH135" i="1"/>
  <c r="AH134" i="1"/>
  <c r="AH132" i="1"/>
  <c r="AH131" i="1"/>
  <c r="AH130" i="1"/>
  <c r="AH129" i="1"/>
  <c r="AH128" i="1"/>
  <c r="AH127" i="1"/>
  <c r="AH126" i="1"/>
  <c r="AH124" i="1"/>
  <c r="AH123" i="1"/>
  <c r="AH122" i="1"/>
  <c r="AH121" i="1"/>
  <c r="AH120" i="1"/>
  <c r="AH119" i="1"/>
  <c r="AH118" i="1"/>
  <c r="AH116" i="1"/>
  <c r="AH115" i="1"/>
  <c r="AH114" i="1"/>
  <c r="AH113" i="1"/>
  <c r="AH112" i="1"/>
  <c r="AH111" i="1"/>
  <c r="AH110" i="1"/>
  <c r="AH108" i="1"/>
  <c r="AH107" i="1"/>
  <c r="AH106" i="1"/>
  <c r="AH105" i="1"/>
  <c r="AH104" i="1"/>
  <c r="AH103" i="1"/>
  <c r="AH102" i="1"/>
  <c r="AH100" i="1"/>
  <c r="AH99" i="1"/>
  <c r="AH98" i="1"/>
  <c r="AH97" i="1"/>
  <c r="AH96" i="1"/>
  <c r="AH95" i="1"/>
  <c r="AH94" i="1"/>
  <c r="AH92" i="1"/>
  <c r="AH91" i="1"/>
  <c r="AH90" i="1"/>
  <c r="AH89" i="1"/>
  <c r="AH88" i="1"/>
  <c r="AH87" i="1"/>
  <c r="AH86" i="1"/>
  <c r="AH84" i="1"/>
  <c r="AH83" i="1"/>
  <c r="AH82" i="1"/>
  <c r="AH81" i="1"/>
  <c r="AH80" i="1"/>
  <c r="AH79" i="1"/>
  <c r="AH78" i="1"/>
  <c r="AH76" i="1"/>
  <c r="AH75" i="1"/>
  <c r="AH74" i="1"/>
  <c r="AH73" i="1"/>
  <c r="AH72" i="1"/>
  <c r="AH71" i="1"/>
  <c r="AH70" i="1"/>
  <c r="AH68" i="1"/>
  <c r="AH67" i="1"/>
  <c r="AH66" i="1"/>
  <c r="AH65" i="1"/>
  <c r="AH64" i="1"/>
  <c r="AH63" i="1"/>
  <c r="AH62" i="1"/>
  <c r="AH60" i="1"/>
  <c r="AH59" i="1"/>
  <c r="AH58" i="1"/>
  <c r="AH57" i="1"/>
  <c r="AH56" i="1"/>
  <c r="AH55" i="1"/>
  <c r="AH54" i="1"/>
  <c r="AH52" i="1"/>
  <c r="AH51" i="1"/>
  <c r="AH50" i="1"/>
  <c r="AH49" i="1"/>
  <c r="AH48" i="1"/>
  <c r="AH47" i="1"/>
  <c r="AH46" i="1"/>
  <c r="AH44" i="1"/>
  <c r="AH43" i="1"/>
  <c r="AH42" i="1"/>
  <c r="AH41" i="1"/>
  <c r="AH40" i="1"/>
  <c r="AH39" i="1"/>
  <c r="AH38" i="1"/>
  <c r="AH36" i="1"/>
  <c r="AH35" i="1"/>
  <c r="AH34" i="1"/>
  <c r="AH33" i="1"/>
  <c r="AH32" i="1"/>
  <c r="AH31" i="1"/>
  <c r="AH30" i="1"/>
  <c r="AH28" i="1"/>
  <c r="AH27" i="1"/>
  <c r="AH26" i="1"/>
  <c r="AH25" i="1"/>
  <c r="AH24" i="1"/>
  <c r="AH23" i="1"/>
  <c r="AH22" i="1"/>
  <c r="AH20" i="1"/>
  <c r="AH19" i="1"/>
  <c r="AH18" i="1"/>
  <c r="AH17" i="1"/>
  <c r="AH16" i="1"/>
  <c r="AH15" i="1"/>
  <c r="AH14" i="1"/>
  <c r="AH12" i="1"/>
  <c r="AH11" i="1"/>
  <c r="AH10" i="1"/>
  <c r="AH9" i="1"/>
  <c r="AH8" i="1"/>
  <c r="AH7" i="1"/>
  <c r="AH6" i="1"/>
  <c r="AH4" i="1"/>
  <c r="AG212" i="1"/>
  <c r="AG211" i="1"/>
  <c r="AG210" i="1"/>
  <c r="AG209" i="1"/>
  <c r="AG208" i="1"/>
  <c r="AG207" i="1"/>
  <c r="AG206" i="1"/>
  <c r="AG204" i="1"/>
  <c r="AG203" i="1"/>
  <c r="AG202" i="1"/>
  <c r="AG201" i="1"/>
  <c r="AG200" i="1"/>
  <c r="AG199" i="1"/>
  <c r="AG198" i="1"/>
  <c r="AG196" i="1"/>
  <c r="AG195" i="1"/>
  <c r="AG194" i="1"/>
  <c r="AG193" i="1"/>
  <c r="AG192" i="1"/>
  <c r="AG191" i="1"/>
  <c r="AG190" i="1"/>
  <c r="AG188" i="1"/>
  <c r="AG187" i="1"/>
  <c r="AG186" i="1"/>
  <c r="AG185" i="1"/>
  <c r="AG184" i="1"/>
  <c r="AG183" i="1"/>
  <c r="AG182" i="1"/>
  <c r="AG180" i="1"/>
  <c r="AG179" i="1"/>
  <c r="AG178" i="1"/>
  <c r="AG177" i="1"/>
  <c r="AG176" i="1"/>
  <c r="AG175" i="1"/>
  <c r="AG174" i="1"/>
  <c r="AG172" i="1"/>
  <c r="AG171" i="1"/>
  <c r="AG170" i="1"/>
  <c r="AG169" i="1"/>
  <c r="AG168" i="1"/>
  <c r="AG167" i="1"/>
  <c r="AG166" i="1"/>
  <c r="AG164" i="1"/>
  <c r="AG163" i="1"/>
  <c r="AG162" i="1"/>
  <c r="AG161" i="1"/>
  <c r="AG160" i="1"/>
  <c r="AG159" i="1"/>
  <c r="AG158" i="1"/>
  <c r="AG156" i="1"/>
  <c r="AG155" i="1"/>
  <c r="AG154" i="1"/>
  <c r="AG153" i="1"/>
  <c r="AG152" i="1"/>
  <c r="AG151" i="1"/>
  <c r="AG150" i="1"/>
  <c r="AG148" i="1"/>
  <c r="AG147" i="1"/>
  <c r="AG146" i="1"/>
  <c r="AG145" i="1"/>
  <c r="AG144" i="1"/>
  <c r="AG143" i="1"/>
  <c r="AG142" i="1"/>
  <c r="AG140" i="1"/>
  <c r="AG139" i="1"/>
  <c r="AG138" i="1"/>
  <c r="AG137" i="1"/>
  <c r="AG136" i="1"/>
  <c r="AG135" i="1"/>
  <c r="AG134" i="1"/>
  <c r="AG132" i="1"/>
  <c r="AG131" i="1"/>
  <c r="AG130" i="1"/>
  <c r="AG129" i="1"/>
  <c r="AG128" i="1"/>
  <c r="AG127" i="1"/>
  <c r="AG126" i="1"/>
  <c r="AG124" i="1"/>
  <c r="AG123" i="1"/>
  <c r="AG122" i="1"/>
  <c r="AG121" i="1"/>
  <c r="AG120" i="1"/>
  <c r="AG119" i="1"/>
  <c r="AG118" i="1"/>
  <c r="AG116" i="1"/>
  <c r="AG115" i="1"/>
  <c r="AG114" i="1"/>
  <c r="AG113" i="1"/>
  <c r="AG112" i="1"/>
  <c r="AG111" i="1"/>
  <c r="AG110" i="1"/>
  <c r="AG108" i="1"/>
  <c r="AG107" i="1"/>
  <c r="AG106" i="1"/>
  <c r="AG105" i="1"/>
  <c r="AG104" i="1"/>
  <c r="AG103" i="1"/>
  <c r="AG102" i="1"/>
  <c r="AG100" i="1"/>
  <c r="AG99" i="1"/>
  <c r="AG98" i="1"/>
  <c r="AG97" i="1"/>
  <c r="AG96" i="1"/>
  <c r="AG95" i="1"/>
  <c r="AG94" i="1"/>
  <c r="AG92" i="1"/>
  <c r="AG91" i="1"/>
  <c r="AG90" i="1"/>
  <c r="AG89" i="1"/>
  <c r="AG88" i="1"/>
  <c r="AG87" i="1"/>
  <c r="AG86" i="1"/>
  <c r="AG84" i="1"/>
  <c r="AG83" i="1"/>
  <c r="AG82" i="1"/>
  <c r="AG81" i="1"/>
  <c r="AG80" i="1"/>
  <c r="AG79" i="1"/>
  <c r="AG78" i="1"/>
  <c r="AG76" i="1"/>
  <c r="AG75" i="1"/>
  <c r="AG74" i="1"/>
  <c r="AG73" i="1"/>
  <c r="AG72" i="1"/>
  <c r="AG71" i="1"/>
  <c r="AG70" i="1"/>
  <c r="AG68" i="1"/>
  <c r="AG67" i="1"/>
  <c r="AG66" i="1"/>
  <c r="AG65" i="1"/>
  <c r="AG64" i="1"/>
  <c r="AG63" i="1"/>
  <c r="AG62" i="1"/>
  <c r="AG60" i="1"/>
  <c r="AG59" i="1"/>
  <c r="AG58" i="1"/>
  <c r="AG57" i="1"/>
  <c r="AG56" i="1"/>
  <c r="AG55" i="1"/>
  <c r="AG54" i="1"/>
  <c r="AG52" i="1"/>
  <c r="AG51" i="1"/>
  <c r="AG50" i="1"/>
  <c r="AG49" i="1"/>
  <c r="AG48" i="1"/>
  <c r="AG47" i="1"/>
  <c r="AG46" i="1"/>
  <c r="AG44" i="1"/>
  <c r="AG43" i="1"/>
  <c r="AG42" i="1"/>
  <c r="AG41" i="1"/>
  <c r="AG40" i="1"/>
  <c r="AG39" i="1"/>
  <c r="AG38" i="1"/>
  <c r="AG36" i="1"/>
  <c r="AG35" i="1"/>
  <c r="AG34" i="1"/>
  <c r="AG33" i="1"/>
  <c r="AG32" i="1"/>
  <c r="AG31" i="1"/>
  <c r="AG30" i="1"/>
  <c r="AG28" i="1"/>
  <c r="AG27" i="1"/>
  <c r="AG26" i="1"/>
  <c r="AG25" i="1"/>
  <c r="AG24" i="1"/>
  <c r="AG23" i="1"/>
  <c r="AG22" i="1"/>
  <c r="AG20" i="1"/>
  <c r="AG19" i="1"/>
  <c r="AG18" i="1"/>
  <c r="AG17" i="1"/>
  <c r="AG16" i="1"/>
  <c r="AG15" i="1"/>
  <c r="AG14" i="1"/>
  <c r="AG12" i="1"/>
  <c r="AG11" i="1"/>
  <c r="AG10" i="1"/>
  <c r="AG9" i="1"/>
  <c r="AG8" i="1"/>
  <c r="AG7" i="1"/>
  <c r="AG6" i="1"/>
  <c r="AG4" i="1"/>
  <c r="L116" i="1"/>
  <c r="AD76" i="1"/>
  <c r="L76" i="1"/>
  <c r="AG5" i="1" l="1"/>
  <c r="AG13" i="1"/>
  <c r="AG37" i="1"/>
  <c r="AG53" i="1"/>
  <c r="AG69" i="1"/>
  <c r="AG85" i="1"/>
  <c r="AG101" i="1"/>
  <c r="AG109" i="1"/>
  <c r="AG125" i="1"/>
  <c r="AG149" i="1"/>
  <c r="AG165" i="1"/>
  <c r="AG189" i="1"/>
  <c r="AG205" i="1"/>
  <c r="AG21" i="1"/>
  <c r="AG29" i="1"/>
  <c r="AG45" i="1"/>
  <c r="AG61" i="1"/>
  <c r="AG77" i="1"/>
  <c r="AG93" i="1"/>
  <c r="AG117" i="1"/>
  <c r="AG133" i="1"/>
  <c r="AG141" i="1"/>
  <c r="AG157" i="1"/>
  <c r="AG173" i="1"/>
  <c r="AG181" i="1"/>
  <c r="AG197" i="1"/>
  <c r="H76" i="1"/>
  <c r="AD129" i="1" l="1"/>
  <c r="L129" i="1"/>
  <c r="H129" i="1" l="1"/>
  <c r="AD116" i="1"/>
  <c r="L93" i="1"/>
  <c r="AD93" i="1"/>
  <c r="H116" i="1" l="1"/>
  <c r="H93" i="1"/>
  <c r="K2" i="4" l="1"/>
  <c r="AD35" i="1" l="1"/>
  <c r="L35" i="1"/>
  <c r="H35" i="1" l="1"/>
  <c r="L194" i="1"/>
  <c r="AD194" i="1"/>
  <c r="AD204" i="1"/>
  <c r="L204" i="1"/>
  <c r="H194" i="1" l="1"/>
  <c r="H204" i="1"/>
  <c r="AD149" i="1"/>
  <c r="AD148" i="1"/>
  <c r="L148" i="1"/>
  <c r="H149" i="1" l="1"/>
  <c r="H148" i="1"/>
  <c r="AD208" i="1"/>
  <c r="L208" i="1"/>
  <c r="AD207" i="1"/>
  <c r="L207" i="1"/>
  <c r="L212" i="1"/>
  <c r="AD212" i="1"/>
  <c r="AD164" i="1"/>
  <c r="L164" i="1"/>
  <c r="H207" i="1" l="1"/>
  <c r="H208" i="1"/>
  <c r="H212" i="1"/>
  <c r="H164" i="1"/>
  <c r="L170" i="1"/>
  <c r="AD170" i="1"/>
  <c r="H170" i="1" l="1"/>
  <c r="AD125" i="1"/>
  <c r="L125" i="1"/>
  <c r="AD66" i="1"/>
  <c r="L66" i="1"/>
  <c r="L6" i="1"/>
  <c r="H125" i="1" l="1"/>
  <c r="H66" i="1"/>
  <c r="H6" i="1"/>
  <c r="L211" i="1"/>
  <c r="L210" i="1"/>
  <c r="L209" i="1"/>
  <c r="L206" i="1"/>
  <c r="L205" i="1"/>
  <c r="L203" i="1"/>
  <c r="L202" i="1"/>
  <c r="L201" i="1"/>
  <c r="L200" i="1"/>
  <c r="L199" i="1"/>
  <c r="L198" i="1"/>
  <c r="L197" i="1"/>
  <c r="L196" i="1"/>
  <c r="L195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69" i="1"/>
  <c r="L168" i="1"/>
  <c r="L167" i="1"/>
  <c r="L166" i="1"/>
  <c r="L165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8" i="1"/>
  <c r="L127" i="1"/>
  <c r="L126" i="1"/>
  <c r="L124" i="1"/>
  <c r="L123" i="1"/>
  <c r="L122" i="1"/>
  <c r="L121" i="1"/>
  <c r="L120" i="1"/>
  <c r="L119" i="1"/>
  <c r="L118" i="1"/>
  <c r="L117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6" i="1"/>
  <c r="L95" i="1"/>
  <c r="L94" i="1"/>
  <c r="L92" i="1"/>
  <c r="L91" i="1"/>
  <c r="L90" i="1"/>
  <c r="L89" i="1"/>
  <c r="L88" i="1"/>
  <c r="L87" i="1"/>
  <c r="L86" i="1"/>
  <c r="L85" i="1"/>
  <c r="L84" i="1"/>
  <c r="L83" i="1"/>
  <c r="L82" i="1"/>
  <c r="L80" i="1"/>
  <c r="L79" i="1"/>
  <c r="L78" i="1"/>
  <c r="L77" i="1"/>
  <c r="L75" i="1"/>
  <c r="L74" i="1"/>
  <c r="L73" i="1"/>
  <c r="L72" i="1"/>
  <c r="L71" i="1"/>
  <c r="L70" i="1"/>
  <c r="L69" i="1"/>
  <c r="L68" i="1"/>
  <c r="L67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5" i="1"/>
  <c r="L4" i="1"/>
  <c r="AD211" i="1"/>
  <c r="AD210" i="1"/>
  <c r="AD209" i="1"/>
  <c r="AD206" i="1"/>
  <c r="AD205" i="1"/>
  <c r="AD203" i="1"/>
  <c r="AD202" i="1"/>
  <c r="AD201" i="1"/>
  <c r="AD200" i="1"/>
  <c r="AD199" i="1"/>
  <c r="AD198" i="1"/>
  <c r="AD197" i="1"/>
  <c r="AD196" i="1"/>
  <c r="AD195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69" i="1"/>
  <c r="AD168" i="1"/>
  <c r="AD167" i="1"/>
  <c r="AD166" i="1"/>
  <c r="AD165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8" i="1"/>
  <c r="AD127" i="1"/>
  <c r="AD126" i="1"/>
  <c r="AD124" i="1"/>
  <c r="AD123" i="1"/>
  <c r="AD122" i="1"/>
  <c r="AD121" i="1"/>
  <c r="AD120" i="1"/>
  <c r="AD119" i="1"/>
  <c r="AD118" i="1"/>
  <c r="AD117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6" i="1"/>
  <c r="AD95" i="1"/>
  <c r="AD94" i="1"/>
  <c r="AD92" i="1"/>
  <c r="AD91" i="1"/>
  <c r="AD90" i="1"/>
  <c r="AD89" i="1"/>
  <c r="AD88" i="1"/>
  <c r="AD87" i="1"/>
  <c r="AD86" i="1"/>
  <c r="AD85" i="1"/>
  <c r="AD84" i="1"/>
  <c r="AD83" i="1"/>
  <c r="AD82" i="1"/>
  <c r="AD80" i="1"/>
  <c r="AD79" i="1"/>
  <c r="AD78" i="1"/>
  <c r="AD77" i="1"/>
  <c r="AD75" i="1"/>
  <c r="AD74" i="1"/>
  <c r="AD73" i="1"/>
  <c r="AD72" i="1"/>
  <c r="AD71" i="1"/>
  <c r="AD70" i="1"/>
  <c r="AD69" i="1"/>
  <c r="AD68" i="1"/>
  <c r="AD67" i="1"/>
  <c r="AD65" i="1"/>
  <c r="AD64" i="1"/>
  <c r="AD63" i="1"/>
  <c r="AD62" i="1"/>
  <c r="AD61" i="1"/>
  <c r="AD60" i="1"/>
  <c r="AD59" i="1"/>
  <c r="H59" i="1" s="1"/>
  <c r="AD58" i="1"/>
  <c r="AD57" i="1"/>
  <c r="AD56" i="1"/>
  <c r="AD55" i="1"/>
  <c r="AD54" i="1"/>
  <c r="AD53" i="1"/>
  <c r="AD52" i="1"/>
  <c r="AD51" i="1"/>
  <c r="H51" i="1" s="1"/>
  <c r="AD50" i="1"/>
  <c r="AD49" i="1"/>
  <c r="AD48" i="1"/>
  <c r="AD47" i="1"/>
  <c r="AD46" i="1"/>
  <c r="AD45" i="1"/>
  <c r="AD44" i="1"/>
  <c r="AD43" i="1"/>
  <c r="H43" i="1" s="1"/>
  <c r="AD42" i="1"/>
  <c r="AD41" i="1"/>
  <c r="AD40" i="1"/>
  <c r="AD39" i="1"/>
  <c r="AD38" i="1"/>
  <c r="AD37" i="1"/>
  <c r="AD36" i="1"/>
  <c r="AD34" i="1"/>
  <c r="H34" i="1" s="1"/>
  <c r="AD33" i="1"/>
  <c r="AD32" i="1"/>
  <c r="AD31" i="1"/>
  <c r="AD30" i="1"/>
  <c r="AD29" i="1"/>
  <c r="AD28" i="1"/>
  <c r="AD27" i="1"/>
  <c r="AD26" i="1"/>
  <c r="H26" i="1" s="1"/>
  <c r="AD25" i="1"/>
  <c r="AD24" i="1"/>
  <c r="AD23" i="1"/>
  <c r="AD22" i="1"/>
  <c r="AD21" i="1"/>
  <c r="AD20" i="1"/>
  <c r="AD19" i="1"/>
  <c r="AD18" i="1"/>
  <c r="H18" i="1" s="1"/>
  <c r="AD17" i="1"/>
  <c r="AD16" i="1"/>
  <c r="AD15" i="1"/>
  <c r="AD14" i="1"/>
  <c r="AD13" i="1"/>
  <c r="AD12" i="1"/>
  <c r="AD11" i="1"/>
  <c r="AD10" i="1"/>
  <c r="H10" i="1" s="1"/>
  <c r="AD9" i="1"/>
  <c r="AD8" i="1"/>
  <c r="AD7" i="1"/>
  <c r="AD5" i="1"/>
  <c r="AD4" i="1"/>
  <c r="H5" i="1" l="1"/>
  <c r="H14" i="1"/>
  <c r="H22" i="1"/>
  <c r="H30" i="1"/>
  <c r="H39" i="1"/>
  <c r="H47" i="1"/>
  <c r="H55" i="1"/>
  <c r="H144" i="1"/>
  <c r="H63" i="1"/>
  <c r="H72" i="1"/>
  <c r="H82" i="1"/>
  <c r="H90" i="1"/>
  <c r="H100" i="1"/>
  <c r="H108" i="1"/>
  <c r="H117" i="1"/>
  <c r="H20" i="1"/>
  <c r="H37" i="1"/>
  <c r="H45" i="1"/>
  <c r="H53" i="1"/>
  <c r="H70" i="1"/>
  <c r="H79" i="1"/>
  <c r="H98" i="1"/>
  <c r="H106" i="1"/>
  <c r="H126" i="1"/>
  <c r="H135" i="1"/>
  <c r="H143" i="1"/>
  <c r="H153" i="1"/>
  <c r="H161" i="1"/>
  <c r="H171" i="1"/>
  <c r="H179" i="1"/>
  <c r="H187" i="1"/>
  <c r="H196" i="1"/>
  <c r="H205" i="1"/>
  <c r="H31" i="1"/>
  <c r="H64" i="1"/>
  <c r="H16" i="1"/>
  <c r="H41" i="1"/>
  <c r="H57" i="1"/>
  <c r="H74" i="1"/>
  <c r="H92" i="1"/>
  <c r="H102" i="1"/>
  <c r="H119" i="1"/>
  <c r="H137" i="1"/>
  <c r="H145" i="1"/>
  <c r="H155" i="1"/>
  <c r="H24" i="1"/>
  <c r="H49" i="1"/>
  <c r="H65" i="1"/>
  <c r="H84" i="1"/>
  <c r="H110" i="1"/>
  <c r="H128" i="1"/>
  <c r="H8" i="1"/>
  <c r="H32" i="1"/>
  <c r="H7" i="1"/>
  <c r="H23" i="1"/>
  <c r="H40" i="1"/>
  <c r="H56" i="1"/>
  <c r="H73" i="1"/>
  <c r="H91" i="1"/>
  <c r="H101" i="1"/>
  <c r="H109" i="1"/>
  <c r="H127" i="1"/>
  <c r="H136" i="1"/>
  <c r="H154" i="1"/>
  <c r="H162" i="1"/>
  <c r="H180" i="1"/>
  <c r="H188" i="1"/>
  <c r="H11" i="1"/>
  <c r="H19" i="1"/>
  <c r="H27" i="1"/>
  <c r="H36" i="1"/>
  <c r="H44" i="1"/>
  <c r="H52" i="1"/>
  <c r="H60" i="1"/>
  <c r="H69" i="1"/>
  <c r="H78" i="1"/>
  <c r="H87" i="1"/>
  <c r="H96" i="1"/>
  <c r="H105" i="1"/>
  <c r="H113" i="1"/>
  <c r="H122" i="1"/>
  <c r="H132" i="1"/>
  <c r="H140" i="1"/>
  <c r="H150" i="1"/>
  <c r="H158" i="1"/>
  <c r="H167" i="1"/>
  <c r="H176" i="1"/>
  <c r="H184" i="1"/>
  <c r="H192" i="1"/>
  <c r="H201" i="1"/>
  <c r="H211" i="1"/>
  <c r="H114" i="1"/>
  <c r="H133" i="1"/>
  <c r="H13" i="1"/>
  <c r="H38" i="1"/>
  <c r="H46" i="1"/>
  <c r="H71" i="1"/>
  <c r="H80" i="1"/>
  <c r="H99" i="1"/>
  <c r="H107" i="1"/>
  <c r="H134" i="1"/>
  <c r="H142" i="1"/>
  <c r="H15" i="1"/>
  <c r="H48" i="1"/>
  <c r="H83" i="1"/>
  <c r="H118" i="1"/>
  <c r="H172" i="1"/>
  <c r="H197" i="1"/>
  <c r="H17" i="1"/>
  <c r="H25" i="1"/>
  <c r="H33" i="1"/>
  <c r="H42" i="1"/>
  <c r="H58" i="1"/>
  <c r="H67" i="1"/>
  <c r="H85" i="1"/>
  <c r="H94" i="1"/>
  <c r="H103" i="1"/>
  <c r="H111" i="1"/>
  <c r="H130" i="1"/>
  <c r="H138" i="1"/>
  <c r="H156" i="1"/>
  <c r="H165" i="1"/>
  <c r="H174" i="1"/>
  <c r="H182" i="1"/>
  <c r="H199" i="1"/>
  <c r="H209" i="1"/>
  <c r="H28" i="1"/>
  <c r="H61" i="1"/>
  <c r="H77" i="1"/>
  <c r="H86" i="1"/>
  <c r="H95" i="1"/>
  <c r="H104" i="1"/>
  <c r="H112" i="1"/>
  <c r="H121" i="1"/>
  <c r="H131" i="1"/>
  <c r="H139" i="1"/>
  <c r="H147" i="1"/>
  <c r="H157" i="1"/>
  <c r="H166" i="1"/>
  <c r="H175" i="1"/>
  <c r="H183" i="1"/>
  <c r="H191" i="1"/>
  <c r="H200" i="1"/>
  <c r="H210" i="1"/>
  <c r="H141" i="1"/>
  <c r="H151" i="1"/>
  <c r="H159" i="1"/>
  <c r="H177" i="1"/>
  <c r="H185" i="1"/>
  <c r="H193" i="1"/>
  <c r="H202" i="1"/>
  <c r="H169" i="1"/>
  <c r="H178" i="1"/>
  <c r="H203" i="1"/>
  <c r="H12" i="1"/>
  <c r="H206" i="1"/>
  <c r="H88" i="1"/>
  <c r="H123" i="1"/>
  <c r="H163" i="1"/>
  <c r="H173" i="1"/>
  <c r="H181" i="1"/>
  <c r="H189" i="1"/>
  <c r="H198" i="1"/>
  <c r="H4" i="1"/>
  <c r="H21" i="1"/>
  <c r="H29" i="1"/>
  <c r="H54" i="1"/>
  <c r="H62" i="1"/>
  <c r="H89" i="1"/>
  <c r="H115" i="1"/>
  <c r="H124" i="1"/>
  <c r="H152" i="1"/>
  <c r="H160" i="1"/>
  <c r="H186" i="1"/>
  <c r="H195" i="1"/>
  <c r="H9" i="1"/>
  <c r="H50" i="1"/>
  <c r="H75" i="1"/>
  <c r="H120" i="1"/>
  <c r="H146" i="1"/>
  <c r="H190" i="1"/>
  <c r="H68" i="1"/>
  <c r="H168" i="1"/>
  <c r="A2" i="7"/>
  <c r="A3" i="7" s="1"/>
  <c r="AI3" i="1" l="1"/>
  <c r="AH3" i="1" l="1"/>
  <c r="L3" i="1"/>
  <c r="AD3" i="1"/>
  <c r="H3" i="1" l="1"/>
  <c r="AG3" i="1" s="1"/>
</calcChain>
</file>

<file path=xl/sharedStrings.xml><?xml version="1.0" encoding="utf-8"?>
<sst xmlns="http://schemas.openxmlformats.org/spreadsheetml/2006/main" count="1191" uniqueCount="620">
  <si>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</si>
  <si>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</si>
  <si>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</si>
  <si>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</si>
  <si>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</si>
  <si>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</si>
  <si>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</si>
  <si>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</si>
  <si>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</si>
  <si>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</si>
  <si>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</si>
  <si>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</si>
  <si>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</si>
  <si>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</si>
  <si>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</si>
  <si>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</si>
  <si>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</si>
  <si>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</si>
  <si>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</si>
  <si>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</si>
  <si>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</si>
  <si>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</si>
  <si>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</si>
  <si>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</si>
  <si>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</si>
  <si>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</si>
  <si>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</si>
  <si>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</si>
  <si>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</si>
  <si>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</si>
  <si>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</si>
  <si>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</si>
  <si>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</si>
  <si>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</si>
  <si>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</si>
  <si>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</si>
  <si>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</si>
  <si>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</si>
  <si>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</si>
  <si>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</si>
  <si>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</si>
  <si>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</si>
  <si>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</si>
  <si>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</si>
  <si>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</si>
  <si>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</si>
  <si>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</si>
  <si>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</si>
  <si>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</si>
  <si>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</si>
  <si>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</si>
  <si>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</si>
  <si>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</si>
  <si>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</si>
  <si>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</si>
  <si>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</si>
  <si>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</si>
  <si>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</si>
  <si>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</si>
  <si>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</si>
  <si>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</si>
  <si>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</si>
  <si>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</si>
  <si>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</si>
  <si>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</si>
  <si>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</si>
  <si>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</si>
  <si>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</si>
  <si>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</si>
  <si>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</si>
  <si>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</si>
  <si>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</si>
  <si>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</si>
  <si>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</si>
  <si>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</si>
  <si>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</si>
  <si>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</si>
  <si>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</si>
  <si>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</si>
  <si>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</si>
  <si>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</si>
  <si>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</si>
  <si>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</si>
  <si>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</si>
  <si>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</si>
  <si>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</si>
  <si>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</si>
  <si>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</si>
  <si>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</si>
  <si>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</si>
  <si>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</si>
  <si>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</si>
  <si>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</si>
  <si>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</si>
  <si>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</si>
  <si>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</si>
  <si>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</si>
  <si>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</si>
  <si>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</si>
  <si>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</si>
  <si>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</si>
  <si>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</si>
  <si>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</si>
  <si>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</si>
  <si>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</si>
  <si>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</si>
  <si>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</si>
  <si>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</si>
  <si>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</si>
  <si>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</si>
  <si>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</si>
  <si>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</si>
  <si>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</si>
  <si>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</si>
  <si>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</si>
  <si>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</si>
  <si>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</si>
  <si>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</si>
  <si>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</si>
  <si>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</si>
  <si>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</si>
  <si>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</si>
  <si>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</si>
  <si>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</si>
  <si>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</si>
  <si>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</si>
  <si>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</si>
  <si>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</si>
  <si>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</si>
  <si>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</si>
  <si>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</si>
  <si>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</si>
  <si>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</si>
  <si>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</si>
  <si>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</si>
  <si>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</si>
  <si>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</si>
  <si>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</si>
  <si>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</si>
  <si>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</si>
  <si>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</si>
  <si>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</si>
  <si>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</si>
  <si>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</si>
  <si>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</si>
  <si>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</si>
  <si>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</si>
  <si>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</si>
  <si>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</si>
  <si>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</si>
  <si>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</si>
  <si>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</si>
  <si>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</si>
  <si>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</si>
  <si>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</si>
  <si>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</si>
  <si>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</si>
  <si>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</si>
  <si>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</si>
  <si>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</si>
  <si>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</si>
  <si>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</si>
  <si>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</si>
  <si>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</si>
  <si>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</si>
  <si>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</si>
  <si>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</si>
  <si>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</si>
  <si>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</si>
  <si>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</si>
  <si>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</si>
  <si>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</si>
  <si>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</si>
  <si>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</si>
  <si>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</si>
  <si>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</si>
  <si>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</si>
  <si>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</si>
  <si>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</si>
  <si>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</si>
  <si>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</si>
  <si>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</si>
  <si>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</si>
  <si>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</si>
  <si>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</si>
  <si>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</si>
  <si>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</si>
  <si>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</si>
  <si>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</si>
  <si>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</si>
  <si>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</si>
  <si>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</si>
  <si>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</si>
  <si>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</si>
  <si>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</si>
  <si>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</si>
  <si>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</si>
  <si>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</si>
  <si>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</si>
  <si>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</si>
  <si>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</si>
  <si>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</si>
  <si>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</si>
  <si>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</si>
  <si>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</si>
  <si>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</si>
  <si>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</si>
  <si>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</si>
  <si>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</si>
  <si>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</si>
  <si>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</si>
  <si>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</si>
  <si>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</si>
  <si>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</si>
  <si>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</si>
  <si>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</si>
  <si>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</si>
  <si>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</si>
  <si>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</si>
  <si>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</si>
  <si>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</si>
  <si>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</si>
  <si>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</si>
  <si>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</si>
  <si>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</si>
  <si>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</si>
  <si>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</si>
  <si>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</si>
  <si>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</si>
  <si>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</si>
  <si>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</si>
  <si>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</si>
  <si>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</si>
  <si>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</si>
  <si>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</si>
  <si>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</si>
  <si>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</si>
  <si>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</si>
  <si>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</si>
  <si>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</si>
  <si>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</si>
  <si>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</si>
  <si>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</si>
  <si>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</si>
  <si>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</si>
  <si>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</si>
  <si>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</si>
  <si>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</si>
  <si>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</si>
  <si>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</si>
  <si>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</si>
  <si>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</si>
  <si>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</si>
  <si>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</si>
  <si>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</si>
  <si>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</si>
  <si>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</si>
  <si>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</si>
  <si>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</si>
  <si>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</si>
  <si>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</si>
  <si>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</si>
  <si>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</si>
  <si>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</si>
  <si>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</si>
  <si>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</si>
  <si>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</si>
  <si>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</si>
  <si>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</si>
  <si>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</si>
  <si>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</si>
  <si>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</si>
  <si>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</si>
  <si>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</si>
  <si>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</si>
  <si>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</si>
  <si>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</si>
  <si>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</si>
  <si>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</si>
  <si>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</si>
  <si>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</si>
  <si>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</si>
  <si>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</si>
  <si>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</si>
  <si>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</si>
  <si>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</si>
  <si>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</si>
  <si>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</si>
  <si>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</si>
  <si>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</si>
  <si>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</si>
  <si>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</si>
  <si>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</si>
  <si>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</si>
  <si>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</si>
  <si>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</si>
  <si>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</si>
  <si>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</si>
  <si>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</si>
  <si>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</si>
  <si>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</si>
  <si>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</si>
  <si>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</si>
  <si>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</si>
  <si>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</si>
  <si>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</si>
  <si>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</si>
  <si>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</si>
  <si>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</si>
  <si>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</si>
  <si>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</si>
  <si>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</si>
  <si>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</si>
  <si>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</si>
  <si>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</si>
  <si>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</si>
  <si>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</si>
  <si>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</si>
  <si>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</si>
  <si>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</si>
  <si>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</si>
  <si>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</si>
  <si>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</si>
  <si>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</si>
  <si>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</si>
  <si>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</si>
  <si>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</si>
  <si>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</si>
  <si>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</si>
  <si>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</si>
  <si>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</si>
  <si>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</si>
  <si>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</si>
  <si>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</si>
  <si>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</si>
  <si>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</si>
  <si>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</si>
  <si>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</si>
  <si>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</si>
  <si>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</si>
  <si>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</si>
  <si>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</si>
  <si>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</si>
  <si>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</si>
  <si>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</si>
  <si>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</si>
  <si>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</si>
  <si>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</si>
  <si>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</si>
  <si>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</si>
  <si>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</si>
  <si>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</si>
  <si>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</si>
  <si>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</si>
  <si>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</si>
  <si>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</si>
  <si>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</si>
  <si>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</si>
  <si>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</si>
  <si>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</si>
  <si>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</si>
  <si>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</si>
  <si>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</si>
  <si>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</si>
  <si>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</si>
  <si>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</si>
  <si>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</si>
  <si>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</si>
  <si>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</si>
  <si>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</si>
  <si>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</si>
  <si>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</si>
  <si>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</si>
  <si>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</si>
  <si>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</si>
  <si>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</si>
  <si>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</si>
  <si>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</si>
  <si>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</si>
  <si>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</si>
  <si>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</si>
  <si>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</si>
  <si>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</si>
  <si>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</si>
  <si>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</si>
  <si>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</si>
  <si>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</si>
  <si>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</si>
  <si>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</si>
  <si>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</si>
  <si>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</si>
  <si>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</si>
  <si>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</si>
  <si>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</si>
  <si>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</si>
  <si>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</si>
  <si>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</si>
  <si>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</si>
  <si>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</si>
  <si>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</si>
  <si>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</si>
  <si>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</si>
  <si>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</si>
  <si>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</si>
  <si>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</si>
  <si>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</si>
  <si>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</si>
  <si>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</si>
  <si>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</si>
  <si>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</si>
  <si>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</si>
  <si>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</si>
  <si>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</si>
  <si>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</si>
  <si>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</si>
  <si>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</si>
  <si>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</si>
  <si>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</si>
  <si>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</si>
  <si>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</si>
  <si>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</si>
  <si>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</si>
  <si>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</si>
  <si>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</si>
  <si>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</si>
  <si>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</si>
  <si>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</si>
  <si>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</si>
  <si>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</si>
  <si>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</si>
  <si>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</si>
  <si>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</si>
  <si>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</si>
  <si>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</si>
  <si>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</si>
  <si>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</si>
  <si>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</si>
  <si>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</si>
  <si>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</si>
  <si>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</si>
  <si>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</si>
  <si>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</si>
  <si>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</si>
  <si>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</si>
  <si>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❃真理念裝レリーフ只即用於非活動的5★念裝　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</si>
  <si>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</si>
  <si>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</si>
  <si>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</si>
  <si>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</si>
  <si>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</si>
  <si>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</si>
  <si>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</si>
  <si>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</si>
  <si>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</si>
  <si>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</si>
  <si>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</si>
  <si>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</si>
  <si>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</si>
  <si>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</si>
  <si>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</si>
  <si>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</si>
  <si>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</si>
  <si>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</si>
  <si>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</si>
  <si>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</si>
  <si>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</si>
  <si>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</si>
  <si>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</si>
  <si>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</si>
  <si>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</si>
  <si>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</si>
  <si>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</si>
  <si>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</si>
  <si>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</si>
  <si>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</si>
  <si>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</si>
  <si>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</si>
  <si>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</si>
  <si>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MP上限+10</t>
  </si>
  <si>
    <t>MP上限+20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</si>
  <si>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</si>
  <si>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</si>
  <si>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</si>
  <si>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</si>
  <si>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</si>
  <si>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</si>
  <si>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</si>
  <si>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</si>
  <si>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</si>
  <si>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</si>
  <si>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</si>
  <si>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</si>
  <si>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MP上限+5, MP回復+5</t>
  </si>
  <si>
    <t>MP上限+10, 範囲耐性+10</t>
  </si>
  <si>
    <t>MP上限+10, MP回復+10</t>
  </si>
  <si>
    <t>魔動人形</t>
  </si>
  <si>
    <t>射撃&amp;魔法</t>
  </si>
  <si>
    <t>ノーザンブライドレリーフ
Northern Pride</t>
  </si>
  <si>
    <t>TS_LOST_THOL_02.png</t>
  </si>
  <si>
    <t>追いかけるは好奇心</t>
  </si>
  <si>
    <t>TS_LOST_EINZ_01.png</t>
  </si>
  <si>
    <t>世界を壊す、先駆けに</t>
  </si>
  <si>
    <t>暴擊率+10</t>
  </si>
  <si>
    <t>TS_NORTH_CADANOVA_02.png</t>
  </si>
  <si>
    <t>落涙なき慟哭</t>
  </si>
  <si>
    <t>風属性</t>
  </si>
  <si>
    <t>TS_GREED_LEAFA_01.png</t>
  </si>
  <si>
    <t>将軍の誇りチョコ</t>
  </si>
  <si>
    <t>TS_POK_CASSIUS_01.png</t>
  </si>
  <si>
    <t>円環の瞳</t>
  </si>
  <si>
    <t>暴擊率+20, 
命中率+10</t>
  </si>
  <si>
    <t>TS_POK_RISANAUT_01.png</t>
  </si>
  <si>
    <t>TS_S_02.png</t>
  </si>
  <si>
    <t>TS_SAGA_EULALIA_01.png</t>
  </si>
  <si>
    <t>確定事象の砂時計</t>
  </si>
  <si>
    <t>単体耐性+20</t>
  </si>
  <si>
    <t>華紋は桜色に染まり</t>
  </si>
  <si>
    <t>大森林の唱和</t>
  </si>
  <si>
    <t>❃暫時只有節日レリーフ可以突破活動／非5★念裝</t>
  </si>
  <si>
    <t>ブレフロ</t>
  </si>
  <si>
    <t>節日</t>
  </si>
  <si>
    <t>聖誕節2019</t>
  </si>
  <si>
    <t>白情人節2020</t>
  </si>
  <si>
    <t>女性 (包括活動念裝)</t>
  </si>
  <si>
    <t>TS_BF_02.png</t>
  </si>
  <si>
    <t>TS_DESERT_ANKH_03.png</t>
  </si>
  <si>
    <t>TS_WADA_REIMEI_01.png</t>
  </si>
  <si>
    <t>TS_WRATH_PLUMERIA_01.png</t>
  </si>
  <si>
    <t>グランガイアサマナーズ</t>
  </si>
  <si>
    <t>クリユニ</t>
  </si>
  <si>
    <t>刺突耐性+20</t>
  </si>
  <si>
    <t>おもてなしの心</t>
  </si>
  <si>
    <t>甘き血刃</t>
  </si>
  <si>
    <t>斬撃耐性+10,
命中率+5</t>
  </si>
  <si>
    <t>皆様に花マルを</t>
  </si>
  <si>
    <t>TS_APRILFOOL_2020.png</t>
  </si>
  <si>
    <t>TS_GLUTTONY_JUURIA_DARK_01.png</t>
  </si>
  <si>
    <t>TS_OTHER_NERO_01.png</t>
  </si>
  <si>
    <t>伝説の塔の下で</t>
  </si>
  <si>
    <t>穢れなき生者を喰らい</t>
  </si>
  <si>
    <t>黒という記憶</t>
  </si>
  <si>
    <t>HTML</t>
  </si>
  <si>
    <t>Javascript</t>
  </si>
  <si>
    <t>TS_TS_04.png</t>
  </si>
  <si>
    <t>&lt;十戒&gt;に抗いし王女</t>
  </si>
  <si>
    <t>下位魔神</t>
  </si>
  <si>
    <t>TS_SLOTH_NIGURU_01.png</t>
  </si>
  <si>
    <t>TS_WRATH_SPICA_02.png</t>
  </si>
  <si>
    <t>TS_WRATH_ZAHAR_02.png</t>
  </si>
  <si>
    <t>完全なる闇の遊戯</t>
  </si>
  <si>
    <t>魔法回避率+20</t>
  </si>
  <si>
    <t>回避率+10</t>
  </si>
  <si>
    <t>回避率+5</t>
  </si>
  <si>
    <t>MP上限+20, 回避率+10</t>
  </si>
  <si>
    <t>射撃回避率+20</t>
  </si>
  <si>
    <t>珠星、決戦の地へ</t>
  </si>
  <si>
    <t>単体耐性+10</t>
  </si>
  <si>
    <t>白銀の野望、ここに降り立ち</t>
  </si>
  <si>
    <t>TS_SB_01.png</t>
  </si>
  <si>
    <t>TS_SB_02.png</t>
  </si>
  <si>
    <t>盾の勇者に差し込む光</t>
  </si>
  <si>
    <t>盾の勇者の成り上がり</t>
  </si>
  <si>
    <t>第二王女の願いごと</t>
  </si>
  <si>
    <t>打擊&amp;魔法</t>
  </si>
  <si>
    <t>TS_WRATH_GLANZ_02.png</t>
  </si>
  <si>
    <t>TS_WRATH_RACHEL_01.png</t>
  </si>
  <si>
    <t>白黒の熊を照らす火灯</t>
  </si>
  <si>
    <t>打擊</t>
  </si>
  <si>
    <t>斬撃耐性</t>
  </si>
  <si>
    <t>MP上限</t>
  </si>
  <si>
    <t>MP回復</t>
  </si>
  <si>
    <t>命中率</t>
  </si>
  <si>
    <t>回避率</t>
  </si>
  <si>
    <t>射撃回避率</t>
  </si>
  <si>
    <t>魔法回避率</t>
  </si>
  <si>
    <t>暴擊率</t>
  </si>
  <si>
    <t>詠唱時間</t>
  </si>
  <si>
    <t>水属性耐性</t>
  </si>
  <si>
    <t>光属性耐性</t>
  </si>
  <si>
    <t>闇属性耐性</t>
  </si>
  <si>
    <t>刺突耐性</t>
  </si>
  <si>
    <t>射撃耐性</t>
  </si>
  <si>
    <t>単体耐性</t>
  </si>
  <si>
    <t>範囲耐性</t>
  </si>
  <si>
    <t>治癒力</t>
  </si>
  <si>
    <t>魅了</t>
  </si>
  <si>
    <t>沈黙</t>
  </si>
  <si>
    <t>消えない汚れ</t>
  </si>
  <si>
    <t>MP回復+10</t>
  </si>
  <si>
    <t>エンヴィリア管弦楽団</t>
  </si>
  <si>
    <t>神ガ選ばぬ、革命を</t>
  </si>
  <si>
    <t>group_cry.png</t>
  </si>
  <si>
    <t>group_bf.png</t>
  </si>
  <si>
    <t>subgroup_sb.png</t>
  </si>
  <si>
    <t>TS_ENVYRIA_CANON_02.png</t>
  </si>
  <si>
    <t>託されし世界を導く光</t>
  </si>
  <si>
    <t>}</t>
  </si>
  <si>
    <t>&lt;/tbody&gt;&lt;/table&gt;</t>
  </si>
  <si>
    <t>TS_LOST_VIER_02.png</t>
  </si>
  <si>
    <t>TS_LUST_AINANNA_01.png</t>
  </si>
  <si>
    <t>幸せの香りに満ちて</t>
  </si>
  <si>
    <t>冷たく輝くベッドに</t>
  </si>
  <si>
    <t>TS_POK_BLACK_01.png</t>
  </si>
  <si>
    <t>粛清の黒き刃</t>
  </si>
  <si>
    <t>function score() {var b1 = 0;var b2 = 0;var b0 = 0;var s1 = 0;var s2 = 0;var s3 = 0;var s4 = 0;var s5 = 0;var s6 = 0;var s7 = 0;var s0 = 0; /* default value for 大罪屬性 (i.e. highest single value among all types) */var pm = document.querySelector('input[name = pm]:checked').value; /* physical or magical */var sin = document.querySelector('input[name = sin]:checked').value;if (pm == 'phy') {b1 = 1;} else if (pm == 'mag') {b2 = 1;} else {b0 = 1;}if (sin == 'envy') {s1 = 1;} else if (sin == 'sloth') {s2 = 1;} else if (sin == 'lust') {s3 = 1;} else if (sin == 'gluttony') {s4 = 1;} else if (sin == 'wrath') {s5 = 1;} else if (sin == 'greed') {s6 = 1;} else if (sin == 'pride') {s7 = 1;} else if (sin == 'any') {s0 = 1;}var e01 = document.querySelector('#ex01').checked;var e02 = document.querySelector('#ex02').checked;var e03 = document.querySelector('#ex03').checked;var e04 = document.querySelector('#ex04').checked;var e05 = document.querySelector('#ex05').checked;var e06 = document.querySelector('#ex06').checked;var e07 = document.querySelector('#ex07').checked;var e08 = document.querySelector('#ex08').checked;var e09 = document.querySelector('#ex09').checked;var e10 = document.querySelector('#ex10').checked;var e11 = document.querySelector('#ex11').checked;var e12 = document.querySelector('#ex12').checked;var e13 = document.querySelector('#ex13').checked;var e14 = document.querySelector('#ex14').checked;var e15 = document.querySelector('#ex15').checked;var e16 = document.querySelector('#ex16').checked;</t>
  </si>
  <si>
    <t>&lt;script&gt;refreshMmt();&lt;/script&gt;&lt;table id='mementos'&gt;&lt;thead&gt;&lt;tr&gt;&lt;th headers='icon'&gt;圖示&lt;/th&gt;&lt;th headers='name' onclick='sortTableByString(1)'&gt;真理念裝&lt;/th&gt;&lt;th headers='rank' onclick='sortTableByString(2)'&gt;★&lt;/th&gt;&lt;th headers='remark' onclick='sortTableByString(3)'&gt;註&lt;/th&gt;&lt;th headers='origin' onclick='sortTableByString(4)'&gt;起源地&lt;/th&gt;&lt;th headers='group' onclick='sortTableByString(5)'&gt;團隊&lt;/th&gt;&lt;th headers='score' onclick='sortTableByNumber(6)'&gt;分數&lt;/th&gt;&lt;th headers='HP' onclick='sortTableByNumber(7)'&gt;HP&lt;/th&gt;&lt;th headers='patk' onclick='sortTableByNumber(8)'&gt;物攻&lt;/th&gt;&lt;th headers='matk' onclick='sortTableByNumber(9)'&gt;魔攻&lt;/th&gt;&lt;th headers='pdef' onclick='sortTableByNumber(10)'&gt;物防&lt;/th&gt;&lt;th headers='mdef' onclick='sortTableByNumber(11)'&gt;魔防&lt;/th&gt;&lt;th headers='dex' onclick='sortTableByNumber(12)'&gt;器用&lt;/th&gt;&lt;th headers='agi' onclick='sortTableByNumber(13)'&gt;素早&lt;/th&gt;&lt;th headers='luck' onclick='sortTableByNumber(14)'&gt;運&lt;/th&gt;&lt;th headers='a.type' onclick='sortTableByString(15)'&gt;攻屬&lt;/th&gt;&lt;th headers='a.bonus' onclick='sortTableByNumber(16)'&gt;補正&lt;/th&gt;&lt;th headers='special' onclick='sortTableByString(17)'&gt;特效&lt;/th&gt;&lt;th headers='sp.bonus' onclick='sortTableByNumber(18)'&gt;補正&lt;/th&gt;&lt;th headers='others'&gt;其他&lt;/th&gt;&lt;th headers='sinA' onclick='sortTableByNumber(20)'&gt;嫉妬&lt;/th&gt;&lt;th headers='sinB' onclick='sortTableByNumber(21)'&gt;怠惰&lt;/th&gt;&lt;th headers='sinC' onclick='sortTableByNumber(22)'&gt;色欲&lt;/th&gt;&lt;th headers='sinD' onclick='sortTableByNumber(23)'&gt;暴食&lt;/th&gt;&lt;th headers='sinE' onclick='sortTableByNumber(24)'&gt;憤怒&lt;/th&gt;&lt;th headers='sinF' onclick='sortTableByNumber(25)'&gt;強欲&lt;/th&gt;&lt;th headers='sinG' onclick='sortTableByNumber(26)'&gt;傲慢&lt;/th&gt;&lt;/tr&gt;&lt;/thead&gt;&lt;tbody&gt;</t>
  </si>
  <si>
    <t>グリードダイク軍</t>
  </si>
  <si>
    <t>TS_GREED_LUCILLE_02.png</t>
  </si>
  <si>
    <t>TS_GREED_YUEN_01.png</t>
  </si>
  <si>
    <t>TS_LUST_YAULAS_02.png</t>
  </si>
  <si>
    <t>祝宴のとあるキラキラ</t>
  </si>
  <si>
    <t>射撃&amp;斬撃</t>
  </si>
  <si>
    <t>命中率+5</t>
  </si>
  <si>
    <t>範囲耐性+10, 水属性+10</t>
  </si>
  <si>
    <t>盤上交差の岐路</t>
  </si>
  <si>
    <t>範囲&amp;雷属性</t>
  </si>
  <si>
    <t>誰よりも華麗に</t>
  </si>
  <si>
    <t>斬撃回避率</t>
  </si>
  <si>
    <t>回避率+10, 斬撃回避率+20, 暴擊率+10</t>
  </si>
  <si>
    <t>単体攻撃力50%アップ 回避率10%アップ 斬撃回避率20%アップ クリティカル率10%アップ &lt;強欲&gt;特効40%アップ &lt;色欲&gt;特効20%アップ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</si>
</sst>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9" fontId="0" fillId="0" borderId="0" xfId="0" applyNumberFormat="1"/>
    <xf numFmtId="0" fontId="4" fillId="0" borderId="0" xfId="0" applyNumberFormat="1" applyFont="1" applyBorder="1" applyAlignment="1" applyProtection="1">
      <alignment horizontal="left" vertical="center"/>
      <protection locked="0" hidden="1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6" fillId="0" borderId="0" xfId="0" applyNumberFormat="1" applyFont="1" applyBorder="1" applyAlignment="1" applyProtection="1">
      <alignment horizontal="left" vertical="top" wrapText="1"/>
      <protection locked="0" hidden="1"/>
    </xf>
    <xf numFmtId="0" fontId="6" fillId="0" borderId="0" xfId="0" applyNumberFormat="1" applyFont="1" applyBorder="1" applyAlignment="1" applyProtection="1">
      <alignment horizontal="left" vertical="top"/>
      <protection locked="0" hidden="1"/>
    </xf>
    <xf numFmtId="0" fontId="6" fillId="0" borderId="0" xfId="0" applyNumberFormat="1" applyFont="1" applyAlignment="1" applyProtection="1">
      <alignment horizontal="left" vertical="center" wrapText="1"/>
      <protection locked="0" hidden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Comma" xfId="1" builtinId="3"/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366" Type="http://schemas.openxmlformats.org/officeDocument/2006/relationships/image" Target="../media/image190.png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377" Type="http://schemas.openxmlformats.org/officeDocument/2006/relationships/image" Target="../media/image201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357" Type="http://schemas.openxmlformats.org/officeDocument/2006/relationships/image" Target="../media/image181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368" Type="http://schemas.openxmlformats.org/officeDocument/2006/relationships/image" Target="../media/image192.png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379" Type="http://schemas.openxmlformats.org/officeDocument/2006/relationships/image" Target="../media/image203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359" Type="http://schemas.openxmlformats.org/officeDocument/2006/relationships/image" Target="../media/image183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370" Type="http://schemas.openxmlformats.org/officeDocument/2006/relationships/image" Target="../media/image194.png"/><Relationship Id="rId230" Type="http://schemas.openxmlformats.org/officeDocument/2006/relationships/image" Target="file:///C:\Users\kklau\OneDrive\Tagatame\Repo\mementos\resources\TS_SAGA_BIRGITTA_01.png" TargetMode="External"/><Relationship Id="rId25" Type="http://schemas.openxmlformats.org/officeDocument/2006/relationships/image" Target="../media/image13.png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328" Type="http://schemas.openxmlformats.org/officeDocument/2006/relationships/image" Target="file:///C:\Users\kklau\OneDrive\Tagatame\Repo\mementos\resources\TS_WRATH_KLIMA_01.png" TargetMode="External"/><Relationship Id="rId132" Type="http://schemas.openxmlformats.org/officeDocument/2006/relationships/image" Target="file:///C:\Users\kklau\OneDrive\Tagatame\Repo\mementos\resources\TS_GREED_LUCILLE_01.png" TargetMode="External"/><Relationship Id="rId174" Type="http://schemas.openxmlformats.org/officeDocument/2006/relationships/image" Target="file:///C:\Users\kklau\OneDrive\Tagatame\Repo\mementos\resources\TS_LUST_LAVINA_01.png" TargetMode="External"/><Relationship Id="rId381" Type="http://schemas.openxmlformats.org/officeDocument/2006/relationships/image" Target="../media/image205.png"/><Relationship Id="rId241" Type="http://schemas.openxmlformats.org/officeDocument/2006/relationships/image" Target="../media/image121.png"/><Relationship Id="rId36" Type="http://schemas.openxmlformats.org/officeDocument/2006/relationships/image" Target="file:///C:\Users\kklau\OneDrive\Tagatame\Repo\mementos\resources\TS_DESERT_RAMESES_01.png" TargetMode="External"/><Relationship Id="rId283" Type="http://schemas.openxmlformats.org/officeDocument/2006/relationships/image" Target="../media/image142.png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101" Type="http://schemas.openxmlformats.org/officeDocument/2006/relationships/image" Target="../media/image51.png"/><Relationship Id="rId143" Type="http://schemas.openxmlformats.org/officeDocument/2006/relationships/image" Target="../media/image72.png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252" Type="http://schemas.openxmlformats.org/officeDocument/2006/relationships/image" Target="file:///C:\Users\kklau\OneDrive\Tagatame\Repo\mementos\resources\TS_SLOTH_CHERYL_01.png" TargetMode="External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47" Type="http://schemas.openxmlformats.org/officeDocument/2006/relationships/image" Target="../media/image24.png"/><Relationship Id="rId68" Type="http://schemas.openxmlformats.org/officeDocument/2006/relationships/image" Target="file:///C:\Users\kklau\OneDrive\Tagatame\Repo\mementos\resources\TS_ENVYRIA_ELAINE_01.png" TargetMode="External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33" Type="http://schemas.openxmlformats.org/officeDocument/2006/relationships/image" Target="../media/image67.png"/><Relationship Id="rId154" Type="http://schemas.openxmlformats.org/officeDocument/2006/relationships/image" Target="file:///C:\Users\kklau\OneDrive\Tagatame\Repo\mementos\resources\TS_LOST_NOIN_01.png" TargetMode="External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361" Type="http://schemas.openxmlformats.org/officeDocument/2006/relationships/image" Target="../media/image185.png"/><Relationship Id="rId196" Type="http://schemas.openxmlformats.org/officeDocument/2006/relationships/image" Target="file:///C:\Users\kklau\OneDrive\Tagatame\Repo\mementos\resources\TS_LUST_ST_NIKUSU_DARK_01.png" TargetMode="External"/><Relationship Id="rId200" Type="http://schemas.openxmlformats.org/officeDocument/2006/relationships/image" Target="file:///C:\Users\kklau\OneDrive\Tagatame\Repo\mementos\resources\TS_MCF_ALTO_01.png" TargetMode="External"/><Relationship Id="rId382" Type="http://schemas.openxmlformats.org/officeDocument/2006/relationships/image" Target="../media/image206.png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42" Type="http://schemas.openxmlformats.org/officeDocument/2006/relationships/image" Target="file:///C:\Users\kklau\OneDrive\Tagatame\Repo\mementos\resources\TS_SAGA_SEIDA_01.png" TargetMode="External"/><Relationship Id="rId263" Type="http://schemas.openxmlformats.org/officeDocument/2006/relationships/image" Target="../media/image132.png"/><Relationship Id="rId284" Type="http://schemas.openxmlformats.org/officeDocument/2006/relationships/image" Target="file:///C:\Users\kklau\OneDrive\Tagatame\Repo\mementos\resources\TS_TSP_02.png" TargetMode="External"/><Relationship Id="rId319" Type="http://schemas.openxmlformats.org/officeDocument/2006/relationships/image" Target="../media/image160.png"/><Relationship Id="rId37" Type="http://schemas.openxmlformats.org/officeDocument/2006/relationships/image" Target="../media/image19.png"/><Relationship Id="rId58" Type="http://schemas.openxmlformats.org/officeDocument/2006/relationships/image" Target="file:///C:\Users\kklau\OneDrive\Tagatame\Repo\mementos\resources\TS_ENVYRIA_CANON_01.png" TargetMode="External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23" Type="http://schemas.openxmlformats.org/officeDocument/2006/relationships/image" Target="../media/image62.png"/><Relationship Id="rId144" Type="http://schemas.openxmlformats.org/officeDocument/2006/relationships/image" Target="file:///C:\Users\kklau\OneDrive\Tagatame\Repo\mementos\resources\TS_LOST_ACHAD_01.png" TargetMode="External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372" Type="http://schemas.openxmlformats.org/officeDocument/2006/relationships/image" Target="../media/image196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362" Type="http://schemas.openxmlformats.org/officeDocument/2006/relationships/image" Target="../media/image186.png"/><Relationship Id="rId383" Type="http://schemas.openxmlformats.org/officeDocument/2006/relationships/image" Target="../media/image207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373" Type="http://schemas.openxmlformats.org/officeDocument/2006/relationships/image" Target="../media/image197.png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363" Type="http://schemas.openxmlformats.org/officeDocument/2006/relationships/image" Target="../media/image187.png"/><Relationship Id="rId384" Type="http://schemas.openxmlformats.org/officeDocument/2006/relationships/image" Target="../media/image208.png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374" Type="http://schemas.openxmlformats.org/officeDocument/2006/relationships/image" Target="../media/image198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364" Type="http://schemas.openxmlformats.org/officeDocument/2006/relationships/image" Target="../media/image188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385" Type="http://schemas.openxmlformats.org/officeDocument/2006/relationships/image" Target="../media/image209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75" Type="http://schemas.openxmlformats.org/officeDocument/2006/relationships/image" Target="../media/image199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365" Type="http://schemas.openxmlformats.org/officeDocument/2006/relationships/image" Target="../media/image189.png"/><Relationship Id="rId386" Type="http://schemas.openxmlformats.org/officeDocument/2006/relationships/image" Target="../media/image210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376" Type="http://schemas.openxmlformats.org/officeDocument/2006/relationships/image" Target="../media/image200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367" Type="http://schemas.openxmlformats.org/officeDocument/2006/relationships/image" Target="../media/image191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378" Type="http://schemas.openxmlformats.org/officeDocument/2006/relationships/image" Target="../media/image202.png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358" Type="http://schemas.openxmlformats.org/officeDocument/2006/relationships/image" Target="../media/image182.png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369" Type="http://schemas.openxmlformats.org/officeDocument/2006/relationships/image" Target="../media/image193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380" Type="http://schemas.openxmlformats.org/officeDocument/2006/relationships/image" Target="../media/image204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Relationship Id="rId251" Type="http://schemas.openxmlformats.org/officeDocument/2006/relationships/image" Target="../media/image126.png"/><Relationship Id="rId46" Type="http://schemas.openxmlformats.org/officeDocument/2006/relationships/image" Target="file:///C:\Users\kklau\OneDrive\Tagatame\Repo\mementos\resources\TS_ENVYRIA_AGATHA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49" Type="http://schemas.openxmlformats.org/officeDocument/2006/relationships/image" Target="../media/image175.png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53" Type="http://schemas.openxmlformats.org/officeDocument/2006/relationships/image" Target="../media/image77.png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360" Type="http://schemas.openxmlformats.org/officeDocument/2006/relationships/image" Target="../media/image184.png"/><Relationship Id="rId220" Type="http://schemas.openxmlformats.org/officeDocument/2006/relationships/image" Target="file:///C:\Users\kklau\OneDrive\Tagatame\Repo\mementos\resources\TS_POK_FAILNAUGHT_01.png" TargetMode="External"/><Relationship Id="rId15" Type="http://schemas.openxmlformats.org/officeDocument/2006/relationships/image" Target="../media/image8.png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318" Type="http://schemas.openxmlformats.org/officeDocument/2006/relationships/image" Target="file:///C:\Users\kklau\OneDrive\Tagatame\Repo\mementos\resources\TS_WADA_ZIN_01.png" TargetMode="External"/><Relationship Id="rId99" Type="http://schemas.openxmlformats.org/officeDocument/2006/relationships/image" Target="../media/image50.png"/><Relationship Id="rId122" Type="http://schemas.openxmlformats.org/officeDocument/2006/relationships/image" Target="file:///C:\Users\kklau\OneDrive\Tagatame\Repo\mementos\resources\TS_GLUTTONY_NEICA_01.png" TargetMode="External"/><Relationship Id="rId164" Type="http://schemas.openxmlformats.org/officeDocument/2006/relationships/image" Target="file:///C:\Users\kklau\OneDrive\Tagatame\Repo\mementos\resources\TS_LOST_ZYVA_01.png" TargetMode="External"/><Relationship Id="rId371" Type="http://schemas.openxmlformats.org/officeDocument/2006/relationships/image" Target="../media/image195.png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73" Type="http://schemas.openxmlformats.org/officeDocument/2006/relationships/image" Target="../media/image137.png"/><Relationship Id="rId329" Type="http://schemas.openxmlformats.org/officeDocument/2006/relationships/image" Target="../media/image165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221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34.png"/><Relationship Id="rId63" Type="http://schemas.openxmlformats.org/officeDocument/2006/relationships/image" Target="../media/image242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216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229.png"/><Relationship Id="rId53" Type="http://schemas.openxmlformats.org/officeDocument/2006/relationships/image" Target="../media/image237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50.png"/><Relationship Id="rId5" Type="http://schemas.openxmlformats.org/officeDocument/2006/relationships/image" Target="../media/image213.png"/><Relationship Id="rId19" Type="http://schemas.openxmlformats.org/officeDocument/2006/relationships/image" Target="../media/image220.png"/><Relationship Id="rId14" Type="http://schemas.openxmlformats.org/officeDocument/2006/relationships/image" Target="file:///C:\Users\kklau\OneDrive\Tagatame\Repo\mementos\resources\ui\group_lust.png" TargetMode="External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224.png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228.png"/><Relationship Id="rId43" Type="http://schemas.openxmlformats.org/officeDocument/2006/relationships/image" Target="../media/image232.png"/><Relationship Id="rId48" Type="http://schemas.openxmlformats.org/officeDocument/2006/relationships/image" Target="file:///C:\Users\kklau\OneDrive\Tagatame\Repo\mementos\resources\ui\IT_CONCEPTCARD_COMMON_LUS.png" TargetMode="External"/><Relationship Id="rId56" Type="http://schemas.openxmlformats.org/officeDocument/2006/relationships/image" Target="file:///C:\Users\kklau\OneDrive\Tagatame\Repo\mementos\resources\ui\IT_CONCEPTCARD_COMMON_WAD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45.png"/><Relationship Id="rId77" Type="http://schemas.openxmlformats.org/officeDocument/2006/relationships/image" Target="../media/image249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36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85" Type="http://schemas.openxmlformats.org/officeDocument/2006/relationships/image" Target="../media/image253.png"/><Relationship Id="rId3" Type="http://schemas.openxmlformats.org/officeDocument/2006/relationships/image" Target="../media/image212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219.png"/><Relationship Id="rId25" Type="http://schemas.openxmlformats.org/officeDocument/2006/relationships/image" Target="../media/image223.png"/><Relationship Id="rId33" Type="http://schemas.openxmlformats.org/officeDocument/2006/relationships/image" Target="../media/image227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40.png"/><Relationship Id="rId67" Type="http://schemas.openxmlformats.org/officeDocument/2006/relationships/image" Target="../media/image244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31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48.png"/><Relationship Id="rId83" Type="http://schemas.openxmlformats.org/officeDocument/2006/relationships/image" Target="../media/image252.png"/><Relationship Id="rId88" Type="http://schemas.openxmlformats.org/officeDocument/2006/relationships/image" Target="../media/image256.png"/><Relationship Id="rId1" Type="http://schemas.openxmlformats.org/officeDocument/2006/relationships/image" Target="../media/image211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218.png"/><Relationship Id="rId23" Type="http://schemas.openxmlformats.org/officeDocument/2006/relationships/image" Target="../media/image222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35.png"/><Relationship Id="rId57" Type="http://schemas.openxmlformats.org/officeDocument/2006/relationships/image" Target="../media/image239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226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43.png"/><Relationship Id="rId73" Type="http://schemas.openxmlformats.org/officeDocument/2006/relationships/image" Target="../media/image247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51.png"/><Relationship Id="rId86" Type="http://schemas.openxmlformats.org/officeDocument/2006/relationships/image" Target="../media/image254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215.png"/><Relationship Id="rId13" Type="http://schemas.openxmlformats.org/officeDocument/2006/relationships/image" Target="../media/image217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30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38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214.png"/><Relationship Id="rId71" Type="http://schemas.openxmlformats.org/officeDocument/2006/relationships/image" Target="../media/image246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225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33.png"/><Relationship Id="rId66" Type="http://schemas.openxmlformats.org/officeDocument/2006/relationships/image" Target="file:///C:\Users\kklau\OneDrive\Tagatame\Repo\mementos\resources\ui\subgroup_hienkishi.png" TargetMode="External"/><Relationship Id="rId87" Type="http://schemas.openxmlformats.org/officeDocument/2006/relationships/image" Target="../media/image255.png"/><Relationship Id="rId61" Type="http://schemas.openxmlformats.org/officeDocument/2006/relationships/image" Target="../media/image241.png"/><Relationship Id="rId82" Type="http://schemas.openxmlformats.org/officeDocument/2006/relationships/image" Target="file:///C:\Users\kklau\OneDrive\Tagatame\Repo\mementos\resources\ui\subgroup_wadatusmi_samurai_family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</xdr:colOff>
      <xdr:row>3</xdr:row>
      <xdr:rowOff>464730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</xdr:colOff>
      <xdr:row>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</xdr:colOff>
      <xdr:row>7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</xdr:colOff>
      <xdr:row>8</xdr:row>
      <xdr:rowOff>464730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</xdr:colOff>
      <xdr:row>10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</xdr:colOff>
      <xdr:row>10</xdr:row>
      <xdr:rowOff>464730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</xdr:colOff>
      <xdr:row>11</xdr:row>
      <xdr:rowOff>464729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</xdr:colOff>
      <xdr:row>12</xdr:row>
      <xdr:rowOff>464730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</xdr:colOff>
      <xdr:row>14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</xdr:colOff>
      <xdr:row>16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</xdr:colOff>
      <xdr:row>16</xdr:row>
      <xdr:rowOff>464730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</xdr:colOff>
      <xdr:row>18</xdr:row>
      <xdr:rowOff>2544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1</xdr:colOff>
      <xdr:row>19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1</xdr:colOff>
      <xdr:row>20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</xdr:colOff>
      <xdr:row>20</xdr:row>
      <xdr:rowOff>464729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468172</xdr:rowOff>
    </xdr:from>
    <xdr:to>
      <xdr:col>2</xdr:col>
      <xdr:colOff>1</xdr:colOff>
      <xdr:row>22</xdr:row>
      <xdr:rowOff>1433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468172</xdr:rowOff>
    </xdr:from>
    <xdr:to>
      <xdr:col>2</xdr:col>
      <xdr:colOff>1</xdr:colOff>
      <xdr:row>22</xdr:row>
      <xdr:rowOff>464729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1</xdr:colOff>
      <xdr:row>23</xdr:row>
      <xdr:rowOff>464730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7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</xdr:colOff>
      <xdr:row>25</xdr:row>
      <xdr:rowOff>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1</xdr:colOff>
      <xdr:row>25</xdr:row>
      <xdr:rowOff>464730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</xdr:colOff>
      <xdr:row>27</xdr:row>
      <xdr:rowOff>2542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1</xdr:colOff>
      <xdr:row>27</xdr:row>
      <xdr:rowOff>464729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98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1</xdr:rowOff>
    </xdr:from>
    <xdr:to>
      <xdr:col>2</xdr:col>
      <xdr:colOff>1</xdr:colOff>
      <xdr:row>29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79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1</xdr:colOff>
      <xdr:row>30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1</xdr:colOff>
      <xdr:row>30</xdr:row>
      <xdr:rowOff>464730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1</xdr:colOff>
      <xdr:row>31</xdr:row>
      <xdr:rowOff>464729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1</xdr:colOff>
      <xdr:row>32</xdr:row>
      <xdr:rowOff>464729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</xdr:rowOff>
    </xdr:from>
    <xdr:to>
      <xdr:col>2</xdr:col>
      <xdr:colOff>1</xdr:colOff>
      <xdr:row>34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88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</xdr:col>
      <xdr:colOff>1</xdr:colOff>
      <xdr:row>36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1</xdr:rowOff>
    </xdr:from>
    <xdr:to>
      <xdr:col>2</xdr:col>
      <xdr:colOff>1</xdr:colOff>
      <xdr:row>36</xdr:row>
      <xdr:rowOff>464730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1</xdr:rowOff>
    </xdr:from>
    <xdr:to>
      <xdr:col>2</xdr:col>
      <xdr:colOff>1</xdr:colOff>
      <xdr:row>37</xdr:row>
      <xdr:rowOff>464730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468172</xdr:rowOff>
    </xdr:from>
    <xdr:to>
      <xdr:col>2</xdr:col>
      <xdr:colOff>1</xdr:colOff>
      <xdr:row>39</xdr:row>
      <xdr:rowOff>1446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15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1</xdr:colOff>
      <xdr:row>39</xdr:row>
      <xdr:rowOff>464729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49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</xdr:col>
      <xdr:colOff>1</xdr:colOff>
      <xdr:row>40</xdr:row>
      <xdr:rowOff>464729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178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</xdr:col>
      <xdr:colOff>1</xdr:colOff>
      <xdr:row>41</xdr:row>
      <xdr:rowOff>464729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1</xdr:colOff>
      <xdr:row>42</xdr:row>
      <xdr:rowOff>464729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</xdr:col>
      <xdr:colOff>1</xdr:colOff>
      <xdr:row>43</xdr:row>
      <xdr:rowOff>464729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1</xdr:rowOff>
    </xdr:from>
    <xdr:to>
      <xdr:col>2</xdr:col>
      <xdr:colOff>1</xdr:colOff>
      <xdr:row>45</xdr:row>
      <xdr:rowOff>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1</xdr:rowOff>
    </xdr:from>
    <xdr:to>
      <xdr:col>2</xdr:col>
      <xdr:colOff>1</xdr:colOff>
      <xdr:row>45</xdr:row>
      <xdr:rowOff>464730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1</xdr:rowOff>
    </xdr:from>
    <xdr:to>
      <xdr:col>2</xdr:col>
      <xdr:colOff>1</xdr:colOff>
      <xdr:row>47</xdr:row>
      <xdr:rowOff>2543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468172</xdr:rowOff>
    </xdr:from>
    <xdr:to>
      <xdr:col>2</xdr:col>
      <xdr:colOff>1</xdr:colOff>
      <xdr:row>48</xdr:row>
      <xdr:rowOff>1447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95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468172</xdr:rowOff>
    </xdr:from>
    <xdr:to>
      <xdr:col>2</xdr:col>
      <xdr:colOff>1</xdr:colOff>
      <xdr:row>49</xdr:row>
      <xdr:rowOff>2544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2</xdr:col>
      <xdr:colOff>1</xdr:colOff>
      <xdr:row>50</xdr:row>
      <xdr:rowOff>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31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1</xdr:colOff>
      <xdr:row>50</xdr:row>
      <xdr:rowOff>464729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9960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2</xdr:col>
      <xdr:colOff>1</xdr:colOff>
      <xdr:row>51</xdr:row>
      <xdr:rowOff>464729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677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2</xdr:col>
      <xdr:colOff>1</xdr:colOff>
      <xdr:row>52</xdr:row>
      <xdr:rowOff>464729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3594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2</xdr:col>
      <xdr:colOff>1</xdr:colOff>
      <xdr:row>53</xdr:row>
      <xdr:rowOff>464729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0412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1</xdr:rowOff>
    </xdr:from>
    <xdr:to>
      <xdr:col>2</xdr:col>
      <xdr:colOff>1</xdr:colOff>
      <xdr:row>55</xdr:row>
      <xdr:rowOff>1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22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1</xdr:rowOff>
    </xdr:from>
    <xdr:to>
      <xdr:col>2</xdr:col>
      <xdr:colOff>1</xdr:colOff>
      <xdr:row>56</xdr:row>
      <xdr:rowOff>2544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404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468172</xdr:rowOff>
    </xdr:from>
    <xdr:to>
      <xdr:col>2</xdr:col>
      <xdr:colOff>1</xdr:colOff>
      <xdr:row>57</xdr:row>
      <xdr:rowOff>1447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468172</xdr:rowOff>
    </xdr:from>
    <xdr:to>
      <xdr:col>2</xdr:col>
      <xdr:colOff>1</xdr:colOff>
      <xdr:row>57</xdr:row>
      <xdr:rowOff>464730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768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468172</xdr:rowOff>
    </xdr:from>
    <xdr:to>
      <xdr:col>2</xdr:col>
      <xdr:colOff>1</xdr:colOff>
      <xdr:row>59</xdr:row>
      <xdr:rowOff>1446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49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1</xdr:colOff>
      <xdr:row>59</xdr:row>
      <xdr:rowOff>464729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131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2</xdr:col>
      <xdr:colOff>1</xdr:colOff>
      <xdr:row>60</xdr:row>
      <xdr:rowOff>464729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813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1</xdr:colOff>
      <xdr:row>61</xdr:row>
      <xdr:rowOff>464729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495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1</xdr:colOff>
      <xdr:row>62</xdr:row>
      <xdr:rowOff>464729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17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2</xdr:col>
      <xdr:colOff>1</xdr:colOff>
      <xdr:row>63</xdr:row>
      <xdr:rowOff>464729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8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1</xdr:rowOff>
    </xdr:from>
    <xdr:to>
      <xdr:col>2</xdr:col>
      <xdr:colOff>1</xdr:colOff>
      <xdr:row>65</xdr:row>
      <xdr:rowOff>1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40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1</xdr:rowOff>
    </xdr:from>
    <xdr:to>
      <xdr:col>2</xdr:col>
      <xdr:colOff>1</xdr:colOff>
      <xdr:row>66</xdr:row>
      <xdr:rowOff>464730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1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1</xdr:rowOff>
    </xdr:from>
    <xdr:to>
      <xdr:col>2</xdr:col>
      <xdr:colOff>1</xdr:colOff>
      <xdr:row>68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1</xdr:rowOff>
    </xdr:from>
    <xdr:to>
      <xdr:col>2</xdr:col>
      <xdr:colOff>1</xdr:colOff>
      <xdr:row>68</xdr:row>
      <xdr:rowOff>464730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585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1</xdr:rowOff>
    </xdr:from>
    <xdr:to>
      <xdr:col>2</xdr:col>
      <xdr:colOff>1</xdr:colOff>
      <xdr:row>70</xdr:row>
      <xdr:rowOff>1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267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468171</xdr:rowOff>
    </xdr:from>
    <xdr:to>
      <xdr:col>2</xdr:col>
      <xdr:colOff>1</xdr:colOff>
      <xdr:row>71</xdr:row>
      <xdr:rowOff>2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948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2</xdr:col>
      <xdr:colOff>5503</xdr:colOff>
      <xdr:row>73</xdr:row>
      <xdr:rowOff>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3108595"/>
          <a:ext cx="473676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2</xdr:col>
      <xdr:colOff>1</xdr:colOff>
      <xdr:row>74</xdr:row>
      <xdr:rowOff>462735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340100"/>
          <a:ext cx="464731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3442</xdr:rowOff>
    </xdr:from>
    <xdr:to>
      <xdr:col>2</xdr:col>
      <xdr:colOff>1</xdr:colOff>
      <xdr:row>77</xdr:row>
      <xdr:rowOff>1444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8811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468172</xdr:rowOff>
    </xdr:from>
    <xdr:to>
      <xdr:col>2</xdr:col>
      <xdr:colOff>1</xdr:colOff>
      <xdr:row>78</xdr:row>
      <xdr:rowOff>1444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75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2</xdr:col>
      <xdr:colOff>1</xdr:colOff>
      <xdr:row>78</xdr:row>
      <xdr:rowOff>464729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357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2</xdr:col>
      <xdr:colOff>1</xdr:colOff>
      <xdr:row>79</xdr:row>
      <xdr:rowOff>464729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039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2</xdr:col>
      <xdr:colOff>1</xdr:colOff>
      <xdr:row>81</xdr:row>
      <xdr:rowOff>464729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0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3537</xdr:rowOff>
    </xdr:from>
    <xdr:to>
      <xdr:col>2</xdr:col>
      <xdr:colOff>1</xdr:colOff>
      <xdr:row>82</xdr:row>
      <xdr:rowOff>468172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971883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2</xdr:col>
      <xdr:colOff>1</xdr:colOff>
      <xdr:row>84</xdr:row>
      <xdr:rowOff>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084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1</xdr:rowOff>
    </xdr:from>
    <xdr:to>
      <xdr:col>2</xdr:col>
      <xdr:colOff>1</xdr:colOff>
      <xdr:row>85</xdr:row>
      <xdr:rowOff>2544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1766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1</xdr:rowOff>
    </xdr:from>
    <xdr:to>
      <xdr:col>2</xdr:col>
      <xdr:colOff>1</xdr:colOff>
      <xdr:row>86</xdr:row>
      <xdr:rowOff>3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447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1</xdr:rowOff>
    </xdr:from>
    <xdr:to>
      <xdr:col>2</xdr:col>
      <xdr:colOff>1</xdr:colOff>
      <xdr:row>87</xdr:row>
      <xdr:rowOff>468172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129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1</xdr:rowOff>
    </xdr:from>
    <xdr:to>
      <xdr:col>2</xdr:col>
      <xdr:colOff>1</xdr:colOff>
      <xdr:row>88</xdr:row>
      <xdr:rowOff>464730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811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1</xdr:rowOff>
    </xdr:from>
    <xdr:to>
      <xdr:col>2</xdr:col>
      <xdr:colOff>1</xdr:colOff>
      <xdr:row>90</xdr:row>
      <xdr:rowOff>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493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2</xdr:rowOff>
    </xdr:from>
    <xdr:to>
      <xdr:col>2</xdr:col>
      <xdr:colOff>1</xdr:colOff>
      <xdr:row>92</xdr:row>
      <xdr:rowOff>2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748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2</xdr:rowOff>
    </xdr:from>
    <xdr:to>
      <xdr:col>2</xdr:col>
      <xdr:colOff>1</xdr:colOff>
      <xdr:row>94</xdr:row>
      <xdr:rowOff>2543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856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1</xdr:rowOff>
    </xdr:from>
    <xdr:to>
      <xdr:col>2</xdr:col>
      <xdr:colOff>1</xdr:colOff>
      <xdr:row>94</xdr:row>
      <xdr:rowOff>464730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468171</xdr:rowOff>
    </xdr:from>
    <xdr:to>
      <xdr:col>2</xdr:col>
      <xdr:colOff>1</xdr:colOff>
      <xdr:row>95</xdr:row>
      <xdr:rowOff>464729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9219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96</xdr:row>
      <xdr:rowOff>468171</xdr:rowOff>
    </xdr:from>
    <xdr:to>
      <xdr:col>2</xdr:col>
      <xdr:colOff>0</xdr:colOff>
      <xdr:row>98</xdr:row>
      <xdr:rowOff>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44812913"/>
          <a:ext cx="468174" cy="468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468171</xdr:rowOff>
    </xdr:from>
    <xdr:to>
      <xdr:col>2</xdr:col>
      <xdr:colOff>1</xdr:colOff>
      <xdr:row>99</xdr:row>
      <xdr:rowOff>1447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85834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468172</xdr:rowOff>
    </xdr:from>
    <xdr:to>
      <xdr:col>2</xdr:col>
      <xdr:colOff>1</xdr:colOff>
      <xdr:row>100</xdr:row>
      <xdr:rowOff>1445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32651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1446</xdr:rowOff>
    </xdr:from>
    <xdr:to>
      <xdr:col>2</xdr:col>
      <xdr:colOff>1</xdr:colOff>
      <xdr:row>101</xdr:row>
      <xdr:rowOff>1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20691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1125</xdr:rowOff>
    </xdr:from>
    <xdr:to>
      <xdr:col>2</xdr:col>
      <xdr:colOff>1</xdr:colOff>
      <xdr:row>103</xdr:row>
      <xdr:rowOff>1124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14068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463512</xdr:rowOff>
    </xdr:from>
    <xdr:to>
      <xdr:col>2</xdr:col>
      <xdr:colOff>1</xdr:colOff>
      <xdr:row>103</xdr:row>
      <xdr:rowOff>463511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60307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463833</xdr:rowOff>
    </xdr:from>
    <xdr:to>
      <xdr:col>2</xdr:col>
      <xdr:colOff>1</xdr:colOff>
      <xdr:row>104</xdr:row>
      <xdr:rowOff>463831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070440"/>
          <a:ext cx="467047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463510</xdr:rowOff>
    </xdr:from>
    <xdr:to>
      <xdr:col>2</xdr:col>
      <xdr:colOff>1</xdr:colOff>
      <xdr:row>105</xdr:row>
      <xdr:rowOff>463508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537164"/>
          <a:ext cx="467047" cy="467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463510</xdr:rowOff>
    </xdr:from>
    <xdr:to>
      <xdr:col>2</xdr:col>
      <xdr:colOff>1</xdr:colOff>
      <xdr:row>106</xdr:row>
      <xdr:rowOff>463509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004212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2</xdr:col>
      <xdr:colOff>1</xdr:colOff>
      <xdr:row>108</xdr:row>
      <xdr:rowOff>2544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474796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463510</xdr:rowOff>
    </xdr:from>
    <xdr:to>
      <xdr:col>2</xdr:col>
      <xdr:colOff>1</xdr:colOff>
      <xdr:row>108</xdr:row>
      <xdr:rowOff>463509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938306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2</xdr:col>
      <xdr:colOff>1</xdr:colOff>
      <xdr:row>109</xdr:row>
      <xdr:rowOff>464729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408891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2</xdr:rowOff>
    </xdr:from>
    <xdr:to>
      <xdr:col>2</xdr:col>
      <xdr:colOff>1</xdr:colOff>
      <xdr:row>111</xdr:row>
      <xdr:rowOff>1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8759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466087</xdr:rowOff>
    </xdr:from>
    <xdr:to>
      <xdr:col>2</xdr:col>
      <xdr:colOff>1</xdr:colOff>
      <xdr:row>112</xdr:row>
      <xdr:rowOff>1356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34202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466086</xdr:rowOff>
    </xdr:from>
    <xdr:to>
      <xdr:col>2</xdr:col>
      <xdr:colOff>1</xdr:colOff>
      <xdr:row>113</xdr:row>
      <xdr:rowOff>1355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809072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466086</xdr:rowOff>
    </xdr:from>
    <xdr:to>
      <xdr:col>2</xdr:col>
      <xdr:colOff>1</xdr:colOff>
      <xdr:row>114</xdr:row>
      <xdr:rowOff>1354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276119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466085</xdr:rowOff>
    </xdr:from>
    <xdr:to>
      <xdr:col>2</xdr:col>
      <xdr:colOff>1</xdr:colOff>
      <xdr:row>115</xdr:row>
      <xdr:rowOff>2542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743166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116</xdr:row>
      <xdr:rowOff>1353</xdr:rowOff>
    </xdr:from>
    <xdr:to>
      <xdr:col>2</xdr:col>
      <xdr:colOff>0</xdr:colOff>
      <xdr:row>117</xdr:row>
      <xdr:rowOff>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51930667"/>
          <a:ext cx="464731" cy="4633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466405</xdr:rowOff>
    </xdr:from>
    <xdr:to>
      <xdr:col>2</xdr:col>
      <xdr:colOff>1</xdr:colOff>
      <xdr:row>118</xdr:row>
      <xdr:rowOff>1674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677580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466726</xdr:rowOff>
    </xdr:from>
    <xdr:to>
      <xdr:col>2</xdr:col>
      <xdr:colOff>1</xdr:colOff>
      <xdr:row>118</xdr:row>
      <xdr:rowOff>468172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144949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1446</xdr:rowOff>
    </xdr:from>
    <xdr:to>
      <xdr:col>2</xdr:col>
      <xdr:colOff>1</xdr:colOff>
      <xdr:row>120</xdr:row>
      <xdr:rowOff>1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613764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2</xdr:col>
      <xdr:colOff>1</xdr:colOff>
      <xdr:row>121</xdr:row>
      <xdr:rowOff>464729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07936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459973</xdr:rowOff>
    </xdr:from>
    <xdr:to>
      <xdr:col>2</xdr:col>
      <xdr:colOff>1</xdr:colOff>
      <xdr:row>122</xdr:row>
      <xdr:rowOff>459972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539338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463510</xdr:rowOff>
    </xdr:from>
    <xdr:to>
      <xdr:col>2</xdr:col>
      <xdr:colOff>1</xdr:colOff>
      <xdr:row>123</xdr:row>
      <xdr:rowOff>463509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009922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3537</xdr:rowOff>
    </xdr:from>
    <xdr:to>
      <xdr:col>2</xdr:col>
      <xdr:colOff>1</xdr:colOff>
      <xdr:row>126</xdr:row>
      <xdr:rowOff>1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48404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3536</xdr:rowOff>
    </xdr:from>
    <xdr:to>
      <xdr:col>2</xdr:col>
      <xdr:colOff>1</xdr:colOff>
      <xdr:row>127</xdr:row>
      <xdr:rowOff>1433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951091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3538</xdr:rowOff>
    </xdr:from>
    <xdr:to>
      <xdr:col>2</xdr:col>
      <xdr:colOff>1</xdr:colOff>
      <xdr:row>128</xdr:row>
      <xdr:rowOff>3537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4181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3538</xdr:rowOff>
    </xdr:from>
    <xdr:to>
      <xdr:col>2</xdr:col>
      <xdr:colOff>1</xdr:colOff>
      <xdr:row>131</xdr:row>
      <xdr:rowOff>1434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885187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3535</xdr:rowOff>
    </xdr:from>
    <xdr:to>
      <xdr:col>2</xdr:col>
      <xdr:colOff>1</xdr:colOff>
      <xdr:row>132</xdr:row>
      <xdr:rowOff>5148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721231"/>
          <a:ext cx="464731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3537</xdr:rowOff>
    </xdr:from>
    <xdr:to>
      <xdr:col>2</xdr:col>
      <xdr:colOff>1</xdr:colOff>
      <xdr:row>134</xdr:row>
      <xdr:rowOff>2544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17459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466726</xdr:rowOff>
    </xdr:from>
    <xdr:to>
      <xdr:col>2</xdr:col>
      <xdr:colOff>1</xdr:colOff>
      <xdr:row>135</xdr:row>
      <xdr:rowOff>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2</xdr:col>
      <xdr:colOff>1</xdr:colOff>
      <xdr:row>166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1</xdr:rowOff>
    </xdr:from>
    <xdr:to>
      <xdr:col>2</xdr:col>
      <xdr:colOff>1</xdr:colOff>
      <xdr:row>137</xdr:row>
      <xdr:rowOff>464730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717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3441</xdr:rowOff>
    </xdr:from>
    <xdr:to>
      <xdr:col>2</xdr:col>
      <xdr:colOff>1</xdr:colOff>
      <xdr:row>139</xdr:row>
      <xdr:rowOff>464730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884653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1</xdr:rowOff>
    </xdr:from>
    <xdr:to>
      <xdr:col>2</xdr:col>
      <xdr:colOff>1</xdr:colOff>
      <xdr:row>141</xdr:row>
      <xdr:rowOff>2544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080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468171</xdr:rowOff>
    </xdr:from>
    <xdr:to>
      <xdr:col>2</xdr:col>
      <xdr:colOff>1</xdr:colOff>
      <xdr:row>142</xdr:row>
      <xdr:rowOff>1444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62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2</xdr:rowOff>
    </xdr:from>
    <xdr:to>
      <xdr:col>2</xdr:col>
      <xdr:colOff>1</xdr:colOff>
      <xdr:row>143</xdr:row>
      <xdr:rowOff>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43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468172</xdr:rowOff>
    </xdr:from>
    <xdr:to>
      <xdr:col>2</xdr:col>
      <xdr:colOff>1</xdr:colOff>
      <xdr:row>143</xdr:row>
      <xdr:rowOff>468172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125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2</xdr:rowOff>
    </xdr:from>
    <xdr:to>
      <xdr:col>2</xdr:col>
      <xdr:colOff>1</xdr:colOff>
      <xdr:row>146</xdr:row>
      <xdr:rowOff>2544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2</xdr:col>
      <xdr:colOff>1</xdr:colOff>
      <xdr:row>149</xdr:row>
      <xdr:rowOff>462734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599055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2</xdr:rowOff>
    </xdr:from>
    <xdr:to>
      <xdr:col>2</xdr:col>
      <xdr:colOff>1</xdr:colOff>
      <xdr:row>151</xdr:row>
      <xdr:rowOff>2544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17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2</xdr:col>
      <xdr:colOff>1</xdr:colOff>
      <xdr:row>151</xdr:row>
      <xdr:rowOff>464729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852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3</xdr:rowOff>
    </xdr:from>
    <xdr:to>
      <xdr:col>2</xdr:col>
      <xdr:colOff>1</xdr:colOff>
      <xdr:row>153</xdr:row>
      <xdr:rowOff>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53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</xdr:col>
      <xdr:colOff>1</xdr:colOff>
      <xdr:row>154</xdr:row>
      <xdr:rowOff>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468170</xdr:rowOff>
    </xdr:from>
    <xdr:to>
      <xdr:col>2</xdr:col>
      <xdr:colOff>1</xdr:colOff>
      <xdr:row>155</xdr:row>
      <xdr:rowOff>1444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897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2</xdr:col>
      <xdr:colOff>1</xdr:colOff>
      <xdr:row>156</xdr:row>
      <xdr:rowOff>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579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468170</xdr:rowOff>
    </xdr:from>
    <xdr:to>
      <xdr:col>2</xdr:col>
      <xdr:colOff>1</xdr:colOff>
      <xdr:row>157</xdr:row>
      <xdr:rowOff>1445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261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1</xdr:rowOff>
    </xdr:from>
    <xdr:to>
      <xdr:col>2</xdr:col>
      <xdr:colOff>1</xdr:colOff>
      <xdr:row>158</xdr:row>
      <xdr:rowOff>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942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468171</xdr:rowOff>
    </xdr:from>
    <xdr:to>
      <xdr:col>2</xdr:col>
      <xdr:colOff>1</xdr:colOff>
      <xdr:row>159</xdr:row>
      <xdr:rowOff>1446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1</xdr:rowOff>
    </xdr:from>
    <xdr:to>
      <xdr:col>2</xdr:col>
      <xdr:colOff>1</xdr:colOff>
      <xdr:row>160</xdr:row>
      <xdr:rowOff>1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306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468171</xdr:rowOff>
    </xdr:from>
    <xdr:to>
      <xdr:col>2</xdr:col>
      <xdr:colOff>1</xdr:colOff>
      <xdr:row>161</xdr:row>
      <xdr:rowOff>1446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8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2</xdr:rowOff>
    </xdr:from>
    <xdr:to>
      <xdr:col>2</xdr:col>
      <xdr:colOff>1</xdr:colOff>
      <xdr:row>162</xdr:row>
      <xdr:rowOff>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669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468172</xdr:rowOff>
    </xdr:from>
    <xdr:to>
      <xdr:col>2</xdr:col>
      <xdr:colOff>1</xdr:colOff>
      <xdr:row>163</xdr:row>
      <xdr:rowOff>1444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7351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164</xdr:row>
      <xdr:rowOff>2</xdr:rowOff>
    </xdr:from>
    <xdr:to>
      <xdr:col>2</xdr:col>
      <xdr:colOff>1</xdr:colOff>
      <xdr:row>165</xdr:row>
      <xdr:rowOff>2543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175821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164</xdr:row>
      <xdr:rowOff>468172</xdr:rowOff>
    </xdr:from>
    <xdr:to>
      <xdr:col>2</xdr:col>
      <xdr:colOff>1</xdr:colOff>
      <xdr:row>166</xdr:row>
      <xdr:rowOff>1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6715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2</xdr:col>
      <xdr:colOff>1</xdr:colOff>
      <xdr:row>167</xdr:row>
      <xdr:rowOff>2544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09"/>
          <a:ext cx="464730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167</xdr:row>
      <xdr:rowOff>1</xdr:rowOff>
    </xdr:from>
    <xdr:to>
      <xdr:col>2</xdr:col>
      <xdr:colOff>1</xdr:colOff>
      <xdr:row>168</xdr:row>
      <xdr:rowOff>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1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2</xdr:rowOff>
    </xdr:from>
    <xdr:to>
      <xdr:col>2</xdr:col>
      <xdr:colOff>1</xdr:colOff>
      <xdr:row>169</xdr:row>
      <xdr:rowOff>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6586965"/>
          <a:ext cx="470718" cy="470716"/>
        </a:xfrm>
        <a:prstGeom prst="rect">
          <a:avLst/>
        </a:prstGeom>
      </xdr:spPr>
    </xdr:pic>
    <xdr:clientData/>
  </xdr:twoCellAnchor>
  <xdr:twoCellAnchor editAs="oneCell">
    <xdr:from>
      <xdr:col>1</xdr:col>
      <xdr:colOff>3741</xdr:colOff>
      <xdr:row>170</xdr:row>
      <xdr:rowOff>5988</xdr:rowOff>
    </xdr:from>
    <xdr:to>
      <xdr:col>2</xdr:col>
      <xdr:colOff>0</xdr:colOff>
      <xdr:row>171</xdr:row>
      <xdr:rowOff>1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77534386"/>
          <a:ext cx="466976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5988</xdr:rowOff>
    </xdr:from>
    <xdr:to>
      <xdr:col>2</xdr:col>
      <xdr:colOff>1</xdr:colOff>
      <xdr:row>172</xdr:row>
      <xdr:rowOff>2544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005103"/>
          <a:ext cx="470718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172</xdr:row>
      <xdr:rowOff>3</xdr:rowOff>
    </xdr:from>
    <xdr:to>
      <xdr:col>2</xdr:col>
      <xdr:colOff>1</xdr:colOff>
      <xdr:row>173</xdr:row>
      <xdr:rowOff>1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469835"/>
          <a:ext cx="470718" cy="4707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2</xdr:col>
      <xdr:colOff>1</xdr:colOff>
      <xdr:row>173</xdr:row>
      <xdr:rowOff>468172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940550"/>
          <a:ext cx="470718" cy="4707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1994</xdr:rowOff>
    </xdr:from>
    <xdr:to>
      <xdr:col>2</xdr:col>
      <xdr:colOff>1</xdr:colOff>
      <xdr:row>174</xdr:row>
      <xdr:rowOff>463185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4703095"/>
          <a:ext cx="464731" cy="4611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463189</xdr:rowOff>
    </xdr:from>
    <xdr:to>
      <xdr:col>2</xdr:col>
      <xdr:colOff>1</xdr:colOff>
      <xdr:row>175</xdr:row>
      <xdr:rowOff>463188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164290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1996</xdr:rowOff>
    </xdr:from>
    <xdr:to>
      <xdr:col>2</xdr:col>
      <xdr:colOff>1</xdr:colOff>
      <xdr:row>177</xdr:row>
      <xdr:rowOff>1434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632558"/>
          <a:ext cx="464731" cy="464169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177</xdr:row>
      <xdr:rowOff>6976</xdr:rowOff>
    </xdr:from>
    <xdr:to>
      <xdr:col>2</xdr:col>
      <xdr:colOff>0</xdr:colOff>
      <xdr:row>178</xdr:row>
      <xdr:rowOff>1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80756333"/>
          <a:ext cx="473338" cy="4632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1</xdr:rowOff>
    </xdr:from>
    <xdr:to>
      <xdr:col>2</xdr:col>
      <xdr:colOff>1</xdr:colOff>
      <xdr:row>179</xdr:row>
      <xdr:rowOff>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9348406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179</xdr:row>
      <xdr:rowOff>1995</xdr:rowOff>
    </xdr:from>
    <xdr:to>
      <xdr:col>2</xdr:col>
      <xdr:colOff>1</xdr:colOff>
      <xdr:row>179</xdr:row>
      <xdr:rowOff>464729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026748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1995</xdr:rowOff>
    </xdr:from>
    <xdr:to>
      <xdr:col>2</xdr:col>
      <xdr:colOff>1</xdr:colOff>
      <xdr:row>181</xdr:row>
      <xdr:rowOff>1995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491479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560</xdr:rowOff>
    </xdr:from>
    <xdr:to>
      <xdr:col>2</xdr:col>
      <xdr:colOff>1</xdr:colOff>
      <xdr:row>182</xdr:row>
      <xdr:rowOff>464730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743155"/>
          <a:ext cx="464731" cy="464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2</xdr:col>
      <xdr:colOff>1</xdr:colOff>
      <xdr:row>183</xdr:row>
      <xdr:rowOff>463294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4731" cy="4632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466726</xdr:rowOff>
    </xdr:from>
    <xdr:to>
      <xdr:col>2</xdr:col>
      <xdr:colOff>1</xdr:colOff>
      <xdr:row>185</xdr:row>
      <xdr:rowOff>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91855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2</xdr:col>
      <xdr:colOff>1</xdr:colOff>
      <xdr:row>186</xdr:row>
      <xdr:rowOff>2544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392357"/>
          <a:ext cx="470263" cy="4737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186</xdr:row>
      <xdr:rowOff>1447</xdr:rowOff>
    </xdr:from>
    <xdr:to>
      <xdr:col>2</xdr:col>
      <xdr:colOff>1</xdr:colOff>
      <xdr:row>187</xdr:row>
      <xdr:rowOff>1445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864067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2</xdr:col>
      <xdr:colOff>1</xdr:colOff>
      <xdr:row>188</xdr:row>
      <xdr:rowOff>1437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3328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188</xdr:row>
      <xdr:rowOff>1447</xdr:rowOff>
    </xdr:from>
    <xdr:to>
      <xdr:col>2</xdr:col>
      <xdr:colOff>1</xdr:colOff>
      <xdr:row>189</xdr:row>
      <xdr:rowOff>2544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80459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189</xdr:row>
      <xdr:rowOff>3</xdr:rowOff>
    </xdr:from>
    <xdr:to>
      <xdr:col>2</xdr:col>
      <xdr:colOff>1</xdr:colOff>
      <xdr:row>190</xdr:row>
      <xdr:rowOff>3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27341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190</xdr:row>
      <xdr:rowOff>1</xdr:rowOff>
    </xdr:from>
    <xdr:to>
      <xdr:col>2</xdr:col>
      <xdr:colOff>1</xdr:colOff>
      <xdr:row>190</xdr:row>
      <xdr:rowOff>464729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74367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13</xdr:rowOff>
    </xdr:from>
    <xdr:to>
      <xdr:col>1</xdr:col>
      <xdr:colOff>468160</xdr:colOff>
      <xdr:row>192</xdr:row>
      <xdr:rowOff>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7416653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13</xdr:rowOff>
    </xdr:from>
    <xdr:to>
      <xdr:col>1</xdr:col>
      <xdr:colOff>468160</xdr:colOff>
      <xdr:row>193</xdr:row>
      <xdr:rowOff>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9289344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2151</xdr:colOff>
      <xdr:row>194</xdr:row>
      <xdr:rowOff>0</xdr:rowOff>
    </xdr:from>
    <xdr:to>
      <xdr:col>2</xdr:col>
      <xdr:colOff>0</xdr:colOff>
      <xdr:row>195</xdr:row>
      <xdr:rowOff>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90225677"/>
          <a:ext cx="466022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194</xdr:row>
      <xdr:rowOff>466725</xdr:rowOff>
    </xdr:from>
    <xdr:to>
      <xdr:col>2</xdr:col>
      <xdr:colOff>1</xdr:colOff>
      <xdr:row>196</xdr:row>
      <xdr:rowOff>1995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621185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1994</xdr:rowOff>
    </xdr:from>
    <xdr:to>
      <xdr:col>2</xdr:col>
      <xdr:colOff>1</xdr:colOff>
      <xdr:row>197</xdr:row>
      <xdr:rowOff>1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250815"/>
          <a:ext cx="464731" cy="4627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463297</xdr:rowOff>
    </xdr:from>
    <xdr:to>
      <xdr:col>2</xdr:col>
      <xdr:colOff>1</xdr:colOff>
      <xdr:row>197</xdr:row>
      <xdr:rowOff>464731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2118"/>
          <a:ext cx="464731" cy="466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2</xdr:col>
      <xdr:colOff>1</xdr:colOff>
      <xdr:row>198</xdr:row>
      <xdr:rowOff>468172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3551"/>
          <a:ext cx="464731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463189</xdr:rowOff>
    </xdr:from>
    <xdr:to>
      <xdr:col>2</xdr:col>
      <xdr:colOff>1</xdr:colOff>
      <xdr:row>199</xdr:row>
      <xdr:rowOff>463189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49870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199</xdr:row>
      <xdr:rowOff>463189</xdr:rowOff>
    </xdr:from>
    <xdr:to>
      <xdr:col>2</xdr:col>
      <xdr:colOff>1</xdr:colOff>
      <xdr:row>200</xdr:row>
      <xdr:rowOff>463190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96896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2</xdr:col>
      <xdr:colOff>1</xdr:colOff>
      <xdr:row>201</xdr:row>
      <xdr:rowOff>464728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107742"/>
          <a:ext cx="464731" cy="4647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468160</xdr:colOff>
      <xdr:row>204</xdr:row>
      <xdr:rowOff>468160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3502886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2</xdr:col>
      <xdr:colOff>1</xdr:colOff>
      <xdr:row>206</xdr:row>
      <xdr:rowOff>2545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38682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2</xdr:col>
      <xdr:colOff>1</xdr:colOff>
      <xdr:row>207</xdr:row>
      <xdr:rowOff>1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202"/>
          <a:ext cx="464731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2</xdr:col>
      <xdr:colOff>1</xdr:colOff>
      <xdr:row>207</xdr:row>
      <xdr:rowOff>464727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4731" cy="4647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209</xdr:row>
      <xdr:rowOff>781</xdr:rowOff>
    </xdr:from>
    <xdr:to>
      <xdr:col>2</xdr:col>
      <xdr:colOff>1</xdr:colOff>
      <xdr:row>210</xdr:row>
      <xdr:rowOff>2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983"/>
          <a:ext cx="464731" cy="463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2</xdr:col>
      <xdr:colOff>1</xdr:colOff>
      <xdr:row>210</xdr:row>
      <xdr:rowOff>464729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326787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2</xdr:col>
      <xdr:colOff>1</xdr:colOff>
      <xdr:row>101</xdr:row>
      <xdr:rowOff>464729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67251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1445</xdr:rowOff>
    </xdr:from>
    <xdr:to>
      <xdr:col>2</xdr:col>
      <xdr:colOff>1</xdr:colOff>
      <xdr:row>72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251949"/>
          <a:ext cx="464730" cy="46634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135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134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144</xdr:row>
      <xdr:rowOff>0</xdr:rowOff>
    </xdr:from>
    <xdr:to>
      <xdr:col>2</xdr:col>
      <xdr:colOff>1</xdr:colOff>
      <xdr:row>145</xdr:row>
      <xdr:rowOff>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2048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2</xdr:col>
      <xdr:colOff>1</xdr:colOff>
      <xdr:row>146</xdr:row>
      <xdr:rowOff>464730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13432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2</xdr:col>
      <xdr:colOff>1614</xdr:colOff>
      <xdr:row>90</xdr:row>
      <xdr:rowOff>464729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7212C-D47D-488A-886D-6DAA547D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705794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2</xdr:col>
      <xdr:colOff>1614</xdr:colOff>
      <xdr:row>87</xdr:row>
      <xdr:rowOff>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A9239F-BC4B-4550-A800-B2DBE43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566375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2</xdr:rowOff>
    </xdr:from>
    <xdr:to>
      <xdr:col>2</xdr:col>
      <xdr:colOff>1614</xdr:colOff>
      <xdr:row>120</xdr:row>
      <xdr:rowOff>464729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6C3A66-4098-4EF2-9F13-3C65F693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0535124"/>
          <a:ext cx="46634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2</xdr:col>
      <xdr:colOff>1614</xdr:colOff>
      <xdr:row>74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49761E-46AF-4A2A-B2A8-9D9801E9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5369"/>
          <a:ext cx="46634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2</xdr:col>
      <xdr:colOff>1614</xdr:colOff>
      <xdr:row>129</xdr:row>
      <xdr:rowOff>464729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489F3A-1F26-46CB-A3F6-497FF37EB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7882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2</xdr:col>
      <xdr:colOff>1614</xdr:colOff>
      <xdr:row>133</xdr:row>
      <xdr:rowOff>1614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9E2EF7-6FDF-4070-A988-C1AE99452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51824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2</xdr:col>
      <xdr:colOff>1614</xdr:colOff>
      <xdr:row>137</xdr:row>
      <xdr:rowOff>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53D0198-3428-4720-8D17-F81EEBB8C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04134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2</xdr:col>
      <xdr:colOff>1614</xdr:colOff>
      <xdr:row>138</xdr:row>
      <xdr:rowOff>468172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F36B605-8142-41E6-BD55-6FBBD907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97080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1614</xdr:colOff>
      <xdr:row>7</xdr:row>
      <xdr:rowOff>464729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234CDF5-C2A9-4D2C-8F21-8A181C061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2031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1614</xdr:colOff>
      <xdr:row>15</xdr:row>
      <xdr:rowOff>1614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E7E1EA9-67BC-49B5-92DB-47D94D0B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56279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2</xdr:col>
      <xdr:colOff>1614</xdr:colOff>
      <xdr:row>182</xdr:row>
      <xdr:rowOff>1612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DACB910-9244-4A5E-A7A7-94FB7206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2</xdr:col>
      <xdr:colOff>1614</xdr:colOff>
      <xdr:row>203</xdr:row>
      <xdr:rowOff>2544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68C3E0E-8080-4110-A122-DBAD37E8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57247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1614</xdr:colOff>
      <xdr:row>5</xdr:row>
      <xdr:rowOff>464730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8966467-C4DE-4A51-8E93-771A01EE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7384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2</xdr:col>
      <xdr:colOff>1614</xdr:colOff>
      <xdr:row>65</xdr:row>
      <xdr:rowOff>464730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200F28B-74C1-4F59-8C4A-66A689DC1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915752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2</xdr:col>
      <xdr:colOff>1614</xdr:colOff>
      <xdr:row>124</xdr:row>
      <xdr:rowOff>464730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AD1AC10-4ADE-4E9C-B536-8E9E27DBF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2529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2</xdr:col>
      <xdr:colOff>416</xdr:colOff>
      <xdr:row>170</xdr:row>
      <xdr:rowOff>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F57B94A-EEBE-4164-AB8F-DBC5812D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7057681"/>
          <a:ext cx="468589" cy="4707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457200</xdr:colOff>
      <xdr:row>163</xdr:row>
      <xdr:rowOff>457200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0C96B7B-C2AF-4944-8C43-8F9A869AB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098325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457200</xdr:colOff>
      <xdr:row>208</xdr:row>
      <xdr:rowOff>457200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AC41CC7-7D87-484F-B47E-D9BFB6AAA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96666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466344</xdr:colOff>
      <xdr:row>211</xdr:row>
      <xdr:rowOff>466344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B3CDCE6-924A-4862-BBA5-878746CA7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678009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2</xdr:col>
      <xdr:colOff>1614</xdr:colOff>
      <xdr:row>148</xdr:row>
      <xdr:rowOff>2544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7AD67F9-B335-48C3-8994-EF9AF940B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4770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2</xdr:col>
      <xdr:colOff>1614</xdr:colOff>
      <xdr:row>149</xdr:row>
      <xdr:rowOff>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ED1D11B-FE64-473F-B6A6-8F2273229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9417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2</xdr:col>
      <xdr:colOff>1614</xdr:colOff>
      <xdr:row>204</xdr:row>
      <xdr:rowOff>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7609732-D460-4768-8F08-E549D6AA5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0</xdr:col>
      <xdr:colOff>2010066</xdr:colOff>
      <xdr:row>193</xdr:row>
      <xdr:rowOff>2</xdr:rowOff>
    </xdr:from>
    <xdr:to>
      <xdr:col>2</xdr:col>
      <xdr:colOff>0</xdr:colOff>
      <xdr:row>194</xdr:row>
      <xdr:rowOff>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079004E-8BBE-416B-B20F-13FCE6C93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66" y="89757506"/>
          <a:ext cx="469787" cy="468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1614</xdr:colOff>
      <xdr:row>35</xdr:row>
      <xdr:rowOff>1614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741351D-C023-4011-85F2-FD86E071D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521561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2</xdr:col>
      <xdr:colOff>1614</xdr:colOff>
      <xdr:row>93</xdr:row>
      <xdr:rowOff>1612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45F6BF91-7225-4748-8C02-6563BD842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4124051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468160</xdr:colOff>
      <xdr:row>128</xdr:row>
      <xdr:rowOff>468160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12378F4F-E44C-469C-9293-0E739C1FD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58228992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466344</xdr:colOff>
      <xdr:row>75</xdr:row>
      <xdr:rowOff>466344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7D0094A6-B7A1-4B8B-B7F3-01AFFF58D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451311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466344</xdr:colOff>
      <xdr:row>80</xdr:row>
      <xdr:rowOff>466344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9D6FEC02-A5D3-4AE9-9949-274060895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685397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466344</xdr:colOff>
      <xdr:row>96</xdr:row>
      <xdr:rowOff>466344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6E7F0DF2-BE1E-4AED-82EA-2E53BC2B4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434474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466344</xdr:colOff>
      <xdr:row>115</xdr:row>
      <xdr:rowOff>466344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D6267BA6-8593-4E95-96B8-A8136ED87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3240026"/>
          <a:ext cx="466344" cy="4663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0</xdr:colOff>
      <xdr:row>25</xdr:row>
      <xdr:rowOff>468172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03457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1</xdr:rowOff>
    </xdr:from>
    <xdr:to>
      <xdr:col>7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1</xdr:rowOff>
    </xdr:from>
    <xdr:to>
      <xdr:col>7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10</xdr:row>
      <xdr:rowOff>468172</xdr:rowOff>
    </xdr:from>
    <xdr:to>
      <xdr:col>7</xdr:col>
      <xdr:colOff>0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10449</xdr:colOff>
      <xdr:row>4</xdr:row>
      <xdr:rowOff>0</xdr:rowOff>
    </xdr:from>
    <xdr:to>
      <xdr:col>7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1</xdr:rowOff>
    </xdr:from>
    <xdr:to>
      <xdr:col>7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1</xdr:rowOff>
    </xdr:from>
    <xdr:to>
      <xdr:col>7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1</xdr:rowOff>
    </xdr:from>
    <xdr:to>
      <xdr:col>7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468172</xdr:rowOff>
    </xdr:from>
    <xdr:to>
      <xdr:col>7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466344</xdr:colOff>
      <xdr:row>23</xdr:row>
      <xdr:rowOff>466344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B946F3-BAA4-4EE2-A28D-3FF50EBC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466344</xdr:colOff>
      <xdr:row>26</xdr:row>
      <xdr:rowOff>466344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A4A50B-D6D9-47CC-9F31-AA19304A2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123614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466344</xdr:colOff>
      <xdr:row>22</xdr:row>
      <xdr:rowOff>466344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5B1D22-9AA1-4B36-8929-DA36CF4F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461486</xdr:colOff>
      <xdr:row>24</xdr:row>
      <xdr:rowOff>466344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5354F5-4906-49E1-8624-3F4B2FF85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1236147"/>
          <a:ext cx="461486" cy="466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J214"/>
  <sheetViews>
    <sheetView tabSelected="1" zoomScaleNormal="100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AH2" sqref="AH2:AH214"/>
    </sheetView>
  </sheetViews>
  <sheetFormatPr defaultColWidth="6.3984375" defaultRowHeight="37.049999999999997" customHeight="1" x14ac:dyDescent="0.3"/>
  <cols>
    <col min="1" max="1" width="27.5" style="8" customWidth="1"/>
    <col min="2" max="2" width="6.3984375" style="8" customWidth="1"/>
    <col min="3" max="3" width="20.09765625" style="21" bestFit="1" customWidth="1"/>
    <col min="4" max="4" width="2.69921875" style="8" bestFit="1" customWidth="1"/>
    <col min="5" max="5" width="4.3984375" style="8" bestFit="1" customWidth="1"/>
    <col min="6" max="6" width="22" style="21" bestFit="1" customWidth="1"/>
    <col min="7" max="7" width="20.09765625" style="8" bestFit="1" customWidth="1"/>
    <col min="8" max="8" width="6.3984375" style="8"/>
    <col min="9" max="9" width="6.59765625" style="22" bestFit="1" customWidth="1"/>
    <col min="10" max="17" width="6.3984375" style="22"/>
    <col min="18" max="21" width="6.3984375" style="8"/>
    <col min="22" max="22" width="12.19921875" style="8" bestFit="1" customWidth="1"/>
    <col min="23" max="30" width="6.3984375" style="8"/>
    <col min="31" max="31" width="6.8984375" style="8" bestFit="1" customWidth="1"/>
    <col min="32" max="32" width="6.3984375" style="24" customWidth="1"/>
    <col min="33" max="34" width="6.3984375" style="33" customWidth="1"/>
    <col min="35" max="35" width="6.3984375" style="36" customWidth="1"/>
    <col min="36" max="36" width="6.3984375" style="24"/>
    <col min="37" max="16384" width="6.3984375" style="8"/>
  </cols>
  <sheetData>
    <row r="1" spans="1:36" s="3" customFormat="1" ht="13.25" x14ac:dyDescent="0.3">
      <c r="C1" s="6"/>
      <c r="F1" s="6"/>
      <c r="G1" s="8"/>
      <c r="H1" s="19" t="s">
        <v>449</v>
      </c>
      <c r="I1" s="27"/>
      <c r="J1" s="27"/>
      <c r="K1" s="27"/>
      <c r="L1" s="27">
        <v>1</v>
      </c>
      <c r="M1" s="27"/>
      <c r="N1" s="27"/>
      <c r="O1" s="27"/>
      <c r="P1" s="27">
        <v>0</v>
      </c>
      <c r="Q1" s="28"/>
      <c r="R1" s="29"/>
      <c r="S1" s="29">
        <v>1</v>
      </c>
      <c r="T1" s="29"/>
      <c r="U1" s="30">
        <v>1</v>
      </c>
      <c r="V1" s="27"/>
      <c r="W1" s="27"/>
      <c r="X1" s="27"/>
      <c r="Y1" s="27"/>
      <c r="Z1" s="27"/>
      <c r="AA1" s="27"/>
      <c r="AB1" s="27"/>
      <c r="AC1" s="27"/>
      <c r="AD1" s="30">
        <v>1</v>
      </c>
      <c r="AF1" s="23"/>
      <c r="AG1" s="31" t="s">
        <v>541</v>
      </c>
      <c r="AH1" s="31" t="s">
        <v>542</v>
      </c>
      <c r="AI1" s="34"/>
      <c r="AJ1" s="23"/>
    </row>
    <row r="2" spans="1:36" s="3" customFormat="1" ht="13.25" customHeight="1" x14ac:dyDescent="0.3">
      <c r="A2" s="3" t="s">
        <v>451</v>
      </c>
      <c r="C2" s="6" t="s">
        <v>0</v>
      </c>
      <c r="D2" s="3" t="s">
        <v>1</v>
      </c>
      <c r="E2" s="3" t="s">
        <v>2</v>
      </c>
      <c r="F2" s="6" t="s">
        <v>3</v>
      </c>
      <c r="G2" s="8" t="s">
        <v>4</v>
      </c>
      <c r="H2" s="4" t="s">
        <v>448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7" t="s">
        <v>13</v>
      </c>
      <c r="R2" s="5" t="s">
        <v>474</v>
      </c>
      <c r="S2" s="5" t="s">
        <v>475</v>
      </c>
      <c r="T2" s="5" t="s">
        <v>477</v>
      </c>
      <c r="U2" s="9" t="s">
        <v>475</v>
      </c>
      <c r="V2" s="5" t="s">
        <v>436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4" t="s">
        <v>8</v>
      </c>
      <c r="AF2" s="23"/>
      <c r="AG2" s="49" t="s">
        <v>605</v>
      </c>
      <c r="AH2" s="49" t="s">
        <v>604</v>
      </c>
      <c r="AI2" s="34"/>
      <c r="AJ2" s="23"/>
    </row>
    <row r="3" spans="1:36" s="3" customFormat="1" ht="37.049999999999997" customHeight="1" x14ac:dyDescent="0.3">
      <c r="A3" s="3" t="s">
        <v>33</v>
      </c>
      <c r="C3" s="6" t="s">
        <v>34</v>
      </c>
      <c r="D3" s="3">
        <v>5</v>
      </c>
      <c r="E3" s="3" t="s">
        <v>35</v>
      </c>
      <c r="F3" s="15" t="s">
        <v>36</v>
      </c>
      <c r="G3" s="8"/>
      <c r="H3" s="4">
        <f t="shared" ref="H3:H76" si="0">SUMPRODUCT(I$1:AD$1,I3:AD3)</f>
        <v>0</v>
      </c>
      <c r="I3" s="2"/>
      <c r="J3" s="2"/>
      <c r="K3" s="2"/>
      <c r="L3" s="2">
        <f t="shared" ref="L3:L69" si="1">MAX(J3:K3)</f>
        <v>0</v>
      </c>
      <c r="M3" s="2"/>
      <c r="N3" s="2"/>
      <c r="O3" s="2"/>
      <c r="P3" s="2"/>
      <c r="Q3" s="7"/>
      <c r="U3" s="4"/>
      <c r="AD3" s="4">
        <f t="shared" ref="AD3:AD69" si="2">MAX(W3:AC3)</f>
        <v>0</v>
      </c>
      <c r="AF3" s="23"/>
      <c r="AG3" s="31" t="str">
        <f>"&lt;tr class='mmt"&amp;IF(E3="活動"," ev",IF(E3="限定"," ltd",""))&amp;IF(G3=""," groupless'","'")&amp;"&gt;&lt;td headers='icon'&gt;&lt;img src='resources/"&amp;A3&amp;"' title='"&amp;C3&amp;"' /&gt;&lt;/td&gt;&lt;td headers='name'&gt;"&amp;C3&amp;"&lt;/td&gt;&lt;td headers='rank'&gt;"&amp;D3&amp;"&lt;/td&gt;&lt;td headers='remark'&gt;"&amp;IF(E3="活動","&lt;span class='event'&gt;活動&lt;/span&gt;",IF(E3="限定","&lt;span class='limited'&gt;限定&lt;/span&gt;",""))&amp;"&lt;/td&gt;&lt;td headers='origin'&gt;&lt;span class='originName'&gt;"&amp;SUBSTITUTE(F3,CHAR(10),"&lt;br&gt;")&amp;"&lt;/span&gt;&lt;img class='originLogo' src='resources/ui/"&amp;VLOOKUP(F3,List!E:F,2,FALSE)&amp;"'title='"&amp;SUBSTITUTE(F3,CHAR(10)," ")&amp;"' /&gt;&lt;/td&gt;&lt;td headers='group'&gt;"&amp;IF(G3="","","&lt;span class='groupName'&gt;"&amp;SUBSTITUTE(G3,CHAR(10)," ")&amp;"&lt;/span&gt;&lt;img class='groupLogo' src='resources/ui/"&amp;VLOOKUP(G3,List!I:J,2,FALSE)&amp;"' title='"&amp;SUBSTITUTE(G3,CHAR(10)," ")&amp;"' /&gt;")&amp;"&lt;/td&gt;&lt;td headers='score' id='"&amp;AI3&amp;"'&gt;"&amp;H3&amp;"&lt;/td&gt;&lt;td headers='HP'&gt;"&amp;I3&amp;"&lt;/td&gt;&lt;td headers='patk'&gt;"&amp;J3&amp;"&lt;/td&gt;&lt;td headers='matk'&gt;"&amp;K3&amp;"&lt;/td&gt;&lt;td headers='pdef'&gt;"&amp;M3&amp;"&lt;/td&gt;&lt;td headers='mdef'&gt;"&amp;N3&amp;"&lt;/td&gt;&lt;td headers='dex'&gt;"&amp;O3&amp;"&lt;/td&gt;&lt;td headers='agi'&gt;"&amp;P3&amp;"&lt;/td&gt;&lt;td headers='luck'&gt;"&amp;Q3&amp;"&lt;/td&gt;&lt;td headers='a.type'&gt;"&amp;R3&amp;"&lt;/td&gt;&lt;td headers='a.bonus'&gt;"&amp;S3&amp;"&lt;/td&gt;&lt;td headers='special'&gt;"&amp;T3&amp;"&lt;/td&gt;&lt;td headers='sp.bonus'&gt;"&amp;U3&amp;"&lt;/td&gt;&lt;td headers='others'&gt;"&amp;V3&amp;"&lt;/td&gt;&lt;td headers='sinA'&gt;"&amp;W3&amp;"&lt;/td&gt;&lt;td headers='sinB'&gt;"&amp;X3&amp;"&lt;/td&gt;&lt;td headers='sinC'&gt;"&amp;Y3&amp;"&lt;/td&gt;&lt;td headers='sinD'&gt;"&amp;Z3&amp;"&lt;/td&gt;&lt;td headers='sinE'&gt;"&amp;AA3&amp;"&lt;/td&gt;&lt;td headers='sinF'&gt;"&amp;AB3&amp;"&lt;/td&gt;&lt;td headers='sinG'&gt;"&amp;AC3&amp;"&lt;/td&gt;&lt;/tr&gt;"</f>
        <v>&lt;tr class='mmt ev groupless'&gt;&lt;td headers='icon'&gt;&lt;img src='resources/TS_AOT_01.png' title='勝利への紅き一矢' /&gt;&lt;/td&gt;&lt;td headers='name'&gt;勝利への紅き一矢&lt;/td&gt;&lt;td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" s="31" t="str">
        <f>"document.getElementById('"&amp;AI3&amp;"').innerHTML = (b1*"&amp;TEXT(J3,0)&amp;"+b2*"&amp;TEXT(K3,0)&amp;"+b0*"&amp;TEXT(L3,0)&amp;") + (s1*"&amp;TEXT(W3,0)&amp;"+s2*"&amp;TEXT(X3,0)&amp;"+s3*"&amp;TEXT(Y3,0)&amp;"+s4*"&amp;TEXT(Z3,0)&amp;"+s5*"&amp;TEXT(AA3,0)&amp;"+s6*"&amp;TEXT(AB3,0)&amp;"+s7*"&amp;TEXT(AC3,0)&amp;"+s0*"&amp;TEXT(AD3,0)&amp;") + (e01*"&amp;IF(ISNUMBER(SEARCH("斬撃",R3)),S3,0)&amp;"+e02*"&amp;IF(ISNUMBER(SEARCH("刺突",R3)),S3,0)&amp;"+e03*"&amp;IF(ISNUMBER(SEARCH("打撃",R3)),S3,0)&amp;"+e04*"&amp;IF(ISNUMBER(SEARCH("射撃",R3)),S3,S3)&amp;"+e05*"&amp;IF(ISNUMBER(SEARCH("魔法",R3)),S3,0)&amp;"+e06*"&amp;IF(ISNUMBER(SEARCH("無区分",R3)),S3,0)&amp;"+e07*"&amp;IF(T3="反撃",U3,0)&amp;"+e08*"&amp;IF(ISNUMBER(SEARCH("雷属性",T3)),U3,0)&amp;"+e09*"&amp;IF(ISNUMBER(SEARCH("風属性",T3)),U3,0)&amp;"+e10*"&amp;IF(ISNUMBER(SEARCH("闇属性",T3)),U3,0)&amp;"+e11*"&amp;IF(ISNUMBER(SEARCH("単体",T3)),U3,0)&amp;"+e12*"&amp;IF(ISNUMBER(SEARCH("範囲",T3)),U3,0)&amp;"+e13*"&amp;IF(T3="人",U3,0)&amp;"+e14*"&amp;IF(T3="異族",U3,0)&amp;"+e15*"&amp;IF(T3="バジュラ",U3,0)&amp;"+e16*"&amp;IF(T3="魔動人形",U3,0)&amp;"+e17*"&amp;IF(T3="下位魔神",U3,0)&amp;");"</f>
        <v>document.getElementById('m001').innerHTML = (b1*0+b2*0+b0*0) + (s1*0+s2*0+s3*0+s4*0+s5*0+s6*0+s7*0+s0*0) + (e01*0+e02*0+e03*0+e04*+e05*0+e06*0+e07*0+e08*0+e09*0+e10*0+e11*0+e12*0+e13*0+e14*0+e15*0+e16*0+e17*0);</v>
      </c>
      <c r="AI3" s="35" t="str">
        <f>"m"&amp;TEXT(ROW()-2,"000")</f>
        <v>m001</v>
      </c>
      <c r="AJ3" s="23"/>
    </row>
    <row r="4" spans="1:36" s="3" customFormat="1" ht="37.049999999999997" customHeight="1" x14ac:dyDescent="0.3">
      <c r="A4" s="3" t="s">
        <v>37</v>
      </c>
      <c r="C4" s="6" t="s">
        <v>38</v>
      </c>
      <c r="D4" s="3">
        <v>5</v>
      </c>
      <c r="E4" s="3" t="s">
        <v>39</v>
      </c>
      <c r="F4" s="15" t="s">
        <v>36</v>
      </c>
      <c r="G4" s="8"/>
      <c r="H4" s="4">
        <f t="shared" si="0"/>
        <v>0</v>
      </c>
      <c r="I4" s="2"/>
      <c r="J4" s="2"/>
      <c r="K4" s="2"/>
      <c r="L4" s="2">
        <f t="shared" si="1"/>
        <v>0</v>
      </c>
      <c r="M4" s="2"/>
      <c r="N4" s="2"/>
      <c r="O4" s="2"/>
      <c r="P4" s="2"/>
      <c r="Q4" s="7"/>
      <c r="U4" s="4"/>
      <c r="AD4" s="4">
        <f t="shared" si="2"/>
        <v>0</v>
      </c>
      <c r="AF4" s="23"/>
      <c r="AG4" s="31" t="str">
        <f>"&lt;tr class='mmt"&amp;IF(E4="活動"," ev",IF(E4="限定"," ltd",""))&amp;IF(G4=""," groupless'","'")&amp;"&gt;&lt;td headers='icon'&gt;&lt;img src='resources/"&amp;A4&amp;"' title='"&amp;C4&amp;"' /&gt;&lt;/td&gt;&lt;td headers='name'&gt;"&amp;C4&amp;"&lt;/td&gt;&lt;td headers='rank'&gt;"&amp;D4&amp;"&lt;/td&gt;&lt;td headers='remark'&gt;"&amp;IF(E4="活動","&lt;span class='event'&gt;活動&lt;/span&gt;",IF(E4="限定","&lt;span class='limited'&gt;限定&lt;/span&gt;",""))&amp;"&lt;/td&gt;&lt;td headers='origin'&gt;&lt;span class='originName'&gt;"&amp;SUBSTITUTE(F4,CHAR(10),"&lt;br&gt;")&amp;"&lt;/span&gt;&lt;img class='originLogo' src='resources/ui/"&amp;VLOOKUP(F4,List!E:F,2,FALSE)&amp;"'title='"&amp;SUBSTITUTE(F4,CHAR(10)," ")&amp;"' /&gt;&lt;/td&gt;&lt;td headers='group'&gt;"&amp;IF(G4="","","&lt;span class='groupName'&gt;"&amp;SUBSTITUTE(G4,CHAR(10)," ")&amp;"&lt;/span&gt;&lt;img class='groupLogo' src='resources/ui/"&amp;VLOOKUP(G4,List!I:J,2,FALSE)&amp;"' title='"&amp;SUBSTITUTE(G4,CHAR(10)," ")&amp;"' /&gt;")&amp;"&lt;/td&gt;&lt;td headers='score' id='"&amp;AI4&amp;"'&gt;"&amp;H4&amp;"&lt;/td&gt;&lt;td headers='HP'&gt;"&amp;I4&amp;"&lt;/td&gt;&lt;td headers='patk'&gt;"&amp;J4&amp;"&lt;/td&gt;&lt;td headers='matk'&gt;"&amp;K4&amp;"&lt;/td&gt;&lt;td headers='pdef'&gt;"&amp;M4&amp;"&lt;/td&gt;&lt;td headers='mdef'&gt;"&amp;N4&amp;"&lt;/td&gt;&lt;td headers='dex'&gt;"&amp;O4&amp;"&lt;/td&gt;&lt;td headers='agi'&gt;"&amp;P4&amp;"&lt;/td&gt;&lt;td headers='luck'&gt;"&amp;Q4&amp;"&lt;/td&gt;&lt;td headers='a.type'&gt;"&amp;R4&amp;"&lt;/td&gt;&lt;td headers='a.bonus'&gt;"&amp;S4&amp;"&lt;/td&gt;&lt;td headers='special'&gt;"&amp;T4&amp;"&lt;/td&gt;&lt;td headers='sp.bonus'&gt;"&amp;U4&amp;"&lt;/td&gt;&lt;td headers='others'&gt;"&amp;V4&amp;"&lt;/td&gt;&lt;td headers='sinA'&gt;"&amp;W4&amp;"&lt;/td&gt;&lt;td headers='sinB'&gt;"&amp;X4&amp;"&lt;/td&gt;&lt;td headers='sinC'&gt;"&amp;Y4&amp;"&lt;/td&gt;&lt;td headers='sinD'&gt;"&amp;Z4&amp;"&lt;/td&gt;&lt;td headers='sinE'&gt;"&amp;AA4&amp;"&lt;/td&gt;&lt;td headers='sinF'&gt;"&amp;AB4&amp;"&lt;/td&gt;&lt;td headers='sinG'&gt;"&amp;AC4&amp;"&lt;/td&gt;&lt;/tr&gt;"</f>
        <v>&lt;tr class='mmt ltd groupless'&gt;&lt;td headers='icon'&gt;&lt;img src='resources/TS_AOT_02.png' title='反攻の炎に捧げん' /&gt;&lt;/td&gt;&lt;td headers='name'&gt;反攻の炎に捧げん&lt;/td&gt;&lt;td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" s="31" t="str">
        <f t="shared" ref="AH4:AH67" si="3">"document.getElementById('"&amp;AI4&amp;"').innerHTML = (b1*"&amp;TEXT(J4,0)&amp;"+b2*"&amp;TEXT(K4,0)&amp;"+b0*"&amp;TEXT(L4,0)&amp;") + (s1*"&amp;TEXT(W4,0)&amp;"+s2*"&amp;TEXT(X4,0)&amp;"+s3*"&amp;TEXT(Y4,0)&amp;"+s4*"&amp;TEXT(Z4,0)&amp;"+s5*"&amp;TEXT(AA4,0)&amp;"+s6*"&amp;TEXT(AB4,0)&amp;"+s7*"&amp;TEXT(AC4,0)&amp;"+s0*"&amp;TEXT(AD4,0)&amp;") + (e01*"&amp;IF(ISNUMBER(SEARCH("斬撃",R4)),S4,0)&amp;"+e02*"&amp;IF(ISNUMBER(SEARCH("刺突",R4)),S4,0)&amp;"+e03*"&amp;IF(ISNUMBER(SEARCH("打撃",R4)),S4,0)&amp;"+e04*"&amp;IF(ISNUMBER(SEARCH("射撃",R4)),S4,S4)&amp;"+e05*"&amp;IF(ISNUMBER(SEARCH("魔法",R4)),S4,0)&amp;"+e06*"&amp;IF(ISNUMBER(SEARCH("無区分",R4)),S4,0)&amp;"+e07*"&amp;IF(T4="反撃",U4,0)&amp;"+e08*"&amp;IF(ISNUMBER(SEARCH("雷属性",T4)),U4,0)&amp;"+e09*"&amp;IF(ISNUMBER(SEARCH("風属性",T4)),U4,0)&amp;"+e10*"&amp;IF(ISNUMBER(SEARCH("闇属性",T4)),U4,0)&amp;"+e11*"&amp;IF(ISNUMBER(SEARCH("単体",T4)),U4,0)&amp;"+e12*"&amp;IF(ISNUMBER(SEARCH("範囲",T4)),U4,0)&amp;"+e13*"&amp;IF(T4="人",U4,0)&amp;"+e14*"&amp;IF(T4="異族",U4,0)&amp;"+e15*"&amp;IF(T4="バジュラ",U4,0)&amp;"+e16*"&amp;IF(T4="魔動人形",U4,0)&amp;"+e17*"&amp;IF(T4="下位魔神",U4,0)&amp;");"</f>
        <v>document.getElementById('m002').innerHTML = (b1*0+b2*0+b0*0) + (s1*0+s2*0+s3*0+s4*0+s5*0+s6*0+s7*0+s0*0) + (e01*0+e02*0+e03*0+e04*+e05*0+e06*0+e07*0+e08*0+e09*0+e10*0+e11*0+e12*0+e13*0+e14*0+e15*0+e16*0+e17*0);</v>
      </c>
      <c r="AI4" s="35" t="str">
        <f t="shared" ref="AI4:AI67" si="4">"m"&amp;TEXT(ROW()-2,"000")</f>
        <v>m002</v>
      </c>
      <c r="AJ4" s="23"/>
    </row>
    <row r="5" spans="1:36" s="3" customFormat="1" ht="37.049999999999997" customHeight="1" x14ac:dyDescent="0.3">
      <c r="A5" s="3" t="s">
        <v>40</v>
      </c>
      <c r="C5" s="6" t="s">
        <v>41</v>
      </c>
      <c r="D5" s="3">
        <v>5</v>
      </c>
      <c r="E5" s="3" t="s">
        <v>35</v>
      </c>
      <c r="F5" s="16" t="s">
        <v>42</v>
      </c>
      <c r="G5" s="8" t="s">
        <v>43</v>
      </c>
      <c r="H5" s="4">
        <f t="shared" si="0"/>
        <v>45</v>
      </c>
      <c r="I5" s="2">
        <v>30</v>
      </c>
      <c r="J5" s="2"/>
      <c r="K5" s="2"/>
      <c r="L5" s="2">
        <f t="shared" si="1"/>
        <v>0</v>
      </c>
      <c r="M5" s="2"/>
      <c r="N5" s="2"/>
      <c r="O5" s="2"/>
      <c r="P5" s="2"/>
      <c r="Q5" s="7"/>
      <c r="R5" s="3" t="s">
        <v>14</v>
      </c>
      <c r="S5" s="3">
        <v>30</v>
      </c>
      <c r="U5" s="4"/>
      <c r="W5" s="3">
        <v>15</v>
      </c>
      <c r="AA5" s="3">
        <v>15</v>
      </c>
      <c r="AD5" s="4">
        <f t="shared" si="2"/>
        <v>15</v>
      </c>
      <c r="AF5" s="23"/>
      <c r="AG5" s="31" t="str">
        <f>"&lt;tr class='mmt"&amp;IF(E5="活動"," ev",IF(E5="限定"," ltd",""))&amp;IF(G5=""," groupless'","'")&amp;"&gt;&lt;td headers='icon'&gt;&lt;img src='resources/"&amp;A5&amp;"' title='"&amp;C5&amp;"' /&gt;&lt;/td&gt;&lt;td headers='name'&gt;"&amp;C5&amp;"&lt;/td&gt;&lt;td headers='rank'&gt;"&amp;D5&amp;"&lt;/td&gt;&lt;td headers='remark'&gt;"&amp;IF(E5="活動","&lt;span class='event'&gt;活動&lt;/span&gt;",IF(E5="限定","&lt;span class='limited'&gt;限定&lt;/span&gt;",""))&amp;"&lt;/td&gt;&lt;td headers='origin'&gt;&lt;span class='originName'&gt;"&amp;SUBSTITUTE(F5,CHAR(10),"&lt;br&gt;")&amp;"&lt;/span&gt;&lt;img class='originLogo' src='resources/ui/"&amp;VLOOKUP(F5,List!E:F,2,FALSE)&amp;"'title='"&amp;SUBSTITUTE(F5,CHAR(10)," ")&amp;"' /&gt;&lt;/td&gt;&lt;td headers='group'&gt;"&amp;IF(G5="","","&lt;span class='groupName'&gt;"&amp;SUBSTITUTE(G5,CHAR(10)," ")&amp;"&lt;/span&gt;&lt;img class='groupLogo' src='resources/ui/"&amp;VLOOKUP(G5,List!I:J,2,FALSE)&amp;"' title='"&amp;SUBSTITUTE(G5,CHAR(10)," ")&amp;"' /&gt;")&amp;"&lt;/td&gt;&lt;td headers='score' id='"&amp;AI5&amp;"'&gt;"&amp;H5&amp;"&lt;/td&gt;&lt;td headers='HP'&gt;"&amp;I5&amp;"&lt;/td&gt;&lt;td headers='patk'&gt;"&amp;J5&amp;"&lt;/td&gt;&lt;td headers='matk'&gt;"&amp;K5&amp;"&lt;/td&gt;&lt;td headers='pdef'&gt;"&amp;M5&amp;"&lt;/td&gt;&lt;td headers='mdef'&gt;"&amp;N5&amp;"&lt;/td&gt;&lt;td headers='dex'&gt;"&amp;O5&amp;"&lt;/td&gt;&lt;td headers='agi'&gt;"&amp;P5&amp;"&lt;/td&gt;&lt;td headers='luck'&gt;"&amp;Q5&amp;"&lt;/td&gt;&lt;td headers='a.type'&gt;"&amp;R5&amp;"&lt;/td&gt;&lt;td headers='a.bonus'&gt;"&amp;S5&amp;"&lt;/td&gt;&lt;td headers='special'&gt;"&amp;T5&amp;"&lt;/td&gt;&lt;td headers='sp.bonus'&gt;"&amp;U5&amp;"&lt;/td&gt;&lt;td headers='others'&gt;"&amp;V5&amp;"&lt;/td&gt;&lt;td headers='sinA'&gt;"&amp;W5&amp;"&lt;/td&gt;&lt;td headers='sinB'&gt;"&amp;X5&amp;"&lt;/td&gt;&lt;td headers='sinC'&gt;"&amp;Y5&amp;"&lt;/td&gt;&lt;td headers='sinD'&gt;"&amp;Z5&amp;"&lt;/td&gt;&lt;td headers='sinE'&gt;"&amp;AA5&amp;"&lt;/td&gt;&lt;td headers='sinF'&gt;"&amp;AB5&amp;"&lt;/td&gt;&lt;td headers='sinG'&gt;"&amp;AC5&amp;"&lt;/td&gt;&lt;/tr&gt;"</f>
        <v>&lt;tr class='mmt ev'&gt;&lt;td headers='icon'&gt;&lt;img src='resources/TS_APRILFOOL_01.png' title='その夢。ぬくもりの中に' /&gt;&lt;/td&gt;&lt;td headers='name'&gt;その夢。ぬくもりの中に&lt;/td&gt;&lt;td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id='m003'&gt;45&lt;/td&gt;&lt;td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5" s="31" t="str">
        <f t="shared" si="3"/>
        <v>document.getElementById('m003').innerHTML = (b1*0+b2*0+b0*0) + (s1*15+s2*0+s3*0+s4*0+s5*15+s6*0+s7*0+s0*15) + (e01*30+e02*0+e03*0+e04*30+e05*0+e06*0+e07*0+e08*0+e09*0+e10*0+e11*0+e12*0+e13*0+e14*0+e15*0+e16*0+e17*0);</v>
      </c>
      <c r="AI5" s="35" t="str">
        <f t="shared" si="4"/>
        <v>m003</v>
      </c>
      <c r="AJ5" s="23"/>
    </row>
    <row r="6" spans="1:36" s="3" customFormat="1" ht="37.049999999999997" customHeight="1" x14ac:dyDescent="0.3">
      <c r="A6" s="3" t="s">
        <v>535</v>
      </c>
      <c r="C6" s="6" t="s">
        <v>538</v>
      </c>
      <c r="D6" s="3">
        <v>5</v>
      </c>
      <c r="E6" s="3" t="s">
        <v>35</v>
      </c>
      <c r="F6" s="15" t="s">
        <v>36</v>
      </c>
      <c r="G6" s="8"/>
      <c r="H6" s="4">
        <f t="shared" si="0"/>
        <v>0</v>
      </c>
      <c r="I6" s="2"/>
      <c r="J6" s="2"/>
      <c r="K6" s="2"/>
      <c r="L6" s="2">
        <f t="shared" si="1"/>
        <v>0</v>
      </c>
      <c r="M6" s="2"/>
      <c r="N6" s="2"/>
      <c r="O6" s="2"/>
      <c r="P6" s="2"/>
      <c r="Q6" s="7"/>
      <c r="U6" s="4"/>
      <c r="AD6" s="4"/>
      <c r="AF6" s="23"/>
      <c r="AG6" s="31" t="str">
        <f>"&lt;tr class='mmt"&amp;IF(E6="活動"," ev",IF(E6="限定"," ltd",""))&amp;IF(G6=""," groupless'","'")&amp;"&gt;&lt;td headers='icon'&gt;&lt;img src='resources/"&amp;A6&amp;"' title='"&amp;C6&amp;"' /&gt;&lt;/td&gt;&lt;td headers='name'&gt;"&amp;C6&amp;"&lt;/td&gt;&lt;td headers='rank'&gt;"&amp;D6&amp;"&lt;/td&gt;&lt;td headers='remark'&gt;"&amp;IF(E6="活動","&lt;span class='event'&gt;活動&lt;/span&gt;",IF(E6="限定","&lt;span class='limited'&gt;限定&lt;/span&gt;",""))&amp;"&lt;/td&gt;&lt;td headers='origin'&gt;&lt;span class='originName'&gt;"&amp;SUBSTITUTE(F6,CHAR(10),"&lt;br&gt;")&amp;"&lt;/span&gt;&lt;img class='originLogo' src='resources/ui/"&amp;VLOOKUP(F6,List!E:F,2,FALSE)&amp;"'title='"&amp;SUBSTITUTE(F6,CHAR(10)," ")&amp;"' /&gt;&lt;/td&gt;&lt;td headers='group'&gt;"&amp;IF(G6="","","&lt;span class='groupName'&gt;"&amp;SUBSTITUTE(G6,CHAR(10)," ")&amp;"&lt;/span&gt;&lt;img class='groupLogo' src='resources/ui/"&amp;VLOOKUP(G6,List!I:J,2,FALSE)&amp;"' title='"&amp;SUBSTITUTE(G6,CHAR(10)," ")&amp;"' /&gt;")&amp;"&lt;/td&gt;&lt;td headers='score' id='"&amp;AI6&amp;"'&gt;"&amp;H6&amp;"&lt;/td&gt;&lt;td headers='HP'&gt;"&amp;I6&amp;"&lt;/td&gt;&lt;td headers='patk'&gt;"&amp;J6&amp;"&lt;/td&gt;&lt;td headers='matk'&gt;"&amp;K6&amp;"&lt;/td&gt;&lt;td headers='pdef'&gt;"&amp;M6&amp;"&lt;/td&gt;&lt;td headers='mdef'&gt;"&amp;N6&amp;"&lt;/td&gt;&lt;td headers='dex'&gt;"&amp;O6&amp;"&lt;/td&gt;&lt;td headers='agi'&gt;"&amp;P6&amp;"&lt;/td&gt;&lt;td headers='luck'&gt;"&amp;Q6&amp;"&lt;/td&gt;&lt;td headers='a.type'&gt;"&amp;R6&amp;"&lt;/td&gt;&lt;td headers='a.bonus'&gt;"&amp;S6&amp;"&lt;/td&gt;&lt;td headers='special'&gt;"&amp;T6&amp;"&lt;/td&gt;&lt;td headers='sp.bonus'&gt;"&amp;U6&amp;"&lt;/td&gt;&lt;td headers='others'&gt;"&amp;V6&amp;"&lt;/td&gt;&lt;td headers='sinA'&gt;"&amp;W6&amp;"&lt;/td&gt;&lt;td headers='sinB'&gt;"&amp;X6&amp;"&lt;/td&gt;&lt;td headers='sinC'&gt;"&amp;Y6&amp;"&lt;/td&gt;&lt;td headers='sinD'&gt;"&amp;Z6&amp;"&lt;/td&gt;&lt;td headers='sinE'&gt;"&amp;AA6&amp;"&lt;/td&gt;&lt;td headers='sinF'&gt;"&amp;AB6&amp;"&lt;/td&gt;&lt;td headers='sinG'&gt;"&amp;AC6&amp;"&lt;/td&gt;&lt;/tr&gt;"</f>
        <v>&lt;tr class='mmt ev groupless'&gt;&lt;td headers='icon'&gt;&lt;img src='resources/TS_APRILFOOL_2020.png' title='伝説の塔の下で' /&gt;&lt;/td&gt;&lt;td headers='name'&gt;伝説の塔の下で&lt;/td&gt;&lt;td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" s="31" t="str">
        <f t="shared" si="3"/>
        <v>document.getElementById('m004').innerHTML = (b1*0+b2*0+b0*0) + (s1*0+s2*0+s3*0+s4*0+s5*0+s6*0+s7*0+s0*0) + (e01*0+e02*0+e03*0+e04*+e05*0+e06*0+e07*0+e08*0+e09*0+e10*0+e11*0+e12*0+e13*0+e14*0+e15*0+e16*0+e17*0);</v>
      </c>
      <c r="AI6" s="35" t="str">
        <f t="shared" si="4"/>
        <v>m004</v>
      </c>
      <c r="AJ6" s="23"/>
    </row>
    <row r="7" spans="1:36" s="3" customFormat="1" ht="37.049999999999997" customHeight="1" x14ac:dyDescent="0.3">
      <c r="A7" s="3" t="s">
        <v>44</v>
      </c>
      <c r="C7" s="6" t="s">
        <v>45</v>
      </c>
      <c r="D7" s="3">
        <v>5</v>
      </c>
      <c r="E7" s="3" t="s">
        <v>39</v>
      </c>
      <c r="F7" s="15" t="s">
        <v>36</v>
      </c>
      <c r="G7" s="8" t="s">
        <v>519</v>
      </c>
      <c r="H7" s="4">
        <f t="shared" si="0"/>
        <v>100</v>
      </c>
      <c r="I7" s="2">
        <v>20</v>
      </c>
      <c r="J7" s="2">
        <v>30</v>
      </c>
      <c r="K7" s="2"/>
      <c r="L7" s="2">
        <f t="shared" si="1"/>
        <v>30</v>
      </c>
      <c r="M7" s="2"/>
      <c r="N7" s="2"/>
      <c r="O7" s="2"/>
      <c r="P7" s="2"/>
      <c r="Q7" s="7"/>
      <c r="R7" s="5" t="s">
        <v>15</v>
      </c>
      <c r="S7" s="3">
        <v>30</v>
      </c>
      <c r="U7" s="4"/>
      <c r="V7" s="3" t="s">
        <v>515</v>
      </c>
      <c r="X7" s="3">
        <v>20</v>
      </c>
      <c r="AA7" s="3">
        <v>40</v>
      </c>
      <c r="AD7" s="4">
        <f t="shared" si="2"/>
        <v>40</v>
      </c>
      <c r="AF7" s="23"/>
      <c r="AG7" s="31" t="str">
        <f>"&lt;tr class='mmt"&amp;IF(E7="活動"," ev",IF(E7="限定"," ltd",""))&amp;IF(G7=""," groupless'","'")&amp;"&gt;&lt;td headers='icon'&gt;&lt;img src='resources/"&amp;A7&amp;"' title='"&amp;C7&amp;"' /&gt;&lt;/td&gt;&lt;td headers='name'&gt;"&amp;C7&amp;"&lt;/td&gt;&lt;td headers='rank'&gt;"&amp;D7&amp;"&lt;/td&gt;&lt;td headers='remark'&gt;"&amp;IF(E7="活動","&lt;span class='event'&gt;活動&lt;/span&gt;",IF(E7="限定","&lt;span class='limited'&gt;限定&lt;/span&gt;",""))&amp;"&lt;/td&gt;&lt;td headers='origin'&gt;&lt;span class='originName'&gt;"&amp;SUBSTITUTE(F7,CHAR(10),"&lt;br&gt;")&amp;"&lt;/span&gt;&lt;img class='originLogo' src='resources/ui/"&amp;VLOOKUP(F7,List!E:F,2,FALSE)&amp;"'title='"&amp;SUBSTITUTE(F7,CHAR(10)," ")&amp;"' /&gt;&lt;/td&gt;&lt;td headers='group'&gt;"&amp;IF(G7="","","&lt;span class='groupName'&gt;"&amp;SUBSTITUTE(G7,CHAR(10)," ")&amp;"&lt;/span&gt;&lt;img class='groupLogo' src='resources/ui/"&amp;VLOOKUP(G7,List!I:J,2,FALSE)&amp;"' title='"&amp;SUBSTITUTE(G7,CHAR(10)," ")&amp;"' /&gt;")&amp;"&lt;/td&gt;&lt;td headers='score' id='"&amp;AI7&amp;"'&gt;"&amp;H7&amp;"&lt;/td&gt;&lt;td headers='HP'&gt;"&amp;I7&amp;"&lt;/td&gt;&lt;td headers='patk'&gt;"&amp;J7&amp;"&lt;/td&gt;&lt;td headers='matk'&gt;"&amp;K7&amp;"&lt;/td&gt;&lt;td headers='pdef'&gt;"&amp;M7&amp;"&lt;/td&gt;&lt;td headers='mdef'&gt;"&amp;N7&amp;"&lt;/td&gt;&lt;td headers='dex'&gt;"&amp;O7&amp;"&lt;/td&gt;&lt;td headers='agi'&gt;"&amp;P7&amp;"&lt;/td&gt;&lt;td headers='luck'&gt;"&amp;Q7&amp;"&lt;/td&gt;&lt;td headers='a.type'&gt;"&amp;R7&amp;"&lt;/td&gt;&lt;td headers='a.bonus'&gt;"&amp;S7&amp;"&lt;/td&gt;&lt;td headers='special'&gt;"&amp;T7&amp;"&lt;/td&gt;&lt;td headers='sp.bonus'&gt;"&amp;U7&amp;"&lt;/td&gt;&lt;td headers='others'&gt;"&amp;V7&amp;"&lt;/td&gt;&lt;td headers='sinA'&gt;"&amp;W7&amp;"&lt;/td&gt;&lt;td headers='sinB'&gt;"&amp;X7&amp;"&lt;/td&gt;&lt;td headers='sinC'&gt;"&amp;Y7&amp;"&lt;/td&gt;&lt;td headers='sinD'&gt;"&amp;Z7&amp;"&lt;/td&gt;&lt;td headers='sinE'&gt;"&amp;AA7&amp;"&lt;/td&gt;&lt;td headers='sinF'&gt;"&amp;AB7&amp;"&lt;/td&gt;&lt;td headers='sinG'&gt;"&amp;AC7&amp;"&lt;/td&gt;&lt;/tr&gt;"</f>
        <v>&lt;tr class='mmt ltd'&gt;&lt;td headers='icon'&gt;&lt;img src='resources/TS_BF_01.png' title='フロンティアレジェンズ' /&gt;&lt;/td&gt;&lt;td headers='name'&gt;フロンティアレジェンズ&lt;/td&gt;&lt;td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id='m005'&gt;100&lt;/td&gt;&lt;td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headers='others'&gt;単体耐性+20&lt;/td&gt;&lt;td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7" s="31" t="str">
        <f t="shared" si="3"/>
        <v>document.getElementById('m005').innerHTML = (b1*30+b2*0+b0*30) + (s1*0+s2*20+s3*0+s4*0+s5*40+s6*0+s7*0+s0*40) + (e01*0+e02*30+e03*0+e04*30+e05*0+e06*0+e07*0+e08*0+e09*0+e10*0+e11*0+e12*0+e13*0+e14*0+e15*0+e16*0+e17*0);</v>
      </c>
      <c r="AI7" s="35" t="str">
        <f t="shared" si="4"/>
        <v>m005</v>
      </c>
      <c r="AJ7" s="23"/>
    </row>
    <row r="8" spans="1:36" s="3" customFormat="1" ht="37.049999999999997" customHeight="1" x14ac:dyDescent="0.3">
      <c r="A8" s="3" t="s">
        <v>524</v>
      </c>
      <c r="C8" s="6" t="s">
        <v>528</v>
      </c>
      <c r="D8" s="3">
        <v>5</v>
      </c>
      <c r="E8" s="3" t="s">
        <v>35</v>
      </c>
      <c r="F8" s="15" t="s">
        <v>36</v>
      </c>
      <c r="G8" s="8" t="s">
        <v>519</v>
      </c>
      <c r="H8" s="4">
        <f t="shared" si="0"/>
        <v>60</v>
      </c>
      <c r="I8" s="2"/>
      <c r="J8" s="2">
        <v>30</v>
      </c>
      <c r="K8" s="2"/>
      <c r="L8" s="2">
        <f t="shared" si="1"/>
        <v>30</v>
      </c>
      <c r="M8" s="2">
        <v>30</v>
      </c>
      <c r="N8" s="2"/>
      <c r="O8" s="2"/>
      <c r="P8" s="2"/>
      <c r="Q8" s="7"/>
      <c r="U8" s="4"/>
      <c r="X8" s="3">
        <v>30</v>
      </c>
      <c r="AD8" s="4">
        <f t="shared" si="2"/>
        <v>30</v>
      </c>
      <c r="AF8" s="23"/>
      <c r="AG8" s="31" t="str">
        <f>"&lt;tr class='mmt"&amp;IF(E8="活動"," ev",IF(E8="限定"," ltd",""))&amp;IF(G8=""," groupless'","'")&amp;"&gt;&lt;td headers='icon'&gt;&lt;img src='resources/"&amp;A8&amp;"' title='"&amp;C8&amp;"' /&gt;&lt;/td&gt;&lt;td headers='name'&gt;"&amp;C8&amp;"&lt;/td&gt;&lt;td headers='rank'&gt;"&amp;D8&amp;"&lt;/td&gt;&lt;td headers='remark'&gt;"&amp;IF(E8="活動","&lt;span class='event'&gt;活動&lt;/span&gt;",IF(E8="限定","&lt;span class='limited'&gt;限定&lt;/span&gt;",""))&amp;"&lt;/td&gt;&lt;td headers='origin'&gt;&lt;span class='originName'&gt;"&amp;SUBSTITUTE(F8,CHAR(10),"&lt;br&gt;")&amp;"&lt;/span&gt;&lt;img class='originLogo' src='resources/ui/"&amp;VLOOKUP(F8,List!E:F,2,FALSE)&amp;"'title='"&amp;SUBSTITUTE(F8,CHAR(10)," ")&amp;"' /&gt;&lt;/td&gt;&lt;td headers='group'&gt;"&amp;IF(G8="","","&lt;span class='groupName'&gt;"&amp;SUBSTITUTE(G8,CHAR(10)," ")&amp;"&lt;/span&gt;&lt;img class='groupLogo' src='resources/ui/"&amp;VLOOKUP(G8,List!I:J,2,FALSE)&amp;"' title='"&amp;SUBSTITUTE(G8,CHAR(10)," ")&amp;"' /&gt;")&amp;"&lt;/td&gt;&lt;td headers='score' id='"&amp;AI8&amp;"'&gt;"&amp;H8&amp;"&lt;/td&gt;&lt;td headers='HP'&gt;"&amp;I8&amp;"&lt;/td&gt;&lt;td headers='patk'&gt;"&amp;J8&amp;"&lt;/td&gt;&lt;td headers='matk'&gt;"&amp;K8&amp;"&lt;/td&gt;&lt;td headers='pdef'&gt;"&amp;M8&amp;"&lt;/td&gt;&lt;td headers='mdef'&gt;"&amp;N8&amp;"&lt;/td&gt;&lt;td headers='dex'&gt;"&amp;O8&amp;"&lt;/td&gt;&lt;td headers='agi'&gt;"&amp;P8&amp;"&lt;/td&gt;&lt;td headers='luck'&gt;"&amp;Q8&amp;"&lt;/td&gt;&lt;td headers='a.type'&gt;"&amp;R8&amp;"&lt;/td&gt;&lt;td headers='a.bonus'&gt;"&amp;S8&amp;"&lt;/td&gt;&lt;td headers='special'&gt;"&amp;T8&amp;"&lt;/td&gt;&lt;td headers='sp.bonus'&gt;"&amp;U8&amp;"&lt;/td&gt;&lt;td headers='others'&gt;"&amp;V8&amp;"&lt;/td&gt;&lt;td headers='sinA'&gt;"&amp;W8&amp;"&lt;/td&gt;&lt;td headers='sinB'&gt;"&amp;X8&amp;"&lt;/td&gt;&lt;td headers='sinC'&gt;"&amp;Y8&amp;"&lt;/td&gt;&lt;td headers='sinD'&gt;"&amp;Z8&amp;"&lt;/td&gt;&lt;td headers='sinE'&gt;"&amp;AA8&amp;"&lt;/td&gt;&lt;td headers='sinF'&gt;"&amp;AB8&amp;"&lt;/td&gt;&lt;td headers='sinG'&gt;"&amp;AC8&amp;"&lt;/td&gt;&lt;/tr&gt;"</f>
        <v>&lt;tr class='mmt ev'&gt;&lt;td headers='icon'&gt;&lt;img src='resources/TS_BF_02.png' title='グランガイアサマナーズ' /&gt;&lt;/td&gt;&lt;td headers='name'&gt;グランガイアサマナーズ&lt;/td&gt;&lt;td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id='m006'&gt;60&lt;/td&gt;&lt;td headers='HP'&gt;&lt;/td&gt;&lt;td headers='patk'&gt;30&lt;/td&gt;&lt;td headers='matk'&gt;&lt;/td&gt;&lt;td headers='pdef'&gt;30&lt;/td&gt;&lt;td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" s="31" t="str">
        <f t="shared" si="3"/>
        <v>document.getElementById('m006').innerHTML = (b1*30+b2*0+b0*30) + (s1*0+s2*30+s3*0+s4*0+s5*0+s6*0+s7*0+s0*30) + (e01*0+e02*0+e03*0+e04*+e05*0+e06*0+e07*0+e08*0+e09*0+e10*0+e11*0+e12*0+e13*0+e14*0+e15*0+e16*0+e17*0);</v>
      </c>
      <c r="AI8" s="35" t="str">
        <f t="shared" si="4"/>
        <v>m006</v>
      </c>
      <c r="AJ8" s="23"/>
    </row>
    <row r="9" spans="1:36" s="3" customFormat="1" ht="37.049999999999997" customHeight="1" x14ac:dyDescent="0.3">
      <c r="A9" s="3" t="s">
        <v>46</v>
      </c>
      <c r="C9" s="6" t="s">
        <v>47</v>
      </c>
      <c r="D9" s="3">
        <v>3</v>
      </c>
      <c r="F9" s="17" t="s">
        <v>48</v>
      </c>
      <c r="G9" s="8"/>
      <c r="H9" s="4">
        <f t="shared" si="0"/>
        <v>0</v>
      </c>
      <c r="I9" s="2"/>
      <c r="J9" s="2"/>
      <c r="K9" s="2"/>
      <c r="L9" s="2">
        <f t="shared" si="1"/>
        <v>0</v>
      </c>
      <c r="M9" s="2"/>
      <c r="N9" s="2"/>
      <c r="O9" s="2"/>
      <c r="P9" s="2"/>
      <c r="Q9" s="7"/>
      <c r="U9" s="4"/>
      <c r="AD9" s="4">
        <f t="shared" si="2"/>
        <v>0</v>
      </c>
      <c r="AF9" s="23"/>
      <c r="AG9" s="31" t="str">
        <f>"&lt;tr class='mmt"&amp;IF(E9="活動"," ev",IF(E9="限定"," ltd",""))&amp;IF(G9=""," groupless'","'")&amp;"&gt;&lt;td headers='icon'&gt;&lt;img src='resources/"&amp;A9&amp;"' title='"&amp;C9&amp;"' /&gt;&lt;/td&gt;&lt;td headers='name'&gt;"&amp;C9&amp;"&lt;/td&gt;&lt;td headers='rank'&gt;"&amp;D9&amp;"&lt;/td&gt;&lt;td headers='remark'&gt;"&amp;IF(E9="活動","&lt;span class='event'&gt;活動&lt;/span&gt;",IF(E9="限定","&lt;span class='limited'&gt;限定&lt;/span&gt;",""))&amp;"&lt;/td&gt;&lt;td headers='origin'&gt;&lt;span class='originName'&gt;"&amp;SUBSTITUTE(F9,CHAR(10),"&lt;br&gt;")&amp;"&lt;/span&gt;&lt;img class='originLogo' src='resources/ui/"&amp;VLOOKUP(F9,List!E:F,2,FALSE)&amp;"'title='"&amp;SUBSTITUTE(F9,CHAR(10)," ")&amp;"' /&gt;&lt;/td&gt;&lt;td headers='group'&gt;"&amp;IF(G9="","","&lt;span class='groupName'&gt;"&amp;SUBSTITUTE(G9,CHAR(10)," ")&amp;"&lt;/span&gt;&lt;img class='groupLogo' src='resources/ui/"&amp;VLOOKUP(G9,List!I:J,2,FALSE)&amp;"' title='"&amp;SUBSTITUTE(G9,CHAR(10)," ")&amp;"' /&gt;")&amp;"&lt;/td&gt;&lt;td headers='score' id='"&amp;AI9&amp;"'&gt;"&amp;H9&amp;"&lt;/td&gt;&lt;td headers='HP'&gt;"&amp;I9&amp;"&lt;/td&gt;&lt;td headers='patk'&gt;"&amp;J9&amp;"&lt;/td&gt;&lt;td headers='matk'&gt;"&amp;K9&amp;"&lt;/td&gt;&lt;td headers='pdef'&gt;"&amp;M9&amp;"&lt;/td&gt;&lt;td headers='mdef'&gt;"&amp;N9&amp;"&lt;/td&gt;&lt;td headers='dex'&gt;"&amp;O9&amp;"&lt;/td&gt;&lt;td headers='agi'&gt;"&amp;P9&amp;"&lt;/td&gt;&lt;td headers='luck'&gt;"&amp;Q9&amp;"&lt;/td&gt;&lt;td headers='a.type'&gt;"&amp;R9&amp;"&lt;/td&gt;&lt;td headers='a.bonus'&gt;"&amp;S9&amp;"&lt;/td&gt;&lt;td headers='special'&gt;"&amp;T9&amp;"&lt;/td&gt;&lt;td headers='sp.bonus'&gt;"&amp;U9&amp;"&lt;/td&gt;&lt;td headers='others'&gt;"&amp;V9&amp;"&lt;/td&gt;&lt;td headers='sinA'&gt;"&amp;W9&amp;"&lt;/td&gt;&lt;td headers='sinB'&gt;"&amp;X9&amp;"&lt;/td&gt;&lt;td headers='sinC'&gt;"&amp;Y9&amp;"&lt;/td&gt;&lt;td headers='sinD'&gt;"&amp;Z9&amp;"&lt;/td&gt;&lt;td headers='sinE'&gt;"&amp;AA9&amp;"&lt;/td&gt;&lt;td headers='sinF'&gt;"&amp;AB9&amp;"&lt;/td&gt;&lt;td headers='sinG'&gt;"&amp;AC9&amp;"&lt;/td&gt;&lt;/tr&gt;"</f>
        <v>&lt;tr class='mmt groupless'&gt;&lt;td headers='icon'&gt;&lt;img src='resources/TS_CARAMEL_01.png' title='キャラメルイェーガー' /&gt;&lt;/td&gt;&lt;td headers='name'&gt;キャラメルイェーガー&lt;/td&gt;&lt;td headers='rank'&gt;3&lt;/td&gt;&lt;td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" s="31" t="str">
        <f t="shared" si="3"/>
        <v>document.getElementById('m007').innerHTML = (b1*0+b2*0+b0*0) + (s1*0+s2*0+s3*0+s4*0+s5*0+s6*0+s7*0+s0*0) + (e01*0+e02*0+e03*0+e04*+e05*0+e06*0+e07*0+e08*0+e09*0+e10*0+e11*0+e12*0+e13*0+e14*0+e15*0+e16*0+e17*0);</v>
      </c>
      <c r="AI9" s="35" t="str">
        <f t="shared" si="4"/>
        <v>m007</v>
      </c>
      <c r="AJ9" s="23"/>
    </row>
    <row r="10" spans="1:36" s="3" customFormat="1" ht="37.049999999999997" customHeight="1" x14ac:dyDescent="0.3">
      <c r="A10" s="3" t="s">
        <v>49</v>
      </c>
      <c r="C10" s="6" t="s">
        <v>50</v>
      </c>
      <c r="D10" s="3">
        <v>5</v>
      </c>
      <c r="E10" s="3" t="s">
        <v>35</v>
      </c>
      <c r="F10" s="15" t="s">
        <v>36</v>
      </c>
      <c r="G10" s="8"/>
      <c r="H10" s="4">
        <f t="shared" si="0"/>
        <v>0</v>
      </c>
      <c r="I10" s="2"/>
      <c r="J10" s="2"/>
      <c r="K10" s="2"/>
      <c r="L10" s="2">
        <f t="shared" si="1"/>
        <v>0</v>
      </c>
      <c r="M10" s="2"/>
      <c r="N10" s="2"/>
      <c r="O10" s="2"/>
      <c r="P10" s="2"/>
      <c r="Q10" s="7"/>
      <c r="U10" s="4"/>
      <c r="AD10" s="4">
        <f t="shared" si="2"/>
        <v>0</v>
      </c>
      <c r="AF10" s="23"/>
      <c r="AG10" s="31" t="str">
        <f>"&lt;tr class='mmt"&amp;IF(E10="活動"," ev",IF(E10="限定"," ltd",""))&amp;IF(G10=""," groupless'","'")&amp;"&gt;&lt;td headers='icon'&gt;&lt;img src='resources/"&amp;A10&amp;"' title='"&amp;C10&amp;"' /&gt;&lt;/td&gt;&lt;td headers='name'&gt;"&amp;C10&amp;"&lt;/td&gt;&lt;td headers='rank'&gt;"&amp;D10&amp;"&lt;/td&gt;&lt;td headers='remark'&gt;"&amp;IF(E10="活動","&lt;span class='event'&gt;活動&lt;/span&gt;",IF(E10="限定","&lt;span class='limited'&gt;限定&lt;/span&gt;",""))&amp;"&lt;/td&gt;&lt;td headers='origin'&gt;&lt;span class='originName'&gt;"&amp;SUBSTITUTE(F10,CHAR(10),"&lt;br&gt;")&amp;"&lt;/span&gt;&lt;img class='originLogo' src='resources/ui/"&amp;VLOOKUP(F10,List!E:F,2,FALSE)&amp;"'title='"&amp;SUBSTITUTE(F10,CHAR(10)," ")&amp;"' /&gt;&lt;/td&gt;&lt;td headers='group'&gt;"&amp;IF(G10="","","&lt;span class='groupName'&gt;"&amp;SUBSTITUTE(G10,CHAR(10)," ")&amp;"&lt;/span&gt;&lt;img class='groupLogo' src='resources/ui/"&amp;VLOOKUP(G10,List!I:J,2,FALSE)&amp;"' title='"&amp;SUBSTITUTE(G10,CHAR(10)," ")&amp;"' /&gt;")&amp;"&lt;/td&gt;&lt;td headers='score' id='"&amp;AI10&amp;"'&gt;"&amp;H10&amp;"&lt;/td&gt;&lt;td headers='HP'&gt;"&amp;I10&amp;"&lt;/td&gt;&lt;td headers='patk'&gt;"&amp;J10&amp;"&lt;/td&gt;&lt;td headers='matk'&gt;"&amp;K10&amp;"&lt;/td&gt;&lt;td headers='pdef'&gt;"&amp;M10&amp;"&lt;/td&gt;&lt;td headers='mdef'&gt;"&amp;N10&amp;"&lt;/td&gt;&lt;td headers='dex'&gt;"&amp;O10&amp;"&lt;/td&gt;&lt;td headers='agi'&gt;"&amp;P10&amp;"&lt;/td&gt;&lt;td headers='luck'&gt;"&amp;Q10&amp;"&lt;/td&gt;&lt;td headers='a.type'&gt;"&amp;R10&amp;"&lt;/td&gt;&lt;td headers='a.bonus'&gt;"&amp;S10&amp;"&lt;/td&gt;&lt;td headers='special'&gt;"&amp;T10&amp;"&lt;/td&gt;&lt;td headers='sp.bonus'&gt;"&amp;U10&amp;"&lt;/td&gt;&lt;td headers='others'&gt;"&amp;V10&amp;"&lt;/td&gt;&lt;td headers='sinA'&gt;"&amp;W10&amp;"&lt;/td&gt;&lt;td headers='sinB'&gt;"&amp;X10&amp;"&lt;/td&gt;&lt;td headers='sinC'&gt;"&amp;Y10&amp;"&lt;/td&gt;&lt;td headers='sinD'&gt;"&amp;Z10&amp;"&lt;/td&gt;&lt;td headers='sinE'&gt;"&amp;AA10&amp;"&lt;/td&gt;&lt;td headers='sinF'&gt;"&amp;AB10&amp;"&lt;/td&gt;&lt;td headers='sinG'&gt;"&amp;AC10&amp;"&lt;/td&gt;&lt;/tr&gt;"</f>
        <v>&lt;tr class='mmt ev groupless'&gt;&lt;td headers='icon'&gt;&lt;img src='resources/TS_COMIKE_01.png' title='クノイチの青春' /&gt;&lt;/td&gt;&lt;td headers='name'&gt;クノイチの青春&lt;/td&gt;&lt;td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" s="31" t="str">
        <f t="shared" si="3"/>
        <v>document.getElementById('m008').innerHTML = (b1*0+b2*0+b0*0) + (s1*0+s2*0+s3*0+s4*0+s5*0+s6*0+s7*0+s0*0) + (e01*0+e02*0+e03*0+e04*+e05*0+e06*0+e07*0+e08*0+e09*0+e10*0+e11*0+e12*0+e13*0+e14*0+e15*0+e16*0+e17*0);</v>
      </c>
      <c r="AI10" s="35" t="str">
        <f t="shared" si="4"/>
        <v>m008</v>
      </c>
      <c r="AJ10" s="23"/>
    </row>
    <row r="11" spans="1:36" s="3" customFormat="1" ht="37.049999999999997" customHeight="1" x14ac:dyDescent="0.3">
      <c r="A11" s="3" t="s">
        <v>51</v>
      </c>
      <c r="C11" s="6" t="s">
        <v>52</v>
      </c>
      <c r="D11" s="3">
        <v>5</v>
      </c>
      <c r="E11" s="3" t="s">
        <v>39</v>
      </c>
      <c r="F11" s="15" t="s">
        <v>36</v>
      </c>
      <c r="G11" s="8" t="s">
        <v>529</v>
      </c>
      <c r="H11" s="4">
        <f t="shared" si="0"/>
        <v>130</v>
      </c>
      <c r="I11" s="2"/>
      <c r="J11" s="2"/>
      <c r="K11" s="2"/>
      <c r="L11" s="2">
        <f t="shared" si="1"/>
        <v>0</v>
      </c>
      <c r="M11" s="2"/>
      <c r="N11" s="2"/>
      <c r="O11" s="2"/>
      <c r="P11" s="2">
        <v>10</v>
      </c>
      <c r="Q11" s="7"/>
      <c r="R11" s="3" t="s">
        <v>14</v>
      </c>
      <c r="S11" s="3">
        <v>50</v>
      </c>
      <c r="T11" s="3" t="s">
        <v>21</v>
      </c>
      <c r="U11" s="4">
        <v>20</v>
      </c>
      <c r="V11" s="3" t="s">
        <v>530</v>
      </c>
      <c r="X11" s="3">
        <v>60</v>
      </c>
      <c r="AD11" s="4">
        <f t="shared" si="2"/>
        <v>60</v>
      </c>
      <c r="AF11" s="23"/>
      <c r="AG11" s="31" t="str">
        <f>"&lt;tr class='mmt"&amp;IF(E11="活動"," ev",IF(E11="限定"," ltd",""))&amp;IF(G11=""," groupless'","'")&amp;"&gt;&lt;td headers='icon'&gt;&lt;img src='resources/"&amp;A11&amp;"' title='"&amp;C11&amp;"' /&gt;&lt;/td&gt;&lt;td headers='name'&gt;"&amp;C11&amp;"&lt;/td&gt;&lt;td headers='rank'&gt;"&amp;D11&amp;"&lt;/td&gt;&lt;td headers='remark'&gt;"&amp;IF(E11="活動","&lt;span class='event'&gt;活動&lt;/span&gt;",IF(E11="限定","&lt;span class='limited'&gt;限定&lt;/span&gt;",""))&amp;"&lt;/td&gt;&lt;td headers='origin'&gt;&lt;span class='originName'&gt;"&amp;SUBSTITUTE(F11,CHAR(10),"&lt;br&gt;")&amp;"&lt;/span&gt;&lt;img class='originLogo' src='resources/ui/"&amp;VLOOKUP(F11,List!E:F,2,FALSE)&amp;"'title='"&amp;SUBSTITUTE(F11,CHAR(10)," ")&amp;"' /&gt;&lt;/td&gt;&lt;td headers='group'&gt;"&amp;IF(G11="","","&lt;span class='groupName'&gt;"&amp;SUBSTITUTE(G11,CHAR(10)," ")&amp;"&lt;/span&gt;&lt;img class='groupLogo' src='resources/ui/"&amp;VLOOKUP(G11,List!I:J,2,FALSE)&amp;"' title='"&amp;SUBSTITUTE(G11,CHAR(10)," ")&amp;"' /&gt;")&amp;"&lt;/td&gt;&lt;td headers='score' id='"&amp;AI11&amp;"'&gt;"&amp;H11&amp;"&lt;/td&gt;&lt;td headers='HP'&gt;"&amp;I11&amp;"&lt;/td&gt;&lt;td headers='patk'&gt;"&amp;J11&amp;"&lt;/td&gt;&lt;td headers='matk'&gt;"&amp;K11&amp;"&lt;/td&gt;&lt;td headers='pdef'&gt;"&amp;M11&amp;"&lt;/td&gt;&lt;td headers='mdef'&gt;"&amp;N11&amp;"&lt;/td&gt;&lt;td headers='dex'&gt;"&amp;O11&amp;"&lt;/td&gt;&lt;td headers='agi'&gt;"&amp;P11&amp;"&lt;/td&gt;&lt;td headers='luck'&gt;"&amp;Q11&amp;"&lt;/td&gt;&lt;td headers='a.type'&gt;"&amp;R11&amp;"&lt;/td&gt;&lt;td headers='a.bonus'&gt;"&amp;S11&amp;"&lt;/td&gt;&lt;td headers='special'&gt;"&amp;T11&amp;"&lt;/td&gt;&lt;td headers='sp.bonus'&gt;"&amp;U11&amp;"&lt;/td&gt;&lt;td headers='others'&gt;"&amp;V11&amp;"&lt;/td&gt;&lt;td headers='sinA'&gt;"&amp;W11&amp;"&lt;/td&gt;&lt;td headers='sinB'&gt;"&amp;X11&amp;"&lt;/td&gt;&lt;td headers='sinC'&gt;"&amp;Y11&amp;"&lt;/td&gt;&lt;td headers='sinD'&gt;"&amp;Z11&amp;"&lt;/td&gt;&lt;td headers='sinE'&gt;"&amp;AA11&amp;"&lt;/td&gt;&lt;td headers='sinF'&gt;"&amp;AB11&amp;"&lt;/td&gt;&lt;td headers='sinG'&gt;"&amp;AC11&amp;"&lt;/td&gt;&lt;/tr&gt;"</f>
        <v>&lt;tr class='mmt ltd'&gt;&lt;td headers='icon'&gt;&lt;img src='resources/TS_CRY_ARTH_01.png' title='猛き者の本懐' /&gt;&lt;/td&gt;&lt;td headers='name'&gt;猛き者の本懐&lt;/td&gt;&lt;td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id='m009'&gt;130&lt;/td&gt;&lt;td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headers='a.bonus'&gt;50&lt;/td&gt;&lt;td headers='special'&gt;範囲&lt;/td&gt;&lt;td headers='sp.bonus'&gt;20&lt;/td&gt;&lt;td headers='others'&gt;刺突耐性+20&lt;/td&gt;&lt;td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1" s="31" t="str">
        <f t="shared" si="3"/>
        <v>document.getElementById('m009').innerHTML = (b1*0+b2*0+b0*0) + (s1*0+s2*60+s3*0+s4*0+s5*0+s6*0+s7*0+s0*60) + (e01*50+e02*0+e03*0+e04*50+e05*0+e06*0+e07*0+e08*0+e09*0+e10*0+e11*0+e12*20+e13*0+e14*0+e15*0+e16*0+e17*0);</v>
      </c>
      <c r="AI11" s="35" t="str">
        <f t="shared" si="4"/>
        <v>m009</v>
      </c>
      <c r="AJ11" s="23"/>
    </row>
    <row r="12" spans="1:36" s="3" customFormat="1" ht="37.049999999999997" customHeight="1" x14ac:dyDescent="0.3">
      <c r="A12" s="3" t="s">
        <v>53</v>
      </c>
      <c r="C12" s="6" t="s">
        <v>54</v>
      </c>
      <c r="D12" s="3">
        <v>5</v>
      </c>
      <c r="E12" s="3" t="s">
        <v>35</v>
      </c>
      <c r="F12" s="15" t="s">
        <v>36</v>
      </c>
      <c r="G12" s="8" t="s">
        <v>529</v>
      </c>
      <c r="H12" s="4">
        <f t="shared" si="0"/>
        <v>60</v>
      </c>
      <c r="I12" s="2">
        <v>30</v>
      </c>
      <c r="J12" s="2"/>
      <c r="K12" s="2">
        <v>30</v>
      </c>
      <c r="L12" s="2">
        <f t="shared" si="1"/>
        <v>30</v>
      </c>
      <c r="M12" s="2"/>
      <c r="N12" s="2"/>
      <c r="O12" s="2"/>
      <c r="P12" s="2"/>
      <c r="Q12" s="7"/>
      <c r="U12" s="4"/>
      <c r="Y12" s="3">
        <v>30</v>
      </c>
      <c r="AD12" s="4">
        <f t="shared" si="2"/>
        <v>30</v>
      </c>
      <c r="AF12" s="23"/>
      <c r="AG12" s="31" t="str">
        <f>"&lt;tr class='mmt"&amp;IF(E12="活動"," ev",IF(E12="限定"," ltd",""))&amp;IF(G12=""," groupless'","'")&amp;"&gt;&lt;td headers='icon'&gt;&lt;img src='resources/"&amp;A12&amp;"' title='"&amp;C12&amp;"' /&gt;&lt;/td&gt;&lt;td headers='name'&gt;"&amp;C12&amp;"&lt;/td&gt;&lt;td headers='rank'&gt;"&amp;D12&amp;"&lt;/td&gt;&lt;td headers='remark'&gt;"&amp;IF(E12="活動","&lt;span class='event'&gt;活動&lt;/span&gt;",IF(E12="限定","&lt;span class='limited'&gt;限定&lt;/span&gt;",""))&amp;"&lt;/td&gt;&lt;td headers='origin'&gt;&lt;span class='originName'&gt;"&amp;SUBSTITUTE(F12,CHAR(10),"&lt;br&gt;")&amp;"&lt;/span&gt;&lt;img class='originLogo' src='resources/ui/"&amp;VLOOKUP(F12,List!E:F,2,FALSE)&amp;"'title='"&amp;SUBSTITUTE(F12,CHAR(10)," ")&amp;"' /&gt;&lt;/td&gt;&lt;td headers='group'&gt;"&amp;IF(G12="","","&lt;span class='groupName'&gt;"&amp;SUBSTITUTE(G12,CHAR(10)," ")&amp;"&lt;/span&gt;&lt;img class='groupLogo' src='resources/ui/"&amp;VLOOKUP(G12,List!I:J,2,FALSE)&amp;"' title='"&amp;SUBSTITUTE(G12,CHAR(10)," ")&amp;"' /&gt;")&amp;"&lt;/td&gt;&lt;td headers='score' id='"&amp;AI12&amp;"'&gt;"&amp;H12&amp;"&lt;/td&gt;&lt;td headers='HP'&gt;"&amp;I12&amp;"&lt;/td&gt;&lt;td headers='patk'&gt;"&amp;J12&amp;"&lt;/td&gt;&lt;td headers='matk'&gt;"&amp;K12&amp;"&lt;/td&gt;&lt;td headers='pdef'&gt;"&amp;M12&amp;"&lt;/td&gt;&lt;td headers='mdef'&gt;"&amp;N12&amp;"&lt;/td&gt;&lt;td headers='dex'&gt;"&amp;O12&amp;"&lt;/td&gt;&lt;td headers='agi'&gt;"&amp;P12&amp;"&lt;/td&gt;&lt;td headers='luck'&gt;"&amp;Q12&amp;"&lt;/td&gt;&lt;td headers='a.type'&gt;"&amp;R12&amp;"&lt;/td&gt;&lt;td headers='a.bonus'&gt;"&amp;S12&amp;"&lt;/td&gt;&lt;td headers='special'&gt;"&amp;T12&amp;"&lt;/td&gt;&lt;td headers='sp.bonus'&gt;"&amp;U12&amp;"&lt;/td&gt;&lt;td headers='others'&gt;"&amp;V12&amp;"&lt;/td&gt;&lt;td headers='sinA'&gt;"&amp;W12&amp;"&lt;/td&gt;&lt;td headers='sinB'&gt;"&amp;X12&amp;"&lt;/td&gt;&lt;td headers='sinC'&gt;"&amp;Y12&amp;"&lt;/td&gt;&lt;td headers='sinD'&gt;"&amp;Z12&amp;"&lt;/td&gt;&lt;td headers='sinE'&gt;"&amp;AA12&amp;"&lt;/td&gt;&lt;td headers='sinF'&gt;"&amp;AB12&amp;"&lt;/td&gt;&lt;td headers='sinG'&gt;"&amp;AC12&amp;"&lt;/td&gt;&lt;/tr&gt;"</f>
        <v>&lt;tr class='mmt ev'&gt;&lt;td headers='icon'&gt;&lt;img src='resources/TS_CRY_MERL_01.png' title='尊き者の名は' /&gt;&lt;/td&gt;&lt;td headers='name'&gt;尊き者の名は&lt;/td&gt;&lt;td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id='m010'&gt;60&lt;/td&gt;&lt;td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2" s="31" t="str">
        <f t="shared" si="3"/>
        <v>document.getElementById('m010').innerHTML = (b1*0+b2*30+b0*30) + (s1*0+s2*0+s3*30+s4*0+s5*0+s6*0+s7*0+s0*30) + (e01*0+e02*0+e03*0+e04*+e05*0+e06*0+e07*0+e08*0+e09*0+e10*0+e11*0+e12*0+e13*0+e14*0+e15*0+e16*0+e17*0);</v>
      </c>
      <c r="AI12" s="35" t="str">
        <f t="shared" si="4"/>
        <v>m010</v>
      </c>
      <c r="AJ12" s="23"/>
    </row>
    <row r="13" spans="1:36" s="3" customFormat="1" ht="37.049999999999997" customHeight="1" x14ac:dyDescent="0.3">
      <c r="A13" s="3" t="s">
        <v>55</v>
      </c>
      <c r="C13" s="6" t="s">
        <v>56</v>
      </c>
      <c r="D13" s="3">
        <v>4</v>
      </c>
      <c r="F13" s="15" t="s">
        <v>428</v>
      </c>
      <c r="G13" s="8" t="s">
        <v>57</v>
      </c>
      <c r="H13" s="4">
        <f t="shared" si="0"/>
        <v>30</v>
      </c>
      <c r="I13" s="2">
        <v>20</v>
      </c>
      <c r="J13" s="2">
        <v>30</v>
      </c>
      <c r="K13" s="2"/>
      <c r="L13" s="2">
        <f t="shared" si="1"/>
        <v>30</v>
      </c>
      <c r="M13" s="2"/>
      <c r="N13" s="2"/>
      <c r="O13" s="2"/>
      <c r="P13" s="2"/>
      <c r="Q13" s="7"/>
      <c r="U13" s="4"/>
      <c r="AD13" s="4">
        <f t="shared" si="2"/>
        <v>0</v>
      </c>
      <c r="AF13" s="23"/>
      <c r="AG13" s="31" t="str">
        <f>"&lt;tr class='mmt"&amp;IF(E13="活動"," ev",IF(E13="限定"," ltd",""))&amp;IF(G13=""," groupless'","'")&amp;"&gt;&lt;td headers='icon'&gt;&lt;img src='resources/"&amp;A13&amp;"' title='"&amp;C13&amp;"' /&gt;&lt;/td&gt;&lt;td headers='name'&gt;"&amp;C13&amp;"&lt;/td&gt;&lt;td headers='rank'&gt;"&amp;D13&amp;"&lt;/td&gt;&lt;td headers='remark'&gt;"&amp;IF(E13="活動","&lt;span class='event'&gt;活動&lt;/span&gt;",IF(E13="限定","&lt;span class='limited'&gt;限定&lt;/span&gt;",""))&amp;"&lt;/td&gt;&lt;td headers='origin'&gt;&lt;span class='originName'&gt;"&amp;SUBSTITUTE(F13,CHAR(10),"&lt;br&gt;")&amp;"&lt;/span&gt;&lt;img class='originLogo' src='resources/ui/"&amp;VLOOKUP(F13,List!E:F,2,FALSE)&amp;"'title='"&amp;SUBSTITUTE(F13,CHAR(10)," ")&amp;"' /&gt;&lt;/td&gt;&lt;td headers='group'&gt;"&amp;IF(G13="","","&lt;span class='groupName'&gt;"&amp;SUBSTITUTE(G13,CHAR(10)," ")&amp;"&lt;/span&gt;&lt;img class='groupLogo' src='resources/ui/"&amp;VLOOKUP(G13,List!I:J,2,FALSE)&amp;"' title='"&amp;SUBSTITUTE(G13,CHAR(10)," ")&amp;"' /&gt;")&amp;"&lt;/td&gt;&lt;td headers='score' id='"&amp;AI13&amp;"'&gt;"&amp;H13&amp;"&lt;/td&gt;&lt;td headers='HP'&gt;"&amp;I13&amp;"&lt;/td&gt;&lt;td headers='patk'&gt;"&amp;J13&amp;"&lt;/td&gt;&lt;td headers='matk'&gt;"&amp;K13&amp;"&lt;/td&gt;&lt;td headers='pdef'&gt;"&amp;M13&amp;"&lt;/td&gt;&lt;td headers='mdef'&gt;"&amp;N13&amp;"&lt;/td&gt;&lt;td headers='dex'&gt;"&amp;O13&amp;"&lt;/td&gt;&lt;td headers='agi'&gt;"&amp;P13&amp;"&lt;/td&gt;&lt;td headers='luck'&gt;"&amp;Q13&amp;"&lt;/td&gt;&lt;td headers='a.type'&gt;"&amp;R13&amp;"&lt;/td&gt;&lt;td headers='a.bonus'&gt;"&amp;S13&amp;"&lt;/td&gt;&lt;td headers='special'&gt;"&amp;T13&amp;"&lt;/td&gt;&lt;td headers='sp.bonus'&gt;"&amp;U13&amp;"&lt;/td&gt;&lt;td headers='others'&gt;"&amp;V13&amp;"&lt;/td&gt;&lt;td headers='sinA'&gt;"&amp;W13&amp;"&lt;/td&gt;&lt;td headers='sinB'&gt;"&amp;X13&amp;"&lt;/td&gt;&lt;td headers='sinC'&gt;"&amp;Y13&amp;"&lt;/td&gt;&lt;td headers='sinD'&gt;"&amp;Z13&amp;"&lt;/td&gt;&lt;td headers='sinE'&gt;"&amp;AA13&amp;"&lt;/td&gt;&lt;td headers='sinF'&gt;"&amp;AB13&amp;"&lt;/td&gt;&lt;td headers='sinG'&gt;"&amp;AC13&amp;"&lt;/td&gt;&lt;/tr&gt;"</f>
        <v>&lt;tr class='mmt'&gt;&lt;td headers='icon'&gt;&lt;img src='resources/TS_DESERT_ANK_01.png' title='敏腕参謀の多忙な一日' /&gt;&lt;/td&gt;&lt;td headers='name'&gt;敏腕参謀の多忙な一日&lt;/td&gt;&lt;td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id='m011'&gt;30&lt;/td&gt;&lt;td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" s="31" t="str">
        <f t="shared" si="3"/>
        <v>document.getElementById('m011').innerHTML = (b1*30+b2*0+b0*30) + (s1*0+s2*0+s3*0+s4*0+s5*0+s6*0+s7*0+s0*0) + (e01*0+e02*0+e03*0+e04*+e05*0+e06*0+e07*0+e08*0+e09*0+e10*0+e11*0+e12*0+e13*0+e14*0+e15*0+e16*0+e17*0);</v>
      </c>
      <c r="AI13" s="35" t="str">
        <f t="shared" si="4"/>
        <v>m011</v>
      </c>
      <c r="AJ13" s="23"/>
    </row>
    <row r="14" spans="1:36" s="3" customFormat="1" ht="37.049999999999997" customHeight="1" x14ac:dyDescent="0.3">
      <c r="A14" s="3" t="s">
        <v>58</v>
      </c>
      <c r="C14" s="6" t="s">
        <v>59</v>
      </c>
      <c r="D14" s="3">
        <v>5</v>
      </c>
      <c r="F14" s="15" t="s">
        <v>428</v>
      </c>
      <c r="G14" s="8" t="s">
        <v>57</v>
      </c>
      <c r="H14" s="4">
        <f t="shared" si="0"/>
        <v>90</v>
      </c>
      <c r="I14" s="2">
        <v>40</v>
      </c>
      <c r="J14" s="2">
        <v>30</v>
      </c>
      <c r="K14" s="2"/>
      <c r="L14" s="2">
        <f t="shared" si="1"/>
        <v>30</v>
      </c>
      <c r="M14" s="2"/>
      <c r="N14" s="2"/>
      <c r="O14" s="2"/>
      <c r="P14" s="2"/>
      <c r="Q14" s="7"/>
      <c r="R14" s="5" t="s">
        <v>15</v>
      </c>
      <c r="S14" s="3">
        <v>30</v>
      </c>
      <c r="U14" s="4"/>
      <c r="W14" s="3">
        <v>30</v>
      </c>
      <c r="Z14" s="3">
        <v>30</v>
      </c>
      <c r="AD14" s="4">
        <f t="shared" si="2"/>
        <v>30</v>
      </c>
      <c r="AF14" s="23"/>
      <c r="AG14" s="31" t="str">
        <f>"&lt;tr class='mmt"&amp;IF(E14="活動"," ev",IF(E14="限定"," ltd",""))&amp;IF(G14=""," groupless'","'")&amp;"&gt;&lt;td headers='icon'&gt;&lt;img src='resources/"&amp;A14&amp;"' title='"&amp;C14&amp;"' /&gt;&lt;/td&gt;&lt;td headers='name'&gt;"&amp;C14&amp;"&lt;/td&gt;&lt;td headers='rank'&gt;"&amp;D14&amp;"&lt;/td&gt;&lt;td headers='remark'&gt;"&amp;IF(E14="活動","&lt;span class='event'&gt;活動&lt;/span&gt;",IF(E14="限定","&lt;span class='limited'&gt;限定&lt;/span&gt;",""))&amp;"&lt;/td&gt;&lt;td headers='origin'&gt;&lt;span class='originName'&gt;"&amp;SUBSTITUTE(F14,CHAR(10),"&lt;br&gt;")&amp;"&lt;/span&gt;&lt;img class='originLogo' src='resources/ui/"&amp;VLOOKUP(F14,List!E:F,2,FALSE)&amp;"'title='"&amp;SUBSTITUTE(F14,CHAR(10)," ")&amp;"' /&gt;&lt;/td&gt;&lt;td headers='group'&gt;"&amp;IF(G14="","","&lt;span class='groupName'&gt;"&amp;SUBSTITUTE(G14,CHAR(10)," ")&amp;"&lt;/span&gt;&lt;img class='groupLogo' src='resources/ui/"&amp;VLOOKUP(G14,List!I:J,2,FALSE)&amp;"' title='"&amp;SUBSTITUTE(G14,CHAR(10)," ")&amp;"' /&gt;")&amp;"&lt;/td&gt;&lt;td headers='score' id='"&amp;AI14&amp;"'&gt;"&amp;H14&amp;"&lt;/td&gt;&lt;td headers='HP'&gt;"&amp;I14&amp;"&lt;/td&gt;&lt;td headers='patk'&gt;"&amp;J14&amp;"&lt;/td&gt;&lt;td headers='matk'&gt;"&amp;K14&amp;"&lt;/td&gt;&lt;td headers='pdef'&gt;"&amp;M14&amp;"&lt;/td&gt;&lt;td headers='mdef'&gt;"&amp;N14&amp;"&lt;/td&gt;&lt;td headers='dex'&gt;"&amp;O14&amp;"&lt;/td&gt;&lt;td headers='agi'&gt;"&amp;P14&amp;"&lt;/td&gt;&lt;td headers='luck'&gt;"&amp;Q14&amp;"&lt;/td&gt;&lt;td headers='a.type'&gt;"&amp;R14&amp;"&lt;/td&gt;&lt;td headers='a.bonus'&gt;"&amp;S14&amp;"&lt;/td&gt;&lt;td headers='special'&gt;"&amp;T14&amp;"&lt;/td&gt;&lt;td headers='sp.bonus'&gt;"&amp;U14&amp;"&lt;/td&gt;&lt;td headers='others'&gt;"&amp;V14&amp;"&lt;/td&gt;&lt;td headers='sinA'&gt;"&amp;W14&amp;"&lt;/td&gt;&lt;td headers='sinB'&gt;"&amp;X14&amp;"&lt;/td&gt;&lt;td headers='sinC'&gt;"&amp;Y14&amp;"&lt;/td&gt;&lt;td headers='sinD'&gt;"&amp;Z14&amp;"&lt;/td&gt;&lt;td headers='sinE'&gt;"&amp;AA14&amp;"&lt;/td&gt;&lt;td headers='sinF'&gt;"&amp;AB14&amp;"&lt;/td&gt;&lt;td headers='sinG'&gt;"&amp;AC14&amp;"&lt;/td&gt;&lt;/tr&gt;"</f>
        <v>&lt;tr class='mmt'&gt;&lt;td headers='icon'&gt;&lt;img src='resources/TS_DESERT_ANK_02.png' title='折れることなき翼' /&gt;&lt;/td&gt;&lt;td headers='name'&gt;折れることなき翼&lt;/td&gt;&lt;td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id='m012'&gt;90&lt;/td&gt;&lt;td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4" s="31" t="str">
        <f t="shared" si="3"/>
        <v>document.getElementById('m012').innerHTML = (b1*30+b2*0+b0*30) + (s1*30+s2*0+s3*0+s4*30+s5*0+s6*0+s7*0+s0*30) + (e01*0+e02*30+e03*0+e04*30+e05*0+e06*0+e07*0+e08*0+e09*0+e10*0+e11*0+e12*0+e13*0+e14*0+e15*0+e16*0+e17*0);</v>
      </c>
      <c r="AI14" s="35" t="str">
        <f t="shared" si="4"/>
        <v>m012</v>
      </c>
      <c r="AJ14" s="23"/>
    </row>
    <row r="15" spans="1:36" s="3" customFormat="1" ht="37.049999999999997" customHeight="1" x14ac:dyDescent="0.3">
      <c r="A15" s="3" t="s">
        <v>525</v>
      </c>
      <c r="C15" s="6" t="s">
        <v>531</v>
      </c>
      <c r="D15" s="3">
        <v>5</v>
      </c>
      <c r="E15" s="3" t="s">
        <v>39</v>
      </c>
      <c r="F15" s="15" t="s">
        <v>428</v>
      </c>
      <c r="G15" s="8" t="s">
        <v>57</v>
      </c>
      <c r="H15" s="4">
        <f t="shared" si="0"/>
        <v>110</v>
      </c>
      <c r="I15" s="2"/>
      <c r="J15" s="2">
        <v>20</v>
      </c>
      <c r="K15" s="2"/>
      <c r="L15" s="2">
        <f t="shared" si="1"/>
        <v>20</v>
      </c>
      <c r="M15" s="2"/>
      <c r="N15" s="2"/>
      <c r="O15" s="2">
        <v>20</v>
      </c>
      <c r="P15" s="2"/>
      <c r="Q15" s="7"/>
      <c r="R15" s="5" t="s">
        <v>15</v>
      </c>
      <c r="S15" s="3">
        <v>40</v>
      </c>
      <c r="T15" s="3" t="s">
        <v>20</v>
      </c>
      <c r="U15" s="4">
        <v>20</v>
      </c>
      <c r="W15" s="3">
        <v>30</v>
      </c>
      <c r="Z15" s="3">
        <v>30</v>
      </c>
      <c r="AD15" s="4">
        <f t="shared" si="2"/>
        <v>30</v>
      </c>
      <c r="AF15" s="23"/>
      <c r="AG15" s="31" t="str">
        <f>"&lt;tr class='mmt"&amp;IF(E15="活動"," ev",IF(E15="限定"," ltd",""))&amp;IF(G15=""," groupless'","'")&amp;"&gt;&lt;td headers='icon'&gt;&lt;img src='resources/"&amp;A15&amp;"' title='"&amp;C15&amp;"' /&gt;&lt;/td&gt;&lt;td headers='name'&gt;"&amp;C15&amp;"&lt;/td&gt;&lt;td headers='rank'&gt;"&amp;D15&amp;"&lt;/td&gt;&lt;td headers='remark'&gt;"&amp;IF(E15="活動","&lt;span class='event'&gt;活動&lt;/span&gt;",IF(E15="限定","&lt;span class='limited'&gt;限定&lt;/span&gt;",""))&amp;"&lt;/td&gt;&lt;td headers='origin'&gt;&lt;span class='originName'&gt;"&amp;SUBSTITUTE(F15,CHAR(10),"&lt;br&gt;")&amp;"&lt;/span&gt;&lt;img class='originLogo' src='resources/ui/"&amp;VLOOKUP(F15,List!E:F,2,FALSE)&amp;"'title='"&amp;SUBSTITUTE(F15,CHAR(10)," ")&amp;"' /&gt;&lt;/td&gt;&lt;td headers='group'&gt;"&amp;IF(G15="","","&lt;span class='groupName'&gt;"&amp;SUBSTITUTE(G15,CHAR(10)," ")&amp;"&lt;/span&gt;&lt;img class='groupLogo' src='resources/ui/"&amp;VLOOKUP(G15,List!I:J,2,FALSE)&amp;"' title='"&amp;SUBSTITUTE(G15,CHAR(10)," ")&amp;"' /&gt;")&amp;"&lt;/td&gt;&lt;td headers='score' id='"&amp;AI15&amp;"'&gt;"&amp;H15&amp;"&lt;/td&gt;&lt;td headers='HP'&gt;"&amp;I15&amp;"&lt;/td&gt;&lt;td headers='patk'&gt;"&amp;J15&amp;"&lt;/td&gt;&lt;td headers='matk'&gt;"&amp;K15&amp;"&lt;/td&gt;&lt;td headers='pdef'&gt;"&amp;M15&amp;"&lt;/td&gt;&lt;td headers='mdef'&gt;"&amp;N15&amp;"&lt;/td&gt;&lt;td headers='dex'&gt;"&amp;O15&amp;"&lt;/td&gt;&lt;td headers='agi'&gt;"&amp;P15&amp;"&lt;/td&gt;&lt;td headers='luck'&gt;"&amp;Q15&amp;"&lt;/td&gt;&lt;td headers='a.type'&gt;"&amp;R15&amp;"&lt;/td&gt;&lt;td headers='a.bonus'&gt;"&amp;S15&amp;"&lt;/td&gt;&lt;td headers='special'&gt;"&amp;T15&amp;"&lt;/td&gt;&lt;td headers='sp.bonus'&gt;"&amp;U15&amp;"&lt;/td&gt;&lt;td headers='others'&gt;"&amp;V15&amp;"&lt;/td&gt;&lt;td headers='sinA'&gt;"&amp;W15&amp;"&lt;/td&gt;&lt;td headers='sinB'&gt;"&amp;X15&amp;"&lt;/td&gt;&lt;td headers='sinC'&gt;"&amp;Y15&amp;"&lt;/td&gt;&lt;td headers='sinD'&gt;"&amp;Z15&amp;"&lt;/td&gt;&lt;td headers='sinE'&gt;"&amp;AA15&amp;"&lt;/td&gt;&lt;td headers='sinF'&gt;"&amp;AB15&amp;"&lt;/td&gt;&lt;td headers='sinG'&gt;"&amp;AC15&amp;"&lt;/td&gt;&lt;/tr&gt;"</f>
        <v>&lt;tr class='mmt ltd'&gt;&lt;td headers='icon'&gt;&lt;img src='resources/TS_DESERT_ANKH_03.png' title='おもてなしの心' /&gt;&lt;/td&gt;&lt;td headers='name'&gt;おもてなしの心&lt;/td&gt;&lt;td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id='m013'&gt;110&lt;/td&gt;&lt;td headers='HP'&gt;&lt;/td&gt;&lt;td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headers='a.type'&gt;刺突&lt;/td&gt;&lt;td headers='a.bonus'&gt;40&lt;/td&gt;&lt;td headers='special'&gt;単体&lt;/td&gt;&lt;td headers='sp.bonus'&gt;20&lt;/td&gt;&lt;td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5" s="31" t="str">
        <f t="shared" si="3"/>
        <v>document.getElementById('m013').innerHTML = (b1*20+b2*0+b0*20) + (s1*30+s2*0+s3*0+s4*30+s5*0+s6*0+s7*0+s0*30) + (e01*0+e02*40+e03*0+e04*40+e05*0+e06*0+e07*0+e08*0+e09*0+e10*0+e11*20+e12*0+e13*0+e14*0+e15*0+e16*0+e17*0);</v>
      </c>
      <c r="AI15" s="35" t="str">
        <f t="shared" si="4"/>
        <v>m013</v>
      </c>
      <c r="AJ15" s="23"/>
    </row>
    <row r="16" spans="1:36" s="3" customFormat="1" ht="37.049999999999997" customHeight="1" x14ac:dyDescent="0.3">
      <c r="A16" s="3" t="s">
        <v>60</v>
      </c>
      <c r="C16" s="6" t="s">
        <v>61</v>
      </c>
      <c r="D16" s="3">
        <v>3</v>
      </c>
      <c r="F16" s="15" t="s">
        <v>428</v>
      </c>
      <c r="G16" s="8" t="s">
        <v>57</v>
      </c>
      <c r="H16" s="4">
        <f t="shared" si="0"/>
        <v>10</v>
      </c>
      <c r="I16" s="2">
        <v>20</v>
      </c>
      <c r="J16" s="2"/>
      <c r="K16" s="2"/>
      <c r="L16" s="2">
        <f t="shared" si="1"/>
        <v>0</v>
      </c>
      <c r="M16" s="2"/>
      <c r="N16" s="2"/>
      <c r="O16" s="2"/>
      <c r="P16" s="2"/>
      <c r="Q16" s="7"/>
      <c r="R16" s="3" t="s">
        <v>14</v>
      </c>
      <c r="S16" s="3">
        <v>10</v>
      </c>
      <c r="U16" s="4"/>
      <c r="V16" s="3" t="s">
        <v>490</v>
      </c>
      <c r="AD16" s="4">
        <f t="shared" si="2"/>
        <v>0</v>
      </c>
      <c r="AF16" s="23"/>
      <c r="AG16" s="31" t="str">
        <f>"&lt;tr class='mmt"&amp;IF(E16="活動"," ev",IF(E16="限定"," ltd",""))&amp;IF(G16=""," groupless'","'")&amp;"&gt;&lt;td headers='icon'&gt;&lt;img src='resources/"&amp;A16&amp;"' title='"&amp;C16&amp;"' /&gt;&lt;/td&gt;&lt;td headers='name'&gt;"&amp;C16&amp;"&lt;/td&gt;&lt;td headers='rank'&gt;"&amp;D16&amp;"&lt;/td&gt;&lt;td headers='remark'&gt;"&amp;IF(E16="活動","&lt;span class='event'&gt;活動&lt;/span&gt;",IF(E16="限定","&lt;span class='limited'&gt;限定&lt;/span&gt;",""))&amp;"&lt;/td&gt;&lt;td headers='origin'&gt;&lt;span class='originName'&gt;"&amp;SUBSTITUTE(F16,CHAR(10),"&lt;br&gt;")&amp;"&lt;/span&gt;&lt;img class='originLogo' src='resources/ui/"&amp;VLOOKUP(F16,List!E:F,2,FALSE)&amp;"'title='"&amp;SUBSTITUTE(F16,CHAR(10)," ")&amp;"' /&gt;&lt;/td&gt;&lt;td headers='group'&gt;"&amp;IF(G16="","","&lt;span class='groupName'&gt;"&amp;SUBSTITUTE(G16,CHAR(10)," ")&amp;"&lt;/span&gt;&lt;img class='groupLogo' src='resources/ui/"&amp;VLOOKUP(G16,List!I:J,2,FALSE)&amp;"' title='"&amp;SUBSTITUTE(G16,CHAR(10)," ")&amp;"' /&gt;")&amp;"&lt;/td&gt;&lt;td headers='score' id='"&amp;AI16&amp;"'&gt;"&amp;H16&amp;"&lt;/td&gt;&lt;td headers='HP'&gt;"&amp;I16&amp;"&lt;/td&gt;&lt;td headers='patk'&gt;"&amp;J16&amp;"&lt;/td&gt;&lt;td headers='matk'&gt;"&amp;K16&amp;"&lt;/td&gt;&lt;td headers='pdef'&gt;"&amp;M16&amp;"&lt;/td&gt;&lt;td headers='mdef'&gt;"&amp;N16&amp;"&lt;/td&gt;&lt;td headers='dex'&gt;"&amp;O16&amp;"&lt;/td&gt;&lt;td headers='agi'&gt;"&amp;P16&amp;"&lt;/td&gt;&lt;td headers='luck'&gt;"&amp;Q16&amp;"&lt;/td&gt;&lt;td headers='a.type'&gt;"&amp;R16&amp;"&lt;/td&gt;&lt;td headers='a.bonus'&gt;"&amp;S16&amp;"&lt;/td&gt;&lt;td headers='special'&gt;"&amp;T16&amp;"&lt;/td&gt;&lt;td headers='sp.bonus'&gt;"&amp;U16&amp;"&lt;/td&gt;&lt;td headers='others'&gt;"&amp;V16&amp;"&lt;/td&gt;&lt;td headers='sinA'&gt;"&amp;W16&amp;"&lt;/td&gt;&lt;td headers='sinB'&gt;"&amp;X16&amp;"&lt;/td&gt;&lt;td headers='sinC'&gt;"&amp;Y16&amp;"&lt;/td&gt;&lt;td headers='sinD'&gt;"&amp;Z16&amp;"&lt;/td&gt;&lt;td headers='sinE'&gt;"&amp;AA16&amp;"&lt;/td&gt;&lt;td headers='sinF'&gt;"&amp;AB16&amp;"&lt;/td&gt;&lt;td headers='sinG'&gt;"&amp;AC16&amp;"&lt;/td&gt;&lt;/tr&gt;"</f>
        <v>&lt;tr class='mmt'&gt;&lt;td headers='icon'&gt;&lt;img src='resources/TS_DESERT_ARKILL_01.png' title='テイクリワード' /&gt;&lt;/td&gt;&lt;td headers='name'&gt;テイクリワード&lt;/td&gt;&lt;td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id='m014'&gt;10&lt;/td&gt;&lt;td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" s="31" t="str">
        <f t="shared" si="3"/>
        <v>document.getElementById('m014').innerHTML = (b1*0+b2*0+b0*0) + (s1*0+s2*0+s3*0+s4*0+s5*0+s6*0+s7*0+s0*0) + (e01*10+e02*0+e03*0+e04*10+e05*0+e06*0+e07*0+e08*0+e09*0+e10*0+e11*0+e12*0+e13*0+e14*0+e15*0+e16*0+e17*0);</v>
      </c>
      <c r="AI16" s="35" t="str">
        <f t="shared" si="4"/>
        <v>m014</v>
      </c>
      <c r="AJ16" s="23"/>
    </row>
    <row r="17" spans="1:36" s="3" customFormat="1" ht="37.049999999999997" customHeight="1" x14ac:dyDescent="0.3">
      <c r="A17" s="3" t="s">
        <v>62</v>
      </c>
      <c r="C17" s="6" t="s">
        <v>63</v>
      </c>
      <c r="D17" s="3">
        <v>4</v>
      </c>
      <c r="F17" s="15" t="s">
        <v>428</v>
      </c>
      <c r="G17" s="8" t="s">
        <v>57</v>
      </c>
      <c r="H17" s="4">
        <f t="shared" si="0"/>
        <v>60</v>
      </c>
      <c r="I17" s="2"/>
      <c r="J17" s="2">
        <v>30</v>
      </c>
      <c r="K17" s="2"/>
      <c r="L17" s="2">
        <f t="shared" si="1"/>
        <v>30</v>
      </c>
      <c r="M17" s="2"/>
      <c r="N17" s="2"/>
      <c r="O17" s="2"/>
      <c r="P17" s="2"/>
      <c r="Q17" s="7"/>
      <c r="U17" s="4"/>
      <c r="V17" s="3" t="s">
        <v>550</v>
      </c>
      <c r="Z17" s="3">
        <v>30</v>
      </c>
      <c r="AD17" s="4">
        <f t="shared" si="2"/>
        <v>30</v>
      </c>
      <c r="AF17" s="23"/>
      <c r="AG17" s="31" t="str">
        <f>"&lt;tr class='mmt"&amp;IF(E17="活動"," ev",IF(E17="限定"," ltd",""))&amp;IF(G17=""," groupless'","'")&amp;"&gt;&lt;td headers='icon'&gt;&lt;img src='resources/"&amp;A17&amp;"' title='"&amp;C17&amp;"' /&gt;&lt;/td&gt;&lt;td headers='name'&gt;"&amp;C17&amp;"&lt;/td&gt;&lt;td headers='rank'&gt;"&amp;D17&amp;"&lt;/td&gt;&lt;td headers='remark'&gt;"&amp;IF(E17="活動","&lt;span class='event'&gt;活動&lt;/span&gt;",IF(E17="限定","&lt;span class='limited'&gt;限定&lt;/span&gt;",""))&amp;"&lt;/td&gt;&lt;td headers='origin'&gt;&lt;span class='originName'&gt;"&amp;SUBSTITUTE(F17,CHAR(10),"&lt;br&gt;")&amp;"&lt;/span&gt;&lt;img class='originLogo' src='resources/ui/"&amp;VLOOKUP(F17,List!E:F,2,FALSE)&amp;"'title='"&amp;SUBSTITUTE(F17,CHAR(10)," ")&amp;"' /&gt;&lt;/td&gt;&lt;td headers='group'&gt;"&amp;IF(G17="","","&lt;span class='groupName'&gt;"&amp;SUBSTITUTE(G17,CHAR(10)," ")&amp;"&lt;/span&gt;&lt;img class='groupLogo' src='resources/ui/"&amp;VLOOKUP(G17,List!I:J,2,FALSE)&amp;"' title='"&amp;SUBSTITUTE(G17,CHAR(10)," ")&amp;"' /&gt;")&amp;"&lt;/td&gt;&lt;td headers='score' id='"&amp;AI17&amp;"'&gt;"&amp;H17&amp;"&lt;/td&gt;&lt;td headers='HP'&gt;"&amp;I17&amp;"&lt;/td&gt;&lt;td headers='patk'&gt;"&amp;J17&amp;"&lt;/td&gt;&lt;td headers='matk'&gt;"&amp;K17&amp;"&lt;/td&gt;&lt;td headers='pdef'&gt;"&amp;M17&amp;"&lt;/td&gt;&lt;td headers='mdef'&gt;"&amp;N17&amp;"&lt;/td&gt;&lt;td headers='dex'&gt;"&amp;O17&amp;"&lt;/td&gt;&lt;td headers='agi'&gt;"&amp;P17&amp;"&lt;/td&gt;&lt;td headers='luck'&gt;"&amp;Q17&amp;"&lt;/td&gt;&lt;td headers='a.type'&gt;"&amp;R17&amp;"&lt;/td&gt;&lt;td headers='a.bonus'&gt;"&amp;S17&amp;"&lt;/td&gt;&lt;td headers='special'&gt;"&amp;T17&amp;"&lt;/td&gt;&lt;td headers='sp.bonus'&gt;"&amp;U17&amp;"&lt;/td&gt;&lt;td headers='others'&gt;"&amp;V17&amp;"&lt;/td&gt;&lt;td headers='sinA'&gt;"&amp;W17&amp;"&lt;/td&gt;&lt;td headers='sinB'&gt;"&amp;X17&amp;"&lt;/td&gt;&lt;td headers='sinC'&gt;"&amp;Y17&amp;"&lt;/td&gt;&lt;td headers='sinD'&gt;"&amp;Z17&amp;"&lt;/td&gt;&lt;td headers='sinE'&gt;"&amp;AA17&amp;"&lt;/td&gt;&lt;td headers='sinF'&gt;"&amp;AB17&amp;"&lt;/td&gt;&lt;td headers='sinG'&gt;"&amp;AC17&amp;"&lt;/td&gt;&lt;/tr&gt;"</f>
        <v>&lt;tr class='mmt'&gt;&lt;td headers='icon'&gt;&lt;img src='resources/TS_DESERT_ASUWADO_01.png' title='闇と雲に潜みし刃' /&gt;&lt;/td&gt;&lt;td headers='name'&gt;闇と雲に潜みし刃&lt;/td&gt;&lt;td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id='m015'&gt;60&lt;/td&gt;&lt;td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headers='others'&gt;魔法回避率+20&lt;/td&gt;&lt;td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17" s="31" t="str">
        <f t="shared" si="3"/>
        <v>document.getElementById('m015').innerHTML = (b1*30+b2*0+b0*30) + (s1*0+s2*0+s3*0+s4*30+s5*0+s6*0+s7*0+s0*30) + (e01*0+e02*0+e03*0+e04*+e05*0+e06*0+e07*0+e08*0+e09*0+e10*0+e11*0+e12*0+e13*0+e14*0+e15*0+e16*0+e17*0);</v>
      </c>
      <c r="AI17" s="35" t="str">
        <f t="shared" si="4"/>
        <v>m015</v>
      </c>
      <c r="AJ17" s="23"/>
    </row>
    <row r="18" spans="1:36" s="3" customFormat="1" ht="37.049999999999997" customHeight="1" x14ac:dyDescent="0.3">
      <c r="A18" s="3" t="s">
        <v>64</v>
      </c>
      <c r="C18" s="6" t="s">
        <v>65</v>
      </c>
      <c r="D18" s="3">
        <v>5</v>
      </c>
      <c r="F18" s="15" t="s">
        <v>428</v>
      </c>
      <c r="G18" s="8" t="s">
        <v>57</v>
      </c>
      <c r="H18" s="4">
        <f t="shared" si="0"/>
        <v>80</v>
      </c>
      <c r="I18" s="2">
        <v>30</v>
      </c>
      <c r="J18" s="2">
        <v>50</v>
      </c>
      <c r="K18" s="2"/>
      <c r="L18" s="2">
        <f t="shared" si="1"/>
        <v>50</v>
      </c>
      <c r="M18" s="2"/>
      <c r="N18" s="2"/>
      <c r="O18" s="2"/>
      <c r="P18" s="2"/>
      <c r="Q18" s="7"/>
      <c r="U18" s="4"/>
      <c r="V18" s="3" t="s">
        <v>551</v>
      </c>
      <c r="Z18" s="3">
        <v>30</v>
      </c>
      <c r="AA18" s="3">
        <v>30</v>
      </c>
      <c r="AD18" s="4">
        <f t="shared" si="2"/>
        <v>30</v>
      </c>
      <c r="AF18" s="23"/>
      <c r="AG18" s="31" t="str">
        <f>"&lt;tr class='mmt"&amp;IF(E18="活動"," ev",IF(E18="限定"," ltd",""))&amp;IF(G18=""," groupless'","'")&amp;"&gt;&lt;td headers='icon'&gt;&lt;img src='resources/"&amp;A18&amp;"' title='"&amp;C18&amp;"' /&gt;&lt;/td&gt;&lt;td headers='name'&gt;"&amp;C18&amp;"&lt;/td&gt;&lt;td headers='rank'&gt;"&amp;D18&amp;"&lt;/td&gt;&lt;td headers='remark'&gt;"&amp;IF(E18="活動","&lt;span class='event'&gt;活動&lt;/span&gt;",IF(E18="限定","&lt;span class='limited'&gt;限定&lt;/span&gt;",""))&amp;"&lt;/td&gt;&lt;td headers='origin'&gt;&lt;span class='originName'&gt;"&amp;SUBSTITUTE(F18,CHAR(10),"&lt;br&gt;")&amp;"&lt;/span&gt;&lt;img class='originLogo' src='resources/ui/"&amp;VLOOKUP(F18,List!E:F,2,FALSE)&amp;"'title='"&amp;SUBSTITUTE(F18,CHAR(10)," ")&amp;"' /&gt;&lt;/td&gt;&lt;td headers='group'&gt;"&amp;IF(G18="","","&lt;span class='groupName'&gt;"&amp;SUBSTITUTE(G18,CHAR(10)," ")&amp;"&lt;/span&gt;&lt;img class='groupLogo' src='resources/ui/"&amp;VLOOKUP(G18,List!I:J,2,FALSE)&amp;"' title='"&amp;SUBSTITUTE(G18,CHAR(10)," ")&amp;"' /&gt;")&amp;"&lt;/td&gt;&lt;td headers='score' id='"&amp;AI18&amp;"'&gt;"&amp;H18&amp;"&lt;/td&gt;&lt;td headers='HP'&gt;"&amp;I18&amp;"&lt;/td&gt;&lt;td headers='patk'&gt;"&amp;J18&amp;"&lt;/td&gt;&lt;td headers='matk'&gt;"&amp;K18&amp;"&lt;/td&gt;&lt;td headers='pdef'&gt;"&amp;M18&amp;"&lt;/td&gt;&lt;td headers='mdef'&gt;"&amp;N18&amp;"&lt;/td&gt;&lt;td headers='dex'&gt;"&amp;O18&amp;"&lt;/td&gt;&lt;td headers='agi'&gt;"&amp;P18&amp;"&lt;/td&gt;&lt;td headers='luck'&gt;"&amp;Q18&amp;"&lt;/td&gt;&lt;td headers='a.type'&gt;"&amp;R18&amp;"&lt;/td&gt;&lt;td headers='a.bonus'&gt;"&amp;S18&amp;"&lt;/td&gt;&lt;td headers='special'&gt;"&amp;T18&amp;"&lt;/td&gt;&lt;td headers='sp.bonus'&gt;"&amp;U18&amp;"&lt;/td&gt;&lt;td headers='others'&gt;"&amp;V18&amp;"&lt;/td&gt;&lt;td headers='sinA'&gt;"&amp;W18&amp;"&lt;/td&gt;&lt;td headers='sinB'&gt;"&amp;X18&amp;"&lt;/td&gt;&lt;td headers='sinC'&gt;"&amp;Y18&amp;"&lt;/td&gt;&lt;td headers='sinD'&gt;"&amp;Z18&amp;"&lt;/td&gt;&lt;td headers='sinE'&gt;"&amp;AA18&amp;"&lt;/td&gt;&lt;td headers='sinF'&gt;"&amp;AB18&amp;"&lt;/td&gt;&lt;td headers='sinG'&gt;"&amp;AC18&amp;"&lt;/td&gt;&lt;/tr&gt;"</f>
        <v>&lt;tr class='mmt'&gt;&lt;td headers='icon'&gt;&lt;img src='resources/TS_DESERT_BALT_01.png' title='砂上での熱き誓い' /&gt;&lt;/td&gt;&lt;td headers='name'&gt;砂上での熱き誓い&lt;/td&gt;&lt;td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id='m016'&gt;80&lt;/td&gt;&lt;td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8" s="31" t="str">
        <f t="shared" si="3"/>
        <v>document.getElementById('m016').innerHTML = (b1*50+b2*0+b0*50) + (s1*0+s2*0+s3*0+s4*30+s5*30+s6*0+s7*0+s0*30) + (e01*0+e02*0+e03*0+e04*+e05*0+e06*0+e07*0+e08*0+e09*0+e10*0+e11*0+e12*0+e13*0+e14*0+e15*0+e16*0+e17*0);</v>
      </c>
      <c r="AI18" s="35" t="str">
        <f t="shared" si="4"/>
        <v>m016</v>
      </c>
      <c r="AJ18" s="23"/>
    </row>
    <row r="19" spans="1:36" s="3" customFormat="1" ht="37.049999999999997" customHeight="1" x14ac:dyDescent="0.3">
      <c r="A19" s="3" t="s">
        <v>66</v>
      </c>
      <c r="C19" s="6" t="s">
        <v>67</v>
      </c>
      <c r="D19" s="3">
        <v>5</v>
      </c>
      <c r="F19" s="15" t="s">
        <v>428</v>
      </c>
      <c r="G19" s="8" t="s">
        <v>68</v>
      </c>
      <c r="H19" s="4">
        <f t="shared" si="0"/>
        <v>90</v>
      </c>
      <c r="I19" s="2">
        <v>40</v>
      </c>
      <c r="J19" s="2">
        <v>30</v>
      </c>
      <c r="K19" s="2"/>
      <c r="L19" s="2">
        <f t="shared" si="1"/>
        <v>30</v>
      </c>
      <c r="M19" s="2"/>
      <c r="N19" s="2"/>
      <c r="O19" s="2"/>
      <c r="P19" s="2">
        <v>5</v>
      </c>
      <c r="Q19" s="7"/>
      <c r="U19" s="4"/>
      <c r="V19" s="3" t="s">
        <v>488</v>
      </c>
      <c r="AB19" s="3">
        <v>60</v>
      </c>
      <c r="AD19" s="4">
        <f t="shared" si="2"/>
        <v>60</v>
      </c>
      <c r="AF19" s="23"/>
      <c r="AG19" s="31" t="str">
        <f>"&lt;tr class='mmt"&amp;IF(E19="活動"," ev",IF(E19="限定"," ltd",""))&amp;IF(G19=""," groupless'","'")&amp;"&gt;&lt;td headers='icon'&gt;&lt;img src='resources/"&amp;A19&amp;"' title='"&amp;C19&amp;"' /&gt;&lt;/td&gt;&lt;td headers='name'&gt;"&amp;C19&amp;"&lt;/td&gt;&lt;td headers='rank'&gt;"&amp;D19&amp;"&lt;/td&gt;&lt;td headers='remark'&gt;"&amp;IF(E19="活動","&lt;span class='event'&gt;活動&lt;/span&gt;",IF(E19="限定","&lt;span class='limited'&gt;限定&lt;/span&gt;",""))&amp;"&lt;/td&gt;&lt;td headers='origin'&gt;&lt;span class='originName'&gt;"&amp;SUBSTITUTE(F19,CHAR(10),"&lt;br&gt;")&amp;"&lt;/span&gt;&lt;img class='originLogo' src='resources/ui/"&amp;VLOOKUP(F19,List!E:F,2,FALSE)&amp;"'title='"&amp;SUBSTITUTE(F19,CHAR(10)," ")&amp;"' /&gt;&lt;/td&gt;&lt;td headers='group'&gt;"&amp;IF(G19="","","&lt;span class='groupName'&gt;"&amp;SUBSTITUTE(G19,CHAR(10)," ")&amp;"&lt;/span&gt;&lt;img class='groupLogo' src='resources/ui/"&amp;VLOOKUP(G19,List!I:J,2,FALSE)&amp;"' title='"&amp;SUBSTITUTE(G19,CHAR(10)," ")&amp;"' /&gt;")&amp;"&lt;/td&gt;&lt;td headers='score' id='"&amp;AI19&amp;"'&gt;"&amp;H19&amp;"&lt;/td&gt;&lt;td headers='HP'&gt;"&amp;I19&amp;"&lt;/td&gt;&lt;td headers='patk'&gt;"&amp;J19&amp;"&lt;/td&gt;&lt;td headers='matk'&gt;"&amp;K19&amp;"&lt;/td&gt;&lt;td headers='pdef'&gt;"&amp;M19&amp;"&lt;/td&gt;&lt;td headers='mdef'&gt;"&amp;N19&amp;"&lt;/td&gt;&lt;td headers='dex'&gt;"&amp;O19&amp;"&lt;/td&gt;&lt;td headers='agi'&gt;"&amp;P19&amp;"&lt;/td&gt;&lt;td headers='luck'&gt;"&amp;Q19&amp;"&lt;/td&gt;&lt;td headers='a.type'&gt;"&amp;R19&amp;"&lt;/td&gt;&lt;td headers='a.bonus'&gt;"&amp;S19&amp;"&lt;/td&gt;&lt;td headers='special'&gt;"&amp;T19&amp;"&lt;/td&gt;&lt;td headers='sp.bonus'&gt;"&amp;U19&amp;"&lt;/td&gt;&lt;td headers='others'&gt;"&amp;V19&amp;"&lt;/td&gt;&lt;td headers='sinA'&gt;"&amp;W19&amp;"&lt;/td&gt;&lt;td headers='sinB'&gt;"&amp;X19&amp;"&lt;/td&gt;&lt;td headers='sinC'&gt;"&amp;Y19&amp;"&lt;/td&gt;&lt;td headers='sinD'&gt;"&amp;Z19&amp;"&lt;/td&gt;&lt;td headers='sinE'&gt;"&amp;AA19&amp;"&lt;/td&gt;&lt;td headers='sinF'&gt;"&amp;AB19&amp;"&lt;/td&gt;&lt;td headers='sinG'&gt;"&amp;AC19&amp;"&lt;/td&gt;&lt;/tr&gt;"</f>
        <v>&lt;tr class='mmt'&gt;&lt;td headers='icon'&gt;&lt;img src='resources/TS_DESERT_BASINI_01.png' title='次代の大陸の正義' /&gt;&lt;/td&gt;&lt;td headers='name'&gt;次代の大陸の正義&lt;/td&gt;&lt;td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id='m017'&gt;90&lt;/td&gt;&lt;td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9" s="31" t="str">
        <f t="shared" si="3"/>
        <v>document.getElementById('m017').innerHTML = (b1*30+b2*0+b0*30) + (s1*0+s2*0+s3*0+s4*0+s5*0+s6*60+s7*0+s0*60) + (e01*0+e02*0+e03*0+e04*+e05*0+e06*0+e07*0+e08*0+e09*0+e10*0+e11*0+e12*0+e13*0+e14*0+e15*0+e16*0+e17*0);</v>
      </c>
      <c r="AI19" s="35" t="str">
        <f t="shared" si="4"/>
        <v>m017</v>
      </c>
      <c r="AJ19" s="23"/>
    </row>
    <row r="20" spans="1:36" s="3" customFormat="1" ht="37.049999999999997" customHeight="1" x14ac:dyDescent="0.3">
      <c r="A20" s="3" t="s">
        <v>69</v>
      </c>
      <c r="C20" s="6" t="s">
        <v>70</v>
      </c>
      <c r="D20" s="3">
        <v>5</v>
      </c>
      <c r="E20" s="3" t="s">
        <v>39</v>
      </c>
      <c r="F20" s="15" t="s">
        <v>428</v>
      </c>
      <c r="G20" s="8" t="s">
        <v>68</v>
      </c>
      <c r="H20" s="4">
        <f t="shared" si="0"/>
        <v>80</v>
      </c>
      <c r="I20" s="2">
        <v>40</v>
      </c>
      <c r="J20" s="2">
        <v>20</v>
      </c>
      <c r="K20" s="2"/>
      <c r="L20" s="2">
        <f t="shared" si="1"/>
        <v>20</v>
      </c>
      <c r="M20" s="2"/>
      <c r="N20" s="2"/>
      <c r="O20" s="2"/>
      <c r="P20" s="2"/>
      <c r="Q20" s="7"/>
      <c r="T20" s="3" t="s">
        <v>20</v>
      </c>
      <c r="U20" s="4">
        <v>20</v>
      </c>
      <c r="V20" s="3" t="s">
        <v>551</v>
      </c>
      <c r="Y20" s="3">
        <v>40</v>
      </c>
      <c r="Z20" s="3">
        <v>20</v>
      </c>
      <c r="AD20" s="4">
        <f t="shared" si="2"/>
        <v>40</v>
      </c>
      <c r="AF20" s="23"/>
      <c r="AG20" s="31" t="str">
        <f>"&lt;tr class='mmt"&amp;IF(E20="活動"," ev",IF(E20="限定"," ltd",""))&amp;IF(G20=""," groupless'","'")&amp;"&gt;&lt;td headers='icon'&gt;&lt;img src='resources/"&amp;A20&amp;"' title='"&amp;C20&amp;"' /&gt;&lt;/td&gt;&lt;td headers='name'&gt;"&amp;C20&amp;"&lt;/td&gt;&lt;td headers='rank'&gt;"&amp;D20&amp;"&lt;/td&gt;&lt;td headers='remark'&gt;"&amp;IF(E20="活動","&lt;span class='event'&gt;活動&lt;/span&gt;",IF(E20="限定","&lt;span class='limited'&gt;限定&lt;/span&gt;",""))&amp;"&lt;/td&gt;&lt;td headers='origin'&gt;&lt;span class='originName'&gt;"&amp;SUBSTITUTE(F20,CHAR(10),"&lt;br&gt;")&amp;"&lt;/span&gt;&lt;img class='originLogo' src='resources/ui/"&amp;VLOOKUP(F20,List!E:F,2,FALSE)&amp;"'title='"&amp;SUBSTITUTE(F20,CHAR(10)," ")&amp;"' /&gt;&lt;/td&gt;&lt;td headers='group'&gt;"&amp;IF(G20="","","&lt;span class='groupName'&gt;"&amp;SUBSTITUTE(G20,CHAR(10)," ")&amp;"&lt;/span&gt;&lt;img class='groupLogo' src='resources/ui/"&amp;VLOOKUP(G20,List!I:J,2,FALSE)&amp;"' title='"&amp;SUBSTITUTE(G20,CHAR(10)," ")&amp;"' /&gt;")&amp;"&lt;/td&gt;&lt;td headers='score' id='"&amp;AI20&amp;"'&gt;"&amp;H20&amp;"&lt;/td&gt;&lt;td headers='HP'&gt;"&amp;I20&amp;"&lt;/td&gt;&lt;td headers='patk'&gt;"&amp;J20&amp;"&lt;/td&gt;&lt;td headers='matk'&gt;"&amp;K20&amp;"&lt;/td&gt;&lt;td headers='pdef'&gt;"&amp;M20&amp;"&lt;/td&gt;&lt;td headers='mdef'&gt;"&amp;N20&amp;"&lt;/td&gt;&lt;td headers='dex'&gt;"&amp;O20&amp;"&lt;/td&gt;&lt;td headers='agi'&gt;"&amp;P20&amp;"&lt;/td&gt;&lt;td headers='luck'&gt;"&amp;Q20&amp;"&lt;/td&gt;&lt;td headers='a.type'&gt;"&amp;R20&amp;"&lt;/td&gt;&lt;td headers='a.bonus'&gt;"&amp;S20&amp;"&lt;/td&gt;&lt;td headers='special'&gt;"&amp;T20&amp;"&lt;/td&gt;&lt;td headers='sp.bonus'&gt;"&amp;U20&amp;"&lt;/td&gt;&lt;td headers='others'&gt;"&amp;V20&amp;"&lt;/td&gt;&lt;td headers='sinA'&gt;"&amp;W20&amp;"&lt;/td&gt;&lt;td headers='sinB'&gt;"&amp;X20&amp;"&lt;/td&gt;&lt;td headers='sinC'&gt;"&amp;Y20&amp;"&lt;/td&gt;&lt;td headers='sinD'&gt;"&amp;Z20&amp;"&lt;/td&gt;&lt;td headers='sinE'&gt;"&amp;AA20&amp;"&lt;/td&gt;&lt;td headers='sinF'&gt;"&amp;AB20&amp;"&lt;/td&gt;&lt;td headers='sinG'&gt;"&amp;AC20&amp;"&lt;/td&gt;&lt;/tr&gt;"</f>
        <v>&lt;tr class='mmt ltd'&gt;&lt;td headers='icon'&gt;&lt;img src='resources/TS_DESERT_BASINI_02.png' title='春来たりなば' /&gt;&lt;/td&gt;&lt;td headers='name'&gt;春来たりなば&lt;/td&gt;&lt;td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id='m018'&gt;80&lt;/td&gt;&lt;td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headers='sp.bonus'&gt;20&lt;/td&gt;&lt;td headers='others'&gt;回避率+10&lt;/td&gt;&lt;td headers='sinA'&gt;&lt;/td&gt;&lt;td headers='sinB'&gt;&lt;/td&gt;&lt;td headers='sinC'&gt;40&lt;/td&gt;&lt;td headers='sinD'&gt;20&lt;/td&gt;&lt;td headers='sinE'&gt;&lt;/td&gt;&lt;td headers='sinF'&gt;&lt;/td&gt;&lt;td headers='sinG'&gt;&lt;/td&gt;&lt;/tr&gt;</v>
      </c>
      <c r="AH20" s="31" t="str">
        <f t="shared" si="3"/>
        <v>document.getElementById('m018').innerHTML = (b1*20+b2*0+b0*20) + (s1*0+s2*0+s3*40+s4*20+s5*0+s6*0+s7*0+s0*40) + (e01*0+e02*0+e03*0+e04*+e05*0+e06*0+e07*0+e08*0+e09*0+e10*0+e11*20+e12*0+e13*0+e14*0+e15*0+e16*0+e17*0);</v>
      </c>
      <c r="AI20" s="35" t="str">
        <f t="shared" si="4"/>
        <v>m018</v>
      </c>
      <c r="AJ20" s="23"/>
    </row>
    <row r="21" spans="1:36" s="3" customFormat="1" ht="37.049999999999997" customHeight="1" x14ac:dyDescent="0.3">
      <c r="A21" s="3" t="s">
        <v>71</v>
      </c>
      <c r="C21" s="6" t="s">
        <v>72</v>
      </c>
      <c r="D21" s="3">
        <v>5</v>
      </c>
      <c r="E21" s="3" t="s">
        <v>39</v>
      </c>
      <c r="F21" s="15" t="s">
        <v>428</v>
      </c>
      <c r="G21" s="8" t="s">
        <v>57</v>
      </c>
      <c r="H21" s="4">
        <f t="shared" si="0"/>
        <v>45</v>
      </c>
      <c r="I21" s="2">
        <v>60</v>
      </c>
      <c r="J21" s="2">
        <v>15</v>
      </c>
      <c r="K21" s="2">
        <v>15</v>
      </c>
      <c r="L21" s="2">
        <f t="shared" si="1"/>
        <v>15</v>
      </c>
      <c r="M21" s="2"/>
      <c r="N21" s="2"/>
      <c r="O21" s="2"/>
      <c r="P21" s="2"/>
      <c r="Q21" s="7"/>
      <c r="U21" s="4"/>
      <c r="V21" s="3" t="s">
        <v>486</v>
      </c>
      <c r="W21" s="3">
        <v>30</v>
      </c>
      <c r="Y21" s="3">
        <v>30</v>
      </c>
      <c r="AD21" s="4">
        <f t="shared" si="2"/>
        <v>30</v>
      </c>
      <c r="AF21" s="23"/>
      <c r="AG21" s="31" t="str">
        <f>"&lt;tr class='mmt"&amp;IF(E21="活動"," ev",IF(E21="限定"," ltd",""))&amp;IF(G21=""," groupless'","'")&amp;"&gt;&lt;td headers='icon'&gt;&lt;img src='resources/"&amp;A21&amp;"' title='"&amp;C21&amp;"' /&gt;&lt;/td&gt;&lt;td headers='name'&gt;"&amp;C21&amp;"&lt;/td&gt;&lt;td headers='rank'&gt;"&amp;D21&amp;"&lt;/td&gt;&lt;td headers='remark'&gt;"&amp;IF(E21="活動","&lt;span class='event'&gt;活動&lt;/span&gt;",IF(E21="限定","&lt;span class='limited'&gt;限定&lt;/span&gt;",""))&amp;"&lt;/td&gt;&lt;td headers='origin'&gt;&lt;span class='originName'&gt;"&amp;SUBSTITUTE(F21,CHAR(10),"&lt;br&gt;")&amp;"&lt;/span&gt;&lt;img class='originLogo' src='resources/ui/"&amp;VLOOKUP(F21,List!E:F,2,FALSE)&amp;"'title='"&amp;SUBSTITUTE(F21,CHAR(10)," ")&amp;"' /&gt;&lt;/td&gt;&lt;td headers='group'&gt;"&amp;IF(G21="","","&lt;span class='groupName'&gt;"&amp;SUBSTITUTE(G21,CHAR(10)," ")&amp;"&lt;/span&gt;&lt;img class='groupLogo' src='resources/ui/"&amp;VLOOKUP(G21,List!I:J,2,FALSE)&amp;"' title='"&amp;SUBSTITUTE(G21,CHAR(10)," ")&amp;"' /&gt;")&amp;"&lt;/td&gt;&lt;td headers='score' id='"&amp;AI21&amp;"'&gt;"&amp;H21&amp;"&lt;/td&gt;&lt;td headers='HP'&gt;"&amp;I21&amp;"&lt;/td&gt;&lt;td headers='patk'&gt;"&amp;J21&amp;"&lt;/td&gt;&lt;td headers='matk'&gt;"&amp;K21&amp;"&lt;/td&gt;&lt;td headers='pdef'&gt;"&amp;M21&amp;"&lt;/td&gt;&lt;td headers='mdef'&gt;"&amp;N21&amp;"&lt;/td&gt;&lt;td headers='dex'&gt;"&amp;O21&amp;"&lt;/td&gt;&lt;td headers='agi'&gt;"&amp;P21&amp;"&lt;/td&gt;&lt;td headers='luck'&gt;"&amp;Q21&amp;"&lt;/td&gt;&lt;td headers='a.type'&gt;"&amp;R21&amp;"&lt;/td&gt;&lt;td headers='a.bonus'&gt;"&amp;S21&amp;"&lt;/td&gt;&lt;td headers='special'&gt;"&amp;T21&amp;"&lt;/td&gt;&lt;td headers='sp.bonus'&gt;"&amp;U21&amp;"&lt;/td&gt;&lt;td headers='others'&gt;"&amp;V21&amp;"&lt;/td&gt;&lt;td headers='sinA'&gt;"&amp;W21&amp;"&lt;/td&gt;&lt;td headers='sinB'&gt;"&amp;X21&amp;"&lt;/td&gt;&lt;td headers='sinC'&gt;"&amp;Y21&amp;"&lt;/td&gt;&lt;td headers='sinD'&gt;"&amp;Z21&amp;"&lt;/td&gt;&lt;td headers='sinE'&gt;"&amp;AA21&amp;"&lt;/td&gt;&lt;td headers='sinF'&gt;"&amp;AB21&amp;"&lt;/td&gt;&lt;td headers='sinG'&gt;"&amp;AC21&amp;"&lt;/td&gt;&lt;/tr&gt;"</f>
        <v>&lt;tr class='mmt ltd'&gt;&lt;td headers='icon'&gt;&lt;img src='resources/TS_DESERT_MASHULI_01.png' title='近くて遠いふれあい' /&gt;&lt;/td&gt;&lt;td headers='name'&gt;近くて遠いふれあい&lt;/td&gt;&lt;td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id='m019'&gt;45&lt;/td&gt;&lt;td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headers='others'&gt;治癒力+20&lt;/td&gt;&lt;td headers='sinA'&gt;30&lt;/td&gt;&lt;td headers='sinB'&gt;&lt;/td&gt;&lt;td headers='sinC'&gt;30&lt;/td&gt;&lt;td headers='sinD'&gt;&lt;/td&gt;&lt;td headers='sinE'&gt;&lt;/td&gt;&lt;td headers='sinF'&gt;&lt;/td&gt;&lt;td headers='sinG'&gt;&lt;/td&gt;&lt;/tr&gt;</v>
      </c>
      <c r="AH21" s="31" t="str">
        <f t="shared" si="3"/>
        <v>document.getElementById('m019').innerHTML = (b1*15+b2*15+b0*15) + (s1*30+s2*0+s3*30+s4*0+s5*0+s6*0+s7*0+s0*30) + (e01*0+e02*0+e03*0+e04*+e05*0+e06*0+e07*0+e08*0+e09*0+e10*0+e11*0+e12*0+e13*0+e14*0+e15*0+e16*0+e17*0);</v>
      </c>
      <c r="AI21" s="35" t="str">
        <f t="shared" si="4"/>
        <v>m019</v>
      </c>
      <c r="AJ21" s="23"/>
    </row>
    <row r="22" spans="1:36" s="3" customFormat="1" ht="37.049999999999997" customHeight="1" x14ac:dyDescent="0.3">
      <c r="A22" s="3" t="s">
        <v>73</v>
      </c>
      <c r="C22" s="6" t="s">
        <v>74</v>
      </c>
      <c r="D22" s="3">
        <v>5</v>
      </c>
      <c r="F22" s="15" t="s">
        <v>428</v>
      </c>
      <c r="G22" s="8" t="s">
        <v>57</v>
      </c>
      <c r="H22" s="4">
        <f t="shared" si="0"/>
        <v>60</v>
      </c>
      <c r="I22" s="2">
        <v>60</v>
      </c>
      <c r="J22" s="2"/>
      <c r="K22" s="2">
        <v>20</v>
      </c>
      <c r="L22" s="2">
        <f t="shared" si="1"/>
        <v>20</v>
      </c>
      <c r="M22" s="2"/>
      <c r="N22" s="2"/>
      <c r="O22" s="2"/>
      <c r="P22" s="2"/>
      <c r="Q22" s="7"/>
      <c r="R22" s="3" t="s">
        <v>18</v>
      </c>
      <c r="S22" s="3">
        <v>20</v>
      </c>
      <c r="U22" s="4"/>
      <c r="Y22" s="3">
        <v>20</v>
      </c>
      <c r="Z22" s="3">
        <v>20</v>
      </c>
      <c r="AA22" s="3">
        <v>20</v>
      </c>
      <c r="AD22" s="4">
        <f t="shared" si="2"/>
        <v>20</v>
      </c>
      <c r="AF22" s="23"/>
      <c r="AG22" s="31" t="str">
        <f>"&lt;tr class='mmt"&amp;IF(E22="活動"," ev",IF(E22="限定"," ltd",""))&amp;IF(G22=""," groupless'","'")&amp;"&gt;&lt;td headers='icon'&gt;&lt;img src='resources/"&amp;A22&amp;"' title='"&amp;C22&amp;"' /&gt;&lt;/td&gt;&lt;td headers='name'&gt;"&amp;C22&amp;"&lt;/td&gt;&lt;td headers='rank'&gt;"&amp;D22&amp;"&lt;/td&gt;&lt;td headers='remark'&gt;"&amp;IF(E22="活動","&lt;span class='event'&gt;活動&lt;/span&gt;",IF(E22="限定","&lt;span class='limited'&gt;限定&lt;/span&gt;",""))&amp;"&lt;/td&gt;&lt;td headers='origin'&gt;&lt;span class='originName'&gt;"&amp;SUBSTITUTE(F22,CHAR(10),"&lt;br&gt;")&amp;"&lt;/span&gt;&lt;img class='originLogo' src='resources/ui/"&amp;VLOOKUP(F22,List!E:F,2,FALSE)&amp;"'title='"&amp;SUBSTITUTE(F22,CHAR(10)," ")&amp;"' /&gt;&lt;/td&gt;&lt;td headers='group'&gt;"&amp;IF(G22="","","&lt;span class='groupName'&gt;"&amp;SUBSTITUTE(G22,CHAR(10)," ")&amp;"&lt;/span&gt;&lt;img class='groupLogo' src='resources/ui/"&amp;VLOOKUP(G22,List!I:J,2,FALSE)&amp;"' title='"&amp;SUBSTITUTE(G22,CHAR(10)," ")&amp;"' /&gt;")&amp;"&lt;/td&gt;&lt;td headers='score' id='"&amp;AI22&amp;"'&gt;"&amp;H22&amp;"&lt;/td&gt;&lt;td headers='HP'&gt;"&amp;I22&amp;"&lt;/td&gt;&lt;td headers='patk'&gt;"&amp;J22&amp;"&lt;/td&gt;&lt;td headers='matk'&gt;"&amp;K22&amp;"&lt;/td&gt;&lt;td headers='pdef'&gt;"&amp;M22&amp;"&lt;/td&gt;&lt;td headers='mdef'&gt;"&amp;N22&amp;"&lt;/td&gt;&lt;td headers='dex'&gt;"&amp;O22&amp;"&lt;/td&gt;&lt;td headers='agi'&gt;"&amp;P22&amp;"&lt;/td&gt;&lt;td headers='luck'&gt;"&amp;Q22&amp;"&lt;/td&gt;&lt;td headers='a.type'&gt;"&amp;R22&amp;"&lt;/td&gt;&lt;td headers='a.bonus'&gt;"&amp;S22&amp;"&lt;/td&gt;&lt;td headers='special'&gt;"&amp;T22&amp;"&lt;/td&gt;&lt;td headers='sp.bonus'&gt;"&amp;U22&amp;"&lt;/td&gt;&lt;td headers='others'&gt;"&amp;V22&amp;"&lt;/td&gt;&lt;td headers='sinA'&gt;"&amp;W22&amp;"&lt;/td&gt;&lt;td headers='sinB'&gt;"&amp;X22&amp;"&lt;/td&gt;&lt;td headers='sinC'&gt;"&amp;Y22&amp;"&lt;/td&gt;&lt;td headers='sinD'&gt;"&amp;Z22&amp;"&lt;/td&gt;&lt;td headers='sinE'&gt;"&amp;AA22&amp;"&lt;/td&gt;&lt;td headers='sinF'&gt;"&amp;AB22&amp;"&lt;/td&gt;&lt;td headers='sinG'&gt;"&amp;AC22&amp;"&lt;/td&gt;&lt;/tr&gt;"</f>
        <v>&lt;tr class='mmt'&gt;&lt;td headers='icon'&gt;&lt;img src='resources/TS_DESERT_NEFERTY_01.png' title='風に舞う時の砂' /&gt;&lt;/td&gt;&lt;td headers='name'&gt;風に舞う時の砂&lt;/td&gt;&lt;td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id='m020'&gt;60&lt;/td&gt;&lt;td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22" s="31" t="str">
        <f t="shared" si="3"/>
        <v>document.getElementById('m020').innerHTML = (b1*0+b2*20+b0*20) + (s1*0+s2*0+s3*20+s4*20+s5*20+s6*0+s7*0+s0*20) + (e01*0+e02*0+e03*0+e04*20+e05*20+e06*0+e07*0+e08*0+e09*0+e10*0+e11*0+e12*0+e13*0+e14*0+e15*0+e16*0+e17*0);</v>
      </c>
      <c r="AI22" s="35" t="str">
        <f t="shared" si="4"/>
        <v>m020</v>
      </c>
      <c r="AJ22" s="23"/>
    </row>
    <row r="23" spans="1:36" s="3" customFormat="1" ht="37.049999999999997" customHeight="1" x14ac:dyDescent="0.3">
      <c r="A23" s="3" t="s">
        <v>75</v>
      </c>
      <c r="C23" s="6" t="s">
        <v>76</v>
      </c>
      <c r="D23" s="3">
        <v>4</v>
      </c>
      <c r="F23" s="15" t="s">
        <v>428</v>
      </c>
      <c r="G23" s="8" t="s">
        <v>57</v>
      </c>
      <c r="H23" s="4">
        <f t="shared" si="0"/>
        <v>20</v>
      </c>
      <c r="I23" s="2">
        <v>50</v>
      </c>
      <c r="J23" s="2"/>
      <c r="K23" s="2"/>
      <c r="L23" s="2">
        <f t="shared" si="1"/>
        <v>0</v>
      </c>
      <c r="M23" s="2"/>
      <c r="N23" s="2"/>
      <c r="O23" s="2"/>
      <c r="P23" s="2"/>
      <c r="Q23" s="7"/>
      <c r="U23" s="4"/>
      <c r="Z23" s="3">
        <v>10</v>
      </c>
      <c r="AC23" s="3">
        <v>20</v>
      </c>
      <c r="AD23" s="4">
        <f t="shared" si="2"/>
        <v>20</v>
      </c>
      <c r="AF23" s="23"/>
      <c r="AG23" s="31" t="str">
        <f>"&lt;tr class='mmt"&amp;IF(E23="活動"," ev",IF(E23="限定"," ltd",""))&amp;IF(G23=""," groupless'","'")&amp;"&gt;&lt;td headers='icon'&gt;&lt;img src='resources/"&amp;A23&amp;"' title='"&amp;C23&amp;"' /&gt;&lt;/td&gt;&lt;td headers='name'&gt;"&amp;C23&amp;"&lt;/td&gt;&lt;td headers='rank'&gt;"&amp;D23&amp;"&lt;/td&gt;&lt;td headers='remark'&gt;"&amp;IF(E23="活動","&lt;span class='event'&gt;活動&lt;/span&gt;",IF(E23="限定","&lt;span class='limited'&gt;限定&lt;/span&gt;",""))&amp;"&lt;/td&gt;&lt;td headers='origin'&gt;&lt;span class='originName'&gt;"&amp;SUBSTITUTE(F23,CHAR(10),"&lt;br&gt;")&amp;"&lt;/span&gt;&lt;img class='originLogo' src='resources/ui/"&amp;VLOOKUP(F23,List!E:F,2,FALSE)&amp;"'title='"&amp;SUBSTITUTE(F23,CHAR(10)," ")&amp;"' /&gt;&lt;/td&gt;&lt;td headers='group'&gt;"&amp;IF(G23="","","&lt;span class='groupName'&gt;"&amp;SUBSTITUTE(G23,CHAR(10)," ")&amp;"&lt;/span&gt;&lt;img class='groupLogo' src='resources/ui/"&amp;VLOOKUP(G23,List!I:J,2,FALSE)&amp;"' title='"&amp;SUBSTITUTE(G23,CHAR(10)," ")&amp;"' /&gt;")&amp;"&lt;/td&gt;&lt;td headers='score' id='"&amp;AI23&amp;"'&gt;"&amp;H23&amp;"&lt;/td&gt;&lt;td headers='HP'&gt;"&amp;I23&amp;"&lt;/td&gt;&lt;td headers='patk'&gt;"&amp;J23&amp;"&lt;/td&gt;&lt;td headers='matk'&gt;"&amp;K23&amp;"&lt;/td&gt;&lt;td headers='pdef'&gt;"&amp;M23&amp;"&lt;/td&gt;&lt;td headers='mdef'&gt;"&amp;N23&amp;"&lt;/td&gt;&lt;td headers='dex'&gt;"&amp;O23&amp;"&lt;/td&gt;&lt;td headers='agi'&gt;"&amp;P23&amp;"&lt;/td&gt;&lt;td headers='luck'&gt;"&amp;Q23&amp;"&lt;/td&gt;&lt;td headers='a.type'&gt;"&amp;R23&amp;"&lt;/td&gt;&lt;td headers='a.bonus'&gt;"&amp;S23&amp;"&lt;/td&gt;&lt;td headers='special'&gt;"&amp;T23&amp;"&lt;/td&gt;&lt;td headers='sp.bonus'&gt;"&amp;U23&amp;"&lt;/td&gt;&lt;td headers='others'&gt;"&amp;V23&amp;"&lt;/td&gt;&lt;td headers='sinA'&gt;"&amp;W23&amp;"&lt;/td&gt;&lt;td headers='sinB'&gt;"&amp;X23&amp;"&lt;/td&gt;&lt;td headers='sinC'&gt;"&amp;Y23&amp;"&lt;/td&gt;&lt;td headers='sinD'&gt;"&amp;Z23&amp;"&lt;/td&gt;&lt;td headers='sinE'&gt;"&amp;AA23&amp;"&lt;/td&gt;&lt;td headers='sinF'&gt;"&amp;AB23&amp;"&lt;/td&gt;&lt;td headers='sinG'&gt;"&amp;AC23&amp;"&lt;/td&gt;&lt;/tr&gt;"</f>
        <v>&lt;tr class='mmt'&gt;&lt;td headers='icon'&gt;&lt;img src='resources/TS_DESERT_RAMESES_01.png' title='愛しき家族' /&gt;&lt;/td&gt;&lt;td headers='name'&gt;愛しき家族&lt;/td&gt;&lt;td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id='m021'&gt;20&lt;/td&gt;&lt;td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headers='sinD'&gt;10&lt;/td&gt;&lt;td headers='sinE'&gt;&lt;/td&gt;&lt;td headers='sinF'&gt;&lt;/td&gt;&lt;td headers='sinG'&gt;20&lt;/td&gt;&lt;/tr&gt;</v>
      </c>
      <c r="AH23" s="31" t="str">
        <f t="shared" si="3"/>
        <v>document.getElementById('m021').innerHTML = (b1*0+b2*0+b0*0) + (s1*0+s2*0+s3*0+s4*10+s5*0+s6*0+s7*20+s0*20) + (e01*0+e02*0+e03*0+e04*+e05*0+e06*0+e07*0+e08*0+e09*0+e10*0+e11*0+e12*0+e13*0+e14*0+e15*0+e16*0+e17*0);</v>
      </c>
      <c r="AI23" s="35" t="str">
        <f t="shared" si="4"/>
        <v>m021</v>
      </c>
      <c r="AJ23" s="23"/>
    </row>
    <row r="24" spans="1:36" s="3" customFormat="1" ht="37.049999999999997" customHeight="1" x14ac:dyDescent="0.3">
      <c r="A24" s="3" t="s">
        <v>77</v>
      </c>
      <c r="C24" s="6" t="s">
        <v>78</v>
      </c>
      <c r="D24" s="3">
        <v>4</v>
      </c>
      <c r="F24" s="15" t="s">
        <v>428</v>
      </c>
      <c r="G24" s="8" t="s">
        <v>57</v>
      </c>
      <c r="H24" s="4">
        <f t="shared" si="0"/>
        <v>50</v>
      </c>
      <c r="I24" s="2">
        <v>20</v>
      </c>
      <c r="J24" s="2">
        <v>20</v>
      </c>
      <c r="K24" s="2"/>
      <c r="L24" s="2">
        <f t="shared" si="1"/>
        <v>20</v>
      </c>
      <c r="M24" s="2"/>
      <c r="N24" s="2"/>
      <c r="O24" s="2"/>
      <c r="P24" s="2">
        <v>5</v>
      </c>
      <c r="Q24" s="7"/>
      <c r="U24" s="4"/>
      <c r="V24" s="5" t="s">
        <v>492</v>
      </c>
      <c r="Z24" s="3">
        <v>30</v>
      </c>
      <c r="AD24" s="4">
        <f t="shared" si="2"/>
        <v>30</v>
      </c>
      <c r="AF24" s="23"/>
      <c r="AG24" s="31" t="str">
        <f>"&lt;tr class='mmt"&amp;IF(E24="活動"," ev",IF(E24="限定"," ltd",""))&amp;IF(G24=""," groupless'","'")&amp;"&gt;&lt;td headers='icon'&gt;&lt;img src='resources/"&amp;A24&amp;"' title='"&amp;C24&amp;"' /&gt;&lt;/td&gt;&lt;td headers='name'&gt;"&amp;C24&amp;"&lt;/td&gt;&lt;td headers='rank'&gt;"&amp;D24&amp;"&lt;/td&gt;&lt;td headers='remark'&gt;"&amp;IF(E24="活動","&lt;span class='event'&gt;活動&lt;/span&gt;",IF(E24="限定","&lt;span class='limited'&gt;限定&lt;/span&gt;",""))&amp;"&lt;/td&gt;&lt;td headers='origin'&gt;&lt;span class='originName'&gt;"&amp;SUBSTITUTE(F24,CHAR(10),"&lt;br&gt;")&amp;"&lt;/span&gt;&lt;img class='originLogo' src='resources/ui/"&amp;VLOOKUP(F24,List!E:F,2,FALSE)&amp;"'title='"&amp;SUBSTITUTE(F24,CHAR(10)," ")&amp;"' /&gt;&lt;/td&gt;&lt;td headers='group'&gt;"&amp;IF(G24="","","&lt;span class='groupName'&gt;"&amp;SUBSTITUTE(G24,CHAR(10)," ")&amp;"&lt;/span&gt;&lt;img class='groupLogo' src='resources/ui/"&amp;VLOOKUP(G24,List!I:J,2,FALSE)&amp;"' title='"&amp;SUBSTITUTE(G24,CHAR(10)," ")&amp;"' /&gt;")&amp;"&lt;/td&gt;&lt;td headers='score' id='"&amp;AI24&amp;"'&gt;"&amp;H24&amp;"&lt;/td&gt;&lt;td headers='HP'&gt;"&amp;I24&amp;"&lt;/td&gt;&lt;td headers='patk'&gt;"&amp;J24&amp;"&lt;/td&gt;&lt;td headers='matk'&gt;"&amp;K24&amp;"&lt;/td&gt;&lt;td headers='pdef'&gt;"&amp;M24&amp;"&lt;/td&gt;&lt;td headers='mdef'&gt;"&amp;N24&amp;"&lt;/td&gt;&lt;td headers='dex'&gt;"&amp;O24&amp;"&lt;/td&gt;&lt;td headers='agi'&gt;"&amp;P24&amp;"&lt;/td&gt;&lt;td headers='luck'&gt;"&amp;Q24&amp;"&lt;/td&gt;&lt;td headers='a.type'&gt;"&amp;R24&amp;"&lt;/td&gt;&lt;td headers='a.bonus'&gt;"&amp;S24&amp;"&lt;/td&gt;&lt;td headers='special'&gt;"&amp;T24&amp;"&lt;/td&gt;&lt;td headers='sp.bonus'&gt;"&amp;U24&amp;"&lt;/td&gt;&lt;td headers='others'&gt;"&amp;V24&amp;"&lt;/td&gt;&lt;td headers='sinA'&gt;"&amp;W24&amp;"&lt;/td&gt;&lt;td headers='sinB'&gt;"&amp;X24&amp;"&lt;/td&gt;&lt;td headers='sinC'&gt;"&amp;Y24&amp;"&lt;/td&gt;&lt;td headers='sinD'&gt;"&amp;Z24&amp;"&lt;/td&gt;&lt;td headers='sinE'&gt;"&amp;AA24&amp;"&lt;/td&gt;&lt;td headers='sinF'&gt;"&amp;AB24&amp;"&lt;/td&gt;&lt;td headers='sinG'&gt;"&amp;AC24&amp;"&lt;/td&gt;&lt;/tr&gt;"</f>
        <v>&lt;tr class='mmt'&gt;&lt;td headers='icon'&gt;&lt;img src='resources/TS_DESERT_RETZIUS_01.png' title='憧れと目標' /&gt;&lt;/td&gt;&lt;td headers='name'&gt;憧れと目標&lt;/td&gt;&lt;td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id='m022'&gt;50&lt;/td&gt;&lt;td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headers='others'&gt;MP上限+5, MP回復+5&lt;/td&gt;&lt;td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24" s="31" t="str">
        <f t="shared" si="3"/>
        <v>document.getElementById('m022').innerHTML = (b1*20+b2*0+b0*20) + (s1*0+s2*0+s3*0+s4*30+s5*0+s6*0+s7*0+s0*30) + (e01*0+e02*0+e03*0+e04*+e05*0+e06*0+e07*0+e08*0+e09*0+e10*0+e11*0+e12*0+e13*0+e14*0+e15*0+e16*0+e17*0);</v>
      </c>
      <c r="AI24" s="35" t="str">
        <f t="shared" si="4"/>
        <v>m022</v>
      </c>
      <c r="AJ24" s="23"/>
    </row>
    <row r="25" spans="1:36" s="3" customFormat="1" ht="37.049999999999997" customHeight="1" x14ac:dyDescent="0.3">
      <c r="A25" s="3" t="s">
        <v>79</v>
      </c>
      <c r="C25" s="6" t="s">
        <v>80</v>
      </c>
      <c r="D25" s="3">
        <v>5</v>
      </c>
      <c r="F25" s="15" t="s">
        <v>428</v>
      </c>
      <c r="G25" s="8" t="s">
        <v>57</v>
      </c>
      <c r="H25" s="4">
        <f t="shared" si="0"/>
        <v>70</v>
      </c>
      <c r="I25" s="2"/>
      <c r="J25" s="2">
        <v>50</v>
      </c>
      <c r="K25" s="2"/>
      <c r="L25" s="2">
        <f t="shared" si="1"/>
        <v>50</v>
      </c>
      <c r="M25" s="2"/>
      <c r="N25" s="2"/>
      <c r="O25" s="2">
        <v>30</v>
      </c>
      <c r="P25" s="2">
        <v>10</v>
      </c>
      <c r="Q25" s="7"/>
      <c r="U25" s="4"/>
      <c r="V25" s="3" t="s">
        <v>552</v>
      </c>
      <c r="W25" s="3">
        <v>20</v>
      </c>
      <c r="Z25" s="3">
        <v>20</v>
      </c>
      <c r="AA25" s="3">
        <v>20</v>
      </c>
      <c r="AD25" s="4">
        <f t="shared" si="2"/>
        <v>20</v>
      </c>
      <c r="AF25" s="23"/>
      <c r="AG25" s="31" t="str">
        <f>"&lt;tr class='mmt"&amp;IF(E25="活動"," ev",IF(E25="限定"," ltd",""))&amp;IF(G25=""," groupless'","'")&amp;"&gt;&lt;td headers='icon'&gt;&lt;img src='resources/"&amp;A25&amp;"' title='"&amp;C25&amp;"' /&gt;&lt;/td&gt;&lt;td headers='name'&gt;"&amp;C25&amp;"&lt;/td&gt;&lt;td headers='rank'&gt;"&amp;D25&amp;"&lt;/td&gt;&lt;td headers='remark'&gt;"&amp;IF(E25="活動","&lt;span class='event'&gt;活動&lt;/span&gt;",IF(E25="限定","&lt;span class='limited'&gt;限定&lt;/span&gt;",""))&amp;"&lt;/td&gt;&lt;td headers='origin'&gt;&lt;span class='originName'&gt;"&amp;SUBSTITUTE(F25,CHAR(10),"&lt;br&gt;")&amp;"&lt;/span&gt;&lt;img class='originLogo' src='resources/ui/"&amp;VLOOKUP(F25,List!E:F,2,FALSE)&amp;"'title='"&amp;SUBSTITUTE(F25,CHAR(10)," ")&amp;"' /&gt;&lt;/td&gt;&lt;td headers='group'&gt;"&amp;IF(G25="","","&lt;span class='groupName'&gt;"&amp;SUBSTITUTE(G25,CHAR(10)," ")&amp;"&lt;/span&gt;&lt;img class='groupLogo' src='resources/ui/"&amp;VLOOKUP(G25,List!I:J,2,FALSE)&amp;"' title='"&amp;SUBSTITUTE(G25,CHAR(10)," ")&amp;"' /&gt;")&amp;"&lt;/td&gt;&lt;td headers='score' id='"&amp;AI25&amp;"'&gt;"&amp;H25&amp;"&lt;/td&gt;&lt;td headers='HP'&gt;"&amp;I25&amp;"&lt;/td&gt;&lt;td headers='patk'&gt;"&amp;J25&amp;"&lt;/td&gt;&lt;td headers='matk'&gt;"&amp;K25&amp;"&lt;/td&gt;&lt;td headers='pdef'&gt;"&amp;M25&amp;"&lt;/td&gt;&lt;td headers='mdef'&gt;"&amp;N25&amp;"&lt;/td&gt;&lt;td headers='dex'&gt;"&amp;O25&amp;"&lt;/td&gt;&lt;td headers='agi'&gt;"&amp;P25&amp;"&lt;/td&gt;&lt;td headers='luck'&gt;"&amp;Q25&amp;"&lt;/td&gt;&lt;td headers='a.type'&gt;"&amp;R25&amp;"&lt;/td&gt;&lt;td headers='a.bonus'&gt;"&amp;S25&amp;"&lt;/td&gt;&lt;td headers='special'&gt;"&amp;T25&amp;"&lt;/td&gt;&lt;td headers='sp.bonus'&gt;"&amp;U25&amp;"&lt;/td&gt;&lt;td headers='others'&gt;"&amp;V25&amp;"&lt;/td&gt;&lt;td headers='sinA'&gt;"&amp;W25&amp;"&lt;/td&gt;&lt;td headers='sinB'&gt;"&amp;X25&amp;"&lt;/td&gt;&lt;td headers='sinC'&gt;"&amp;Y25&amp;"&lt;/td&gt;&lt;td headers='sinD'&gt;"&amp;Z25&amp;"&lt;/td&gt;&lt;td headers='sinE'&gt;"&amp;AA25&amp;"&lt;/td&gt;&lt;td headers='sinF'&gt;"&amp;AB25&amp;"&lt;/td&gt;&lt;td headers='sinG'&gt;"&amp;AC25&amp;"&lt;/td&gt;&lt;/tr&gt;"</f>
        <v>&lt;tr class='mmt'&gt;&lt;td headers='icon'&gt;&lt;img src='resources/TS_DESERT_RYLE_01.png' title='この白砂は俺の領域だ' /&gt;&lt;/td&gt;&lt;td headers='name'&gt;この白砂は俺の領域だ&lt;/td&gt;&lt;td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id='m023'&gt;70&lt;/td&gt;&lt;td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headers='a.bonus'&gt;&lt;/td&gt;&lt;td headers='special'&gt;&lt;/td&gt;&lt;td headers='sp.bonus'&gt;&lt;/td&gt;&lt;td headers='others'&gt;回避率+5&lt;/td&gt;&lt;td headers='sinA'&gt;20&lt;/td&gt;&lt;td headers='sinB'&gt;&lt;/td&gt;&lt;td headers='sinC'&gt;&lt;/td&gt;&lt;td headers='sinD'&gt;20&lt;/td&gt;&lt;td headers='sinE'&gt;20&lt;/td&gt;&lt;td headers='sinF'&gt;&lt;/td&gt;&lt;td headers='sinG'&gt;&lt;/td&gt;&lt;/tr&gt;</v>
      </c>
      <c r="AH25" s="31" t="str">
        <f t="shared" si="3"/>
        <v>document.getElementById('m023').innerHTML = (b1*50+b2*0+b0*50) + (s1*20+s2*0+s3*0+s4*20+s5*20+s6*0+s7*0+s0*20) + (e01*0+e02*0+e03*0+e04*+e05*0+e06*0+e07*0+e08*0+e09*0+e10*0+e11*0+e12*0+e13*0+e14*0+e15*0+e16*0+e17*0);</v>
      </c>
      <c r="AI25" s="35" t="str">
        <f t="shared" si="4"/>
        <v>m023</v>
      </c>
      <c r="AJ25" s="23"/>
    </row>
    <row r="26" spans="1:36" s="3" customFormat="1" ht="37.049999999999997" customHeight="1" x14ac:dyDescent="0.3">
      <c r="A26" s="3" t="s">
        <v>81</v>
      </c>
      <c r="C26" s="6" t="s">
        <v>82</v>
      </c>
      <c r="D26" s="3">
        <v>3</v>
      </c>
      <c r="F26" s="15" t="s">
        <v>428</v>
      </c>
      <c r="G26" s="8" t="s">
        <v>57</v>
      </c>
      <c r="H26" s="4">
        <f t="shared" si="0"/>
        <v>40</v>
      </c>
      <c r="I26" s="2">
        <v>30</v>
      </c>
      <c r="J26" s="2"/>
      <c r="K26" s="2"/>
      <c r="L26" s="2">
        <f t="shared" si="1"/>
        <v>0</v>
      </c>
      <c r="M26" s="2"/>
      <c r="N26" s="2"/>
      <c r="O26" s="2"/>
      <c r="P26" s="2"/>
      <c r="Q26" s="7"/>
      <c r="T26" s="3" t="s">
        <v>23</v>
      </c>
      <c r="U26" s="4">
        <v>20</v>
      </c>
      <c r="Z26" s="3">
        <v>20</v>
      </c>
      <c r="AD26" s="4">
        <f t="shared" si="2"/>
        <v>20</v>
      </c>
      <c r="AF26" s="23"/>
      <c r="AG26" s="31" t="str">
        <f>"&lt;tr class='mmt"&amp;IF(E26="活動"," ev",IF(E26="限定"," ltd",""))&amp;IF(G26=""," groupless'","'")&amp;"&gt;&lt;td headers='icon'&gt;&lt;img src='resources/"&amp;A26&amp;"' title='"&amp;C26&amp;"' /&gt;&lt;/td&gt;&lt;td headers='name'&gt;"&amp;C26&amp;"&lt;/td&gt;&lt;td headers='rank'&gt;"&amp;D26&amp;"&lt;/td&gt;&lt;td headers='remark'&gt;"&amp;IF(E26="活動","&lt;span class='event'&gt;活動&lt;/span&gt;",IF(E26="限定","&lt;span class='limited'&gt;限定&lt;/span&gt;",""))&amp;"&lt;/td&gt;&lt;td headers='origin'&gt;&lt;span class='originName'&gt;"&amp;SUBSTITUTE(F26,CHAR(10),"&lt;br&gt;")&amp;"&lt;/span&gt;&lt;img class='originLogo' src='resources/ui/"&amp;VLOOKUP(F26,List!E:F,2,FALSE)&amp;"'title='"&amp;SUBSTITUTE(F26,CHAR(10)," ")&amp;"' /&gt;&lt;/td&gt;&lt;td headers='group'&gt;"&amp;IF(G26="","","&lt;span class='groupName'&gt;"&amp;SUBSTITUTE(G26,CHAR(10)," ")&amp;"&lt;/span&gt;&lt;img class='groupLogo' src='resources/ui/"&amp;VLOOKUP(G26,List!I:J,2,FALSE)&amp;"' title='"&amp;SUBSTITUTE(G26,CHAR(10)," ")&amp;"' /&gt;")&amp;"&lt;/td&gt;&lt;td headers='score' id='"&amp;AI26&amp;"'&gt;"&amp;H26&amp;"&lt;/td&gt;&lt;td headers='HP'&gt;"&amp;I26&amp;"&lt;/td&gt;&lt;td headers='patk'&gt;"&amp;J26&amp;"&lt;/td&gt;&lt;td headers='matk'&gt;"&amp;K26&amp;"&lt;/td&gt;&lt;td headers='pdef'&gt;"&amp;M26&amp;"&lt;/td&gt;&lt;td headers='mdef'&gt;"&amp;N26&amp;"&lt;/td&gt;&lt;td headers='dex'&gt;"&amp;O26&amp;"&lt;/td&gt;&lt;td headers='agi'&gt;"&amp;P26&amp;"&lt;/td&gt;&lt;td headers='luck'&gt;"&amp;Q26&amp;"&lt;/td&gt;&lt;td headers='a.type'&gt;"&amp;R26&amp;"&lt;/td&gt;&lt;td headers='a.bonus'&gt;"&amp;S26&amp;"&lt;/td&gt;&lt;td headers='special'&gt;"&amp;T26&amp;"&lt;/td&gt;&lt;td headers='sp.bonus'&gt;"&amp;U26&amp;"&lt;/td&gt;&lt;td headers='others'&gt;"&amp;V26&amp;"&lt;/td&gt;&lt;td headers='sinA'&gt;"&amp;W26&amp;"&lt;/td&gt;&lt;td headers='sinB'&gt;"&amp;X26&amp;"&lt;/td&gt;&lt;td headers='sinC'&gt;"&amp;Y26&amp;"&lt;/td&gt;&lt;td headers='sinD'&gt;"&amp;Z26&amp;"&lt;/td&gt;&lt;td headers='sinE'&gt;"&amp;AA26&amp;"&lt;/td&gt;&lt;td headers='sinF'&gt;"&amp;AB26&amp;"&lt;/td&gt;&lt;td headers='sinG'&gt;"&amp;AC26&amp;"&lt;/td&gt;&lt;/tr&gt;"</f>
        <v>&lt;tr class='mmt'&gt;&lt;td headers='icon'&gt;&lt;img src='resources/TS_DESERT_SUTORIE_01.png' title='特別な日' /&gt;&lt;/td&gt;&lt;td headers='name'&gt;特別な日&lt;/td&gt;&lt;td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id='m024'&gt;40&lt;/td&gt;&lt;td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headers='special'&gt;人&lt;/td&gt;&lt;td headers='sp.bonus'&gt;20&lt;/td&gt;&lt;td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headers='sinG'&gt;&lt;/td&gt;&lt;/tr&gt;</v>
      </c>
      <c r="AH26" s="31" t="str">
        <f t="shared" si="3"/>
        <v>document.getElementById('m024').innerHTML = (b1*0+b2*0+b0*0) + (s1*0+s2*0+s3*0+s4*20+s5*0+s6*0+s7*0+s0*20) + (e01*0+e02*0+e03*0+e04*+e05*0+e06*0+e07*0+e08*0+e09*0+e10*0+e11*0+e12*0+e13*20+e14*0+e15*0+e16*0+e17*0);</v>
      </c>
      <c r="AI26" s="35" t="str">
        <f t="shared" si="4"/>
        <v>m024</v>
      </c>
      <c r="AJ26" s="23"/>
    </row>
    <row r="27" spans="1:36" s="3" customFormat="1" ht="37.049999999999997" customHeight="1" x14ac:dyDescent="0.3">
      <c r="A27" s="3" t="s">
        <v>83</v>
      </c>
      <c r="C27" s="6" t="s">
        <v>84</v>
      </c>
      <c r="D27" s="3">
        <v>5</v>
      </c>
      <c r="F27" s="15" t="s">
        <v>428</v>
      </c>
      <c r="G27" s="8" t="s">
        <v>57</v>
      </c>
      <c r="H27" s="4">
        <f t="shared" si="0"/>
        <v>60</v>
      </c>
      <c r="I27" s="2">
        <v>40</v>
      </c>
      <c r="J27" s="2"/>
      <c r="K27" s="2">
        <v>40</v>
      </c>
      <c r="L27" s="2">
        <f t="shared" si="1"/>
        <v>40</v>
      </c>
      <c r="M27" s="2"/>
      <c r="N27" s="2">
        <v>20</v>
      </c>
      <c r="O27" s="2"/>
      <c r="P27" s="2"/>
      <c r="Q27" s="7"/>
      <c r="U27" s="4"/>
      <c r="W27" s="3">
        <v>20</v>
      </c>
      <c r="Y27" s="3">
        <v>20</v>
      </c>
      <c r="Z27" s="3">
        <v>20</v>
      </c>
      <c r="AD27" s="4">
        <f t="shared" si="2"/>
        <v>20</v>
      </c>
      <c r="AF27" s="23"/>
      <c r="AG27" s="31" t="str">
        <f>"&lt;tr class='mmt"&amp;IF(E27="活動"," ev",IF(E27="限定"," ltd",""))&amp;IF(G27=""," groupless'","'")&amp;"&gt;&lt;td headers='icon'&gt;&lt;img src='resources/"&amp;A27&amp;"' title='"&amp;C27&amp;"' /&gt;&lt;/td&gt;&lt;td headers='name'&gt;"&amp;C27&amp;"&lt;/td&gt;&lt;td headers='rank'&gt;"&amp;D27&amp;"&lt;/td&gt;&lt;td headers='remark'&gt;"&amp;IF(E27="活動","&lt;span class='event'&gt;活動&lt;/span&gt;",IF(E27="限定","&lt;span class='limited'&gt;限定&lt;/span&gt;",""))&amp;"&lt;/td&gt;&lt;td headers='origin'&gt;&lt;span class='originName'&gt;"&amp;SUBSTITUTE(F27,CHAR(10),"&lt;br&gt;")&amp;"&lt;/span&gt;&lt;img class='originLogo' src='resources/ui/"&amp;VLOOKUP(F27,List!E:F,2,FALSE)&amp;"'title='"&amp;SUBSTITUTE(F27,CHAR(10)," ")&amp;"' /&gt;&lt;/td&gt;&lt;td headers='group'&gt;"&amp;IF(G27="","","&lt;span class='groupName'&gt;"&amp;SUBSTITUTE(G27,CHAR(10)," ")&amp;"&lt;/span&gt;&lt;img class='groupLogo' src='resources/ui/"&amp;VLOOKUP(G27,List!I:J,2,FALSE)&amp;"' title='"&amp;SUBSTITUTE(G27,CHAR(10)," ")&amp;"' /&gt;")&amp;"&lt;/td&gt;&lt;td headers='score' id='"&amp;AI27&amp;"'&gt;"&amp;H27&amp;"&lt;/td&gt;&lt;td headers='HP'&gt;"&amp;I27&amp;"&lt;/td&gt;&lt;td headers='patk'&gt;"&amp;J27&amp;"&lt;/td&gt;&lt;td headers='matk'&gt;"&amp;K27&amp;"&lt;/td&gt;&lt;td headers='pdef'&gt;"&amp;M27&amp;"&lt;/td&gt;&lt;td headers='mdef'&gt;"&amp;N27&amp;"&lt;/td&gt;&lt;td headers='dex'&gt;"&amp;O27&amp;"&lt;/td&gt;&lt;td headers='agi'&gt;"&amp;P27&amp;"&lt;/td&gt;&lt;td headers='luck'&gt;"&amp;Q27&amp;"&lt;/td&gt;&lt;td headers='a.type'&gt;"&amp;R27&amp;"&lt;/td&gt;&lt;td headers='a.bonus'&gt;"&amp;S27&amp;"&lt;/td&gt;&lt;td headers='special'&gt;"&amp;T27&amp;"&lt;/td&gt;&lt;td headers='sp.bonus'&gt;"&amp;U27&amp;"&lt;/td&gt;&lt;td headers='others'&gt;"&amp;V27&amp;"&lt;/td&gt;&lt;td headers='sinA'&gt;"&amp;W27&amp;"&lt;/td&gt;&lt;td headers='sinB'&gt;"&amp;X27&amp;"&lt;/td&gt;&lt;td headers='sinC'&gt;"&amp;Y27&amp;"&lt;/td&gt;&lt;td headers='sinD'&gt;"&amp;Z27&amp;"&lt;/td&gt;&lt;td headers='sinE'&gt;"&amp;AA27&amp;"&lt;/td&gt;&lt;td headers='sinF'&gt;"&amp;AB27&amp;"&lt;/td&gt;&lt;td headers='sinG'&gt;"&amp;AC27&amp;"&lt;/td&gt;&lt;/tr&gt;"</f>
        <v>&lt;tr class='mmt'&gt;&lt;td headers='icon'&gt;&lt;img src='resources/TS_DESERT_UZUMA_01.png' title='絵から出てきたみたい' /&gt;&lt;/td&gt;&lt;td headers='name'&gt;絵から出てきたみたい&lt;/td&gt;&lt;td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id='m025'&gt;60&lt;/td&gt;&lt;td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headers='sinC'&gt;20&lt;/td&gt;&lt;td headers='sinD'&gt;20&lt;/td&gt;&lt;td headers='sinE'&gt;&lt;/td&gt;&lt;td headers='sinF'&gt;&lt;/td&gt;&lt;td headers='sinG'&gt;&lt;/td&gt;&lt;/tr&gt;</v>
      </c>
      <c r="AH27" s="31" t="str">
        <f t="shared" si="3"/>
        <v>document.getElementById('m025').innerHTML = (b1*0+b2*40+b0*40) + (s1*20+s2*0+s3*20+s4*20+s5*0+s6*0+s7*0+s0*20) + (e01*0+e02*0+e03*0+e04*+e05*0+e06*0+e07*0+e08*0+e09*0+e10*0+e11*0+e12*0+e13*0+e14*0+e15*0+e16*0+e17*0);</v>
      </c>
      <c r="AI27" s="35" t="str">
        <f t="shared" si="4"/>
        <v>m025</v>
      </c>
      <c r="AJ27" s="23"/>
    </row>
    <row r="28" spans="1:36" s="3" customFormat="1" ht="37.049999999999997" customHeight="1" x14ac:dyDescent="0.3">
      <c r="A28" s="3" t="s">
        <v>85</v>
      </c>
      <c r="C28" s="6" t="s">
        <v>86</v>
      </c>
      <c r="D28" s="3">
        <v>3</v>
      </c>
      <c r="F28" s="16" t="s">
        <v>42</v>
      </c>
      <c r="G28" s="8" t="s">
        <v>43</v>
      </c>
      <c r="H28" s="4">
        <f t="shared" si="0"/>
        <v>0</v>
      </c>
      <c r="I28" s="2"/>
      <c r="J28" s="2"/>
      <c r="K28" s="2"/>
      <c r="L28" s="2">
        <f t="shared" si="1"/>
        <v>0</v>
      </c>
      <c r="M28" s="2"/>
      <c r="N28" s="2"/>
      <c r="O28" s="2"/>
      <c r="P28" s="2"/>
      <c r="Q28" s="7"/>
      <c r="U28" s="4"/>
      <c r="AD28" s="4">
        <f t="shared" si="2"/>
        <v>0</v>
      </c>
      <c r="AF28" s="23"/>
      <c r="AG28" s="31" t="str">
        <f>"&lt;tr class='mmt"&amp;IF(E28="活動"," ev",IF(E28="限定"," ltd",""))&amp;IF(G28=""," groupless'","'")&amp;"&gt;&lt;td headers='icon'&gt;&lt;img src='resources/"&amp;A28&amp;"' title='"&amp;C28&amp;"' /&gt;&lt;/td&gt;&lt;td headers='name'&gt;"&amp;C28&amp;"&lt;/td&gt;&lt;td headers='rank'&gt;"&amp;D28&amp;"&lt;/td&gt;&lt;td headers='remark'&gt;"&amp;IF(E28="活動","&lt;span class='event'&gt;活動&lt;/span&gt;",IF(E28="限定","&lt;span class='limited'&gt;限定&lt;/span&gt;",""))&amp;"&lt;/td&gt;&lt;td headers='origin'&gt;&lt;span class='originName'&gt;"&amp;SUBSTITUTE(F28,CHAR(10),"&lt;br&gt;")&amp;"&lt;/span&gt;&lt;img class='originLogo' src='resources/ui/"&amp;VLOOKUP(F28,List!E:F,2,FALSE)&amp;"'title='"&amp;SUBSTITUTE(F28,CHAR(10)," ")&amp;"' /&gt;&lt;/td&gt;&lt;td headers='group'&gt;"&amp;IF(G28="","","&lt;span class='groupName'&gt;"&amp;SUBSTITUTE(G28,CHAR(10)," ")&amp;"&lt;/span&gt;&lt;img class='groupLogo' src='resources/ui/"&amp;VLOOKUP(G28,List!I:J,2,FALSE)&amp;"' title='"&amp;SUBSTITUTE(G28,CHAR(10)," ")&amp;"' /&gt;")&amp;"&lt;/td&gt;&lt;td headers='score' id='"&amp;AI28&amp;"'&gt;"&amp;H28&amp;"&lt;/td&gt;&lt;td headers='HP'&gt;"&amp;I28&amp;"&lt;/td&gt;&lt;td headers='patk'&gt;"&amp;J28&amp;"&lt;/td&gt;&lt;td headers='matk'&gt;"&amp;K28&amp;"&lt;/td&gt;&lt;td headers='pdef'&gt;"&amp;M28&amp;"&lt;/td&gt;&lt;td headers='mdef'&gt;"&amp;N28&amp;"&lt;/td&gt;&lt;td headers='dex'&gt;"&amp;O28&amp;"&lt;/td&gt;&lt;td headers='agi'&gt;"&amp;P28&amp;"&lt;/td&gt;&lt;td headers='luck'&gt;"&amp;Q28&amp;"&lt;/td&gt;&lt;td headers='a.type'&gt;"&amp;R28&amp;"&lt;/td&gt;&lt;td headers='a.bonus'&gt;"&amp;S28&amp;"&lt;/td&gt;&lt;td headers='special'&gt;"&amp;T28&amp;"&lt;/td&gt;&lt;td headers='sp.bonus'&gt;"&amp;U28&amp;"&lt;/td&gt;&lt;td headers='others'&gt;"&amp;V28&amp;"&lt;/td&gt;&lt;td headers='sinA'&gt;"&amp;W28&amp;"&lt;/td&gt;&lt;td headers='sinB'&gt;"&amp;X28&amp;"&lt;/td&gt;&lt;td headers='sinC'&gt;"&amp;Y28&amp;"&lt;/td&gt;&lt;td headers='sinD'&gt;"&amp;Z28&amp;"&lt;/td&gt;&lt;td headers='sinE'&gt;"&amp;AA28&amp;"&lt;/td&gt;&lt;td headers='sinF'&gt;"&amp;AB28&amp;"&lt;/td&gt;&lt;td headers='sinG'&gt;"&amp;AC28&amp;"&lt;/td&gt;&lt;/tr&gt;"</f>
        <v>&lt;tr class='mmt'&gt;&lt;td headers='icon'&gt;&lt;img src='resources/TS_ENVYRIA_AGATHA_01.png' title='「甘き追想」' /&gt;&lt;/td&gt;&lt;td headers='name'&gt;「甘き追想」&lt;/td&gt;&lt;td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8" s="31" t="str">
        <f t="shared" si="3"/>
        <v>document.getElementById('m026').innerHTML = (b1*0+b2*0+b0*0) + (s1*0+s2*0+s3*0+s4*0+s5*0+s6*0+s7*0+s0*0) + (e01*0+e02*0+e03*0+e04*+e05*0+e06*0+e07*0+e08*0+e09*0+e10*0+e11*0+e12*0+e13*0+e14*0+e15*0+e16*0+e17*0);</v>
      </c>
      <c r="AI28" s="35" t="str">
        <f t="shared" si="4"/>
        <v>m026</v>
      </c>
      <c r="AJ28" s="23"/>
    </row>
    <row r="29" spans="1:36" s="3" customFormat="1" ht="37.049999999999997" customHeight="1" x14ac:dyDescent="0.3">
      <c r="A29" s="3" t="s">
        <v>87</v>
      </c>
      <c r="C29" s="6" t="s">
        <v>88</v>
      </c>
      <c r="D29" s="3">
        <v>3</v>
      </c>
      <c r="F29" s="16" t="s">
        <v>42</v>
      </c>
      <c r="G29" s="8"/>
      <c r="H29" s="4">
        <f t="shared" si="0"/>
        <v>0</v>
      </c>
      <c r="I29" s="2"/>
      <c r="J29" s="2"/>
      <c r="K29" s="2"/>
      <c r="L29" s="2">
        <f t="shared" si="1"/>
        <v>0</v>
      </c>
      <c r="M29" s="2"/>
      <c r="N29" s="2"/>
      <c r="O29" s="2"/>
      <c r="P29" s="2"/>
      <c r="Q29" s="7"/>
      <c r="U29" s="4"/>
      <c r="AD29" s="4">
        <f t="shared" si="2"/>
        <v>0</v>
      </c>
      <c r="AF29" s="23"/>
      <c r="AG29" s="31" t="str">
        <f>"&lt;tr class='mmt"&amp;IF(E29="活動"," ev",IF(E29="限定"," ltd",""))&amp;IF(G29=""," groupless'","'")&amp;"&gt;&lt;td headers='icon'&gt;&lt;img src='resources/"&amp;A29&amp;"' title='"&amp;C29&amp;"' /&gt;&lt;/td&gt;&lt;td headers='name'&gt;"&amp;C29&amp;"&lt;/td&gt;&lt;td headers='rank'&gt;"&amp;D29&amp;"&lt;/td&gt;&lt;td headers='remark'&gt;"&amp;IF(E29="活動","&lt;span class='event'&gt;活動&lt;/span&gt;",IF(E29="限定","&lt;span class='limited'&gt;限定&lt;/span&gt;",""))&amp;"&lt;/td&gt;&lt;td headers='origin'&gt;&lt;span class='originName'&gt;"&amp;SUBSTITUTE(F29,CHAR(10),"&lt;br&gt;")&amp;"&lt;/span&gt;&lt;img class='originLogo' src='resources/ui/"&amp;VLOOKUP(F29,List!E:F,2,FALSE)&amp;"'title='"&amp;SUBSTITUTE(F29,CHAR(10)," ")&amp;"' /&gt;&lt;/td&gt;&lt;td headers='group'&gt;"&amp;IF(G29="","","&lt;span class='groupName'&gt;"&amp;SUBSTITUTE(G29,CHAR(10)," ")&amp;"&lt;/span&gt;&lt;img class='groupLogo' src='resources/ui/"&amp;VLOOKUP(G29,List!I:J,2,FALSE)&amp;"' title='"&amp;SUBSTITUTE(G29,CHAR(10)," ")&amp;"' /&gt;")&amp;"&lt;/td&gt;&lt;td headers='score' id='"&amp;AI29&amp;"'&gt;"&amp;H29&amp;"&lt;/td&gt;&lt;td headers='HP'&gt;"&amp;I29&amp;"&lt;/td&gt;&lt;td headers='patk'&gt;"&amp;J29&amp;"&lt;/td&gt;&lt;td headers='matk'&gt;"&amp;K29&amp;"&lt;/td&gt;&lt;td headers='pdef'&gt;"&amp;M29&amp;"&lt;/td&gt;&lt;td headers='mdef'&gt;"&amp;N29&amp;"&lt;/td&gt;&lt;td headers='dex'&gt;"&amp;O29&amp;"&lt;/td&gt;&lt;td headers='agi'&gt;"&amp;P29&amp;"&lt;/td&gt;&lt;td headers='luck'&gt;"&amp;Q29&amp;"&lt;/td&gt;&lt;td headers='a.type'&gt;"&amp;R29&amp;"&lt;/td&gt;&lt;td headers='a.bonus'&gt;"&amp;S29&amp;"&lt;/td&gt;&lt;td headers='special'&gt;"&amp;T29&amp;"&lt;/td&gt;&lt;td headers='sp.bonus'&gt;"&amp;U29&amp;"&lt;/td&gt;&lt;td headers='others'&gt;"&amp;V29&amp;"&lt;/td&gt;&lt;td headers='sinA'&gt;"&amp;W29&amp;"&lt;/td&gt;&lt;td headers='sinB'&gt;"&amp;X29&amp;"&lt;/td&gt;&lt;td headers='sinC'&gt;"&amp;Y29&amp;"&lt;/td&gt;&lt;td headers='sinD'&gt;"&amp;Z29&amp;"&lt;/td&gt;&lt;td headers='sinE'&gt;"&amp;AA29&amp;"&lt;/td&gt;&lt;td headers='sinF'&gt;"&amp;AB29&amp;"&lt;/td&gt;&lt;td headers='sinG'&gt;"&amp;AC29&amp;"&lt;/td&gt;&lt;/tr&gt;"</f>
        <v>&lt;tr class='mmt groupless'&gt;&lt;td headers='icon'&gt;&lt;img src='resources/TS_ENVYRIA_ALAIA_01.png' title='積み重ね、結晶' /&gt;&lt;/td&gt;&lt;td headers='name'&gt;積み重ね、結晶&lt;/td&gt;&lt;td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9" s="31" t="str">
        <f t="shared" si="3"/>
        <v>document.getElementById('m027').innerHTML = (b1*0+b2*0+b0*0) + (s1*0+s2*0+s3*0+s4*0+s5*0+s6*0+s7*0+s0*0) + (e01*0+e02*0+e03*0+e04*+e05*0+e06*0+e07*0+e08*0+e09*0+e10*0+e11*0+e12*0+e13*0+e14*0+e15*0+e16*0+e17*0);</v>
      </c>
      <c r="AI29" s="35" t="str">
        <f t="shared" si="4"/>
        <v>m027</v>
      </c>
      <c r="AJ29" s="23"/>
    </row>
    <row r="30" spans="1:36" s="3" customFormat="1" ht="37.049999999999997" customHeight="1" x14ac:dyDescent="0.3">
      <c r="A30" s="3" t="s">
        <v>89</v>
      </c>
      <c r="C30" s="6" t="s">
        <v>90</v>
      </c>
      <c r="D30" s="3">
        <v>3</v>
      </c>
      <c r="F30" s="16" t="s">
        <v>42</v>
      </c>
      <c r="G30" s="8" t="s">
        <v>91</v>
      </c>
      <c r="H30" s="4">
        <f t="shared" si="0"/>
        <v>40</v>
      </c>
      <c r="I30" s="2">
        <v>20</v>
      </c>
      <c r="J30" s="2">
        <v>20</v>
      </c>
      <c r="K30" s="2"/>
      <c r="L30" s="2">
        <f t="shared" si="1"/>
        <v>20</v>
      </c>
      <c r="M30" s="2"/>
      <c r="N30" s="2"/>
      <c r="O30" s="2">
        <v>20</v>
      </c>
      <c r="P30" s="2"/>
      <c r="Q30" s="7"/>
      <c r="U30" s="4"/>
      <c r="W30" s="3">
        <v>20</v>
      </c>
      <c r="AD30" s="4">
        <f t="shared" si="2"/>
        <v>20</v>
      </c>
      <c r="AF30" s="23"/>
      <c r="AG30" s="31" t="str">
        <f>"&lt;tr class='mmt"&amp;IF(E30="活動"," ev",IF(E30="限定"," ltd",""))&amp;IF(G30=""," groupless'","'")&amp;"&gt;&lt;td headers='icon'&gt;&lt;img src='resources/"&amp;A30&amp;"' title='"&amp;C30&amp;"' /&gt;&lt;/td&gt;&lt;td headers='name'&gt;"&amp;C30&amp;"&lt;/td&gt;&lt;td headers='rank'&gt;"&amp;D30&amp;"&lt;/td&gt;&lt;td headers='remark'&gt;"&amp;IF(E30="活動","&lt;span class='event'&gt;活動&lt;/span&gt;",IF(E30="限定","&lt;span class='limited'&gt;限定&lt;/span&gt;",""))&amp;"&lt;/td&gt;&lt;td headers='origin'&gt;&lt;span class='originName'&gt;"&amp;SUBSTITUTE(F30,CHAR(10),"&lt;br&gt;")&amp;"&lt;/span&gt;&lt;img class='originLogo' src='resources/ui/"&amp;VLOOKUP(F30,List!E:F,2,FALSE)&amp;"'title='"&amp;SUBSTITUTE(F30,CHAR(10)," ")&amp;"' /&gt;&lt;/td&gt;&lt;td headers='group'&gt;"&amp;IF(G30="","","&lt;span class='groupName'&gt;"&amp;SUBSTITUTE(G30,CHAR(10)," ")&amp;"&lt;/span&gt;&lt;img class='groupLogo' src='resources/ui/"&amp;VLOOKUP(G30,List!I:J,2,FALSE)&amp;"' title='"&amp;SUBSTITUTE(G30,CHAR(10)," ")&amp;"' /&gt;")&amp;"&lt;/td&gt;&lt;td headers='score' id='"&amp;AI30&amp;"'&gt;"&amp;H30&amp;"&lt;/td&gt;&lt;td headers='HP'&gt;"&amp;I30&amp;"&lt;/td&gt;&lt;td headers='patk'&gt;"&amp;J30&amp;"&lt;/td&gt;&lt;td headers='matk'&gt;"&amp;K30&amp;"&lt;/td&gt;&lt;td headers='pdef'&gt;"&amp;M30&amp;"&lt;/td&gt;&lt;td headers='mdef'&gt;"&amp;N30&amp;"&lt;/td&gt;&lt;td headers='dex'&gt;"&amp;O30&amp;"&lt;/td&gt;&lt;td headers='agi'&gt;"&amp;P30&amp;"&lt;/td&gt;&lt;td headers='luck'&gt;"&amp;Q30&amp;"&lt;/td&gt;&lt;td headers='a.type'&gt;"&amp;R30&amp;"&lt;/td&gt;&lt;td headers='a.bonus'&gt;"&amp;S30&amp;"&lt;/td&gt;&lt;td headers='special'&gt;"&amp;T30&amp;"&lt;/td&gt;&lt;td headers='sp.bonus'&gt;"&amp;U30&amp;"&lt;/td&gt;&lt;td headers='others'&gt;"&amp;V30&amp;"&lt;/td&gt;&lt;td headers='sinA'&gt;"&amp;W30&amp;"&lt;/td&gt;&lt;td headers='sinB'&gt;"&amp;X30&amp;"&lt;/td&gt;&lt;td headers='sinC'&gt;"&amp;Y30&amp;"&lt;/td&gt;&lt;td headers='sinD'&gt;"&amp;Z30&amp;"&lt;/td&gt;&lt;td headers='sinE'&gt;"&amp;AA30&amp;"&lt;/td&gt;&lt;td headers='sinF'&gt;"&amp;AB30&amp;"&lt;/td&gt;&lt;td headers='sinG'&gt;"&amp;AC30&amp;"&lt;/td&gt;&lt;/tr&gt;"</f>
        <v>&lt;tr class='mmt'&gt;&lt;td headers='icon'&gt;&lt;img src='resources/TS_ENVYRIA_ALFRED_01.png' title='シェイナファンの証明' /&gt;&lt;/td&gt;&lt;td headers='name'&gt;シェイナファンの証明&lt;/td&gt;&lt;td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id='m028'&gt;40&lt;/td&gt;&lt;td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0" s="31" t="str">
        <f t="shared" si="3"/>
        <v>document.getElementById('m028').innerHTML = (b1*20+b2*0+b0*20) + (s1*20+s2*0+s3*0+s4*0+s5*0+s6*0+s7*0+s0*20) + (e01*0+e02*0+e03*0+e04*+e05*0+e06*0+e07*0+e08*0+e09*0+e10*0+e11*0+e12*0+e13*0+e14*0+e15*0+e16*0+e17*0);</v>
      </c>
      <c r="AI30" s="35" t="str">
        <f t="shared" si="4"/>
        <v>m028</v>
      </c>
      <c r="AJ30" s="23"/>
    </row>
    <row r="31" spans="1:36" s="3" customFormat="1" ht="37.049999999999997" customHeight="1" x14ac:dyDescent="0.3">
      <c r="A31" s="3" t="s">
        <v>92</v>
      </c>
      <c r="C31" s="6" t="s">
        <v>93</v>
      </c>
      <c r="D31" s="3">
        <v>4</v>
      </c>
      <c r="F31" s="17" t="s">
        <v>48</v>
      </c>
      <c r="G31" s="8"/>
      <c r="H31" s="4">
        <f t="shared" si="0"/>
        <v>0</v>
      </c>
      <c r="I31" s="2"/>
      <c r="J31" s="2"/>
      <c r="K31" s="2"/>
      <c r="L31" s="2">
        <f t="shared" si="1"/>
        <v>0</v>
      </c>
      <c r="M31" s="2"/>
      <c r="N31" s="2"/>
      <c r="O31" s="2"/>
      <c r="P31" s="2"/>
      <c r="Q31" s="7"/>
      <c r="U31" s="4"/>
      <c r="AD31" s="4">
        <f t="shared" si="2"/>
        <v>0</v>
      </c>
      <c r="AF31" s="23"/>
      <c r="AG31" s="31" t="str">
        <f>"&lt;tr class='mmt"&amp;IF(E31="活動"," ev",IF(E31="限定"," ltd",""))&amp;IF(G31=""," groupless'","'")&amp;"&gt;&lt;td headers='icon'&gt;&lt;img src='resources/"&amp;A31&amp;"' title='"&amp;C31&amp;"' /&gt;&lt;/td&gt;&lt;td headers='name'&gt;"&amp;C31&amp;"&lt;/td&gt;&lt;td headers='rank'&gt;"&amp;D31&amp;"&lt;/td&gt;&lt;td headers='remark'&gt;"&amp;IF(E31="活動","&lt;span class='event'&gt;活動&lt;/span&gt;",IF(E31="限定","&lt;span class='limited'&gt;限定&lt;/span&gt;",""))&amp;"&lt;/td&gt;&lt;td headers='origin'&gt;&lt;span class='originName'&gt;"&amp;SUBSTITUTE(F31,CHAR(10),"&lt;br&gt;")&amp;"&lt;/span&gt;&lt;img class='originLogo' src='resources/ui/"&amp;VLOOKUP(F31,List!E:F,2,FALSE)&amp;"'title='"&amp;SUBSTITUTE(F31,CHAR(10)," ")&amp;"' /&gt;&lt;/td&gt;&lt;td headers='group'&gt;"&amp;IF(G31="","","&lt;span class='groupName'&gt;"&amp;SUBSTITUTE(G31,CHAR(10)," ")&amp;"&lt;/span&gt;&lt;img class='groupLogo' src='resources/ui/"&amp;VLOOKUP(G31,List!I:J,2,FALSE)&amp;"' title='"&amp;SUBSTITUTE(G31,CHAR(10)," ")&amp;"' /&gt;")&amp;"&lt;/td&gt;&lt;td headers='score' id='"&amp;AI31&amp;"'&gt;"&amp;H31&amp;"&lt;/td&gt;&lt;td headers='HP'&gt;"&amp;I31&amp;"&lt;/td&gt;&lt;td headers='patk'&gt;"&amp;J31&amp;"&lt;/td&gt;&lt;td headers='matk'&gt;"&amp;K31&amp;"&lt;/td&gt;&lt;td headers='pdef'&gt;"&amp;M31&amp;"&lt;/td&gt;&lt;td headers='mdef'&gt;"&amp;N31&amp;"&lt;/td&gt;&lt;td headers='dex'&gt;"&amp;O31&amp;"&lt;/td&gt;&lt;td headers='agi'&gt;"&amp;P31&amp;"&lt;/td&gt;&lt;td headers='luck'&gt;"&amp;Q31&amp;"&lt;/td&gt;&lt;td headers='a.type'&gt;"&amp;R31&amp;"&lt;/td&gt;&lt;td headers='a.bonus'&gt;"&amp;S31&amp;"&lt;/td&gt;&lt;td headers='special'&gt;"&amp;T31&amp;"&lt;/td&gt;&lt;td headers='sp.bonus'&gt;"&amp;U31&amp;"&lt;/td&gt;&lt;td headers='others'&gt;"&amp;V31&amp;"&lt;/td&gt;&lt;td headers='sinA'&gt;"&amp;W31&amp;"&lt;/td&gt;&lt;td headers='sinB'&gt;"&amp;X31&amp;"&lt;/td&gt;&lt;td headers='sinC'&gt;"&amp;Y31&amp;"&lt;/td&gt;&lt;td headers='sinD'&gt;"&amp;Z31&amp;"&lt;/td&gt;&lt;td headers='sinE'&gt;"&amp;AA31&amp;"&lt;/td&gt;&lt;td headers='sinF'&gt;"&amp;AB31&amp;"&lt;/td&gt;&lt;td headers='sinG'&gt;"&amp;AC31&amp;"&lt;/td&gt;&lt;/tr&gt;"</f>
        <v>&lt;tr class='mmt groupless'&gt;&lt;td headers='icon'&gt;&lt;img src='resources/TS_ENVYRIA_AYLLU_01.png' title='「ある日の大発見」' /&gt;&lt;/td&gt;&lt;td headers='name'&gt;「ある日の大発見」&lt;/td&gt;&lt;td headers='rank'&gt;4&lt;/td&gt;&lt;td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id='m029'&gt;0&lt;/td&gt;&lt;td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1" s="31" t="str">
        <f t="shared" si="3"/>
        <v>document.getElementById('m029').innerHTML = (b1*0+b2*0+b0*0) + (s1*0+s2*0+s3*0+s4*0+s5*0+s6*0+s7*0+s0*0) + (e01*0+e02*0+e03*0+e04*+e05*0+e06*0+e07*0+e08*0+e09*0+e10*0+e11*0+e12*0+e13*0+e14*0+e15*0+e16*0+e17*0);</v>
      </c>
      <c r="AI31" s="35" t="str">
        <f t="shared" si="4"/>
        <v>m029</v>
      </c>
      <c r="AJ31" s="23"/>
    </row>
    <row r="32" spans="1:36" s="3" customFormat="1" ht="37.049999999999997" customHeight="1" x14ac:dyDescent="0.3">
      <c r="A32" s="3" t="s">
        <v>94</v>
      </c>
      <c r="C32" s="6" t="s">
        <v>453</v>
      </c>
      <c r="D32" s="3">
        <v>5</v>
      </c>
      <c r="F32" s="16" t="s">
        <v>42</v>
      </c>
      <c r="G32" s="8"/>
      <c r="H32" s="4">
        <f t="shared" si="0"/>
        <v>0</v>
      </c>
      <c r="I32" s="2"/>
      <c r="J32" s="2"/>
      <c r="K32" s="2"/>
      <c r="L32" s="2">
        <f t="shared" si="1"/>
        <v>0</v>
      </c>
      <c r="M32" s="2"/>
      <c r="N32" s="2"/>
      <c r="O32" s="2"/>
      <c r="P32" s="2"/>
      <c r="Q32" s="7"/>
      <c r="U32" s="4"/>
      <c r="AD32" s="4">
        <f t="shared" si="2"/>
        <v>0</v>
      </c>
      <c r="AF32" s="23"/>
      <c r="AG32" s="31" t="str">
        <f>"&lt;tr class='mmt"&amp;IF(E32="活動"," ev",IF(E32="限定"," ltd",""))&amp;IF(G32=""," groupless'","'")&amp;"&gt;&lt;td headers='icon'&gt;&lt;img src='resources/"&amp;A32&amp;"' title='"&amp;C32&amp;"' /&gt;&lt;/td&gt;&lt;td headers='name'&gt;"&amp;C32&amp;"&lt;/td&gt;&lt;td headers='rank'&gt;"&amp;D32&amp;"&lt;/td&gt;&lt;td headers='remark'&gt;"&amp;IF(E32="活動","&lt;span class='event'&gt;活動&lt;/span&gt;",IF(E32="限定","&lt;span class='limited'&gt;限定&lt;/span&gt;",""))&amp;"&lt;/td&gt;&lt;td headers='origin'&gt;&lt;span class='originName'&gt;"&amp;SUBSTITUTE(F32,CHAR(10),"&lt;br&gt;")&amp;"&lt;/span&gt;&lt;img class='originLogo' src='resources/ui/"&amp;VLOOKUP(F32,List!E:F,2,FALSE)&amp;"'title='"&amp;SUBSTITUTE(F32,CHAR(10)," ")&amp;"' /&gt;&lt;/td&gt;&lt;td headers='group'&gt;"&amp;IF(G32="","","&lt;span class='groupName'&gt;"&amp;SUBSTITUTE(G32,CHAR(10)," ")&amp;"&lt;/span&gt;&lt;img class='groupLogo' src='resources/ui/"&amp;VLOOKUP(G32,List!I:J,2,FALSE)&amp;"' title='"&amp;SUBSTITUTE(G32,CHAR(10)," ")&amp;"' /&gt;")&amp;"&lt;/td&gt;&lt;td headers='score' id='"&amp;AI32&amp;"'&gt;"&amp;H32&amp;"&lt;/td&gt;&lt;td headers='HP'&gt;"&amp;I32&amp;"&lt;/td&gt;&lt;td headers='patk'&gt;"&amp;J32&amp;"&lt;/td&gt;&lt;td headers='matk'&gt;"&amp;K32&amp;"&lt;/td&gt;&lt;td headers='pdef'&gt;"&amp;M32&amp;"&lt;/td&gt;&lt;td headers='mdef'&gt;"&amp;N32&amp;"&lt;/td&gt;&lt;td headers='dex'&gt;"&amp;O32&amp;"&lt;/td&gt;&lt;td headers='agi'&gt;"&amp;P32&amp;"&lt;/td&gt;&lt;td headers='luck'&gt;"&amp;Q32&amp;"&lt;/td&gt;&lt;td headers='a.type'&gt;"&amp;R32&amp;"&lt;/td&gt;&lt;td headers='a.bonus'&gt;"&amp;S32&amp;"&lt;/td&gt;&lt;td headers='special'&gt;"&amp;T32&amp;"&lt;/td&gt;&lt;td headers='sp.bonus'&gt;"&amp;U32&amp;"&lt;/td&gt;&lt;td headers='others'&gt;"&amp;V32&amp;"&lt;/td&gt;&lt;td headers='sinA'&gt;"&amp;W32&amp;"&lt;/td&gt;&lt;td headers='sinB'&gt;"&amp;X32&amp;"&lt;/td&gt;&lt;td headers='sinC'&gt;"&amp;Y32&amp;"&lt;/td&gt;&lt;td headers='sinD'&gt;"&amp;Z32&amp;"&lt;/td&gt;&lt;td headers='sinE'&gt;"&amp;AA32&amp;"&lt;/td&gt;&lt;td headers='sinF'&gt;"&amp;AB32&amp;"&lt;/td&gt;&lt;td headers='sinG'&gt;"&amp;AC32&amp;"&lt;/td&gt;&lt;/tr&gt;"</f>
        <v>&lt;tr class='mmt groupless'&gt;&lt;td headers='icon'&gt;&lt;img src='resources/TS_ENVYRIA_BELTA_01.png' title='特式お手入れの成果は' /&gt;&lt;/td&gt;&lt;td headers='name'&gt;特式お手入れの成果は&lt;/td&gt;&lt;td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2" s="31" t="str">
        <f t="shared" si="3"/>
        <v>document.getElementById('m030').innerHTML = (b1*0+b2*0+b0*0) + (s1*0+s2*0+s3*0+s4*0+s5*0+s6*0+s7*0+s0*0) + (e01*0+e02*0+e03*0+e04*+e05*0+e06*0+e07*0+e08*0+e09*0+e10*0+e11*0+e12*0+e13*0+e14*0+e15*0+e16*0+e17*0);</v>
      </c>
      <c r="AI32" s="35" t="str">
        <f t="shared" si="4"/>
        <v>m030</v>
      </c>
      <c r="AJ32" s="23"/>
    </row>
    <row r="33" spans="1:36" s="3" customFormat="1" ht="37.049999999999997" customHeight="1" x14ac:dyDescent="0.3">
      <c r="A33" s="3" t="s">
        <v>95</v>
      </c>
      <c r="C33" s="6" t="s">
        <v>454</v>
      </c>
      <c r="D33" s="3">
        <v>5</v>
      </c>
      <c r="F33" s="16" t="s">
        <v>42</v>
      </c>
      <c r="G33" s="8"/>
      <c r="H33" s="4">
        <f t="shared" si="0"/>
        <v>0</v>
      </c>
      <c r="I33" s="2"/>
      <c r="J33" s="2"/>
      <c r="K33" s="2"/>
      <c r="L33" s="2">
        <f t="shared" si="1"/>
        <v>0</v>
      </c>
      <c r="M33" s="2"/>
      <c r="N33" s="2"/>
      <c r="O33" s="2"/>
      <c r="P33" s="2"/>
      <c r="Q33" s="7"/>
      <c r="U33" s="4"/>
      <c r="AD33" s="4">
        <f t="shared" si="2"/>
        <v>0</v>
      </c>
      <c r="AF33" s="23"/>
      <c r="AG33" s="31" t="str">
        <f>"&lt;tr class='mmt"&amp;IF(E33="活動"," ev",IF(E33="限定"," ltd",""))&amp;IF(G33=""," groupless'","'")&amp;"&gt;&lt;td headers='icon'&gt;&lt;img src='resources/"&amp;A33&amp;"' title='"&amp;C33&amp;"' /&gt;&lt;/td&gt;&lt;td headers='name'&gt;"&amp;C33&amp;"&lt;/td&gt;&lt;td headers='rank'&gt;"&amp;D33&amp;"&lt;/td&gt;&lt;td headers='remark'&gt;"&amp;IF(E33="活動","&lt;span class='event'&gt;活動&lt;/span&gt;",IF(E33="限定","&lt;span class='limited'&gt;限定&lt;/span&gt;",""))&amp;"&lt;/td&gt;&lt;td headers='origin'&gt;&lt;span class='originName'&gt;"&amp;SUBSTITUTE(F33,CHAR(10),"&lt;br&gt;")&amp;"&lt;/span&gt;&lt;img class='originLogo' src='resources/ui/"&amp;VLOOKUP(F33,List!E:F,2,FALSE)&amp;"'title='"&amp;SUBSTITUTE(F33,CHAR(10)," ")&amp;"' /&gt;&lt;/td&gt;&lt;td headers='group'&gt;"&amp;IF(G33="","","&lt;span class='groupName'&gt;"&amp;SUBSTITUTE(G33,CHAR(10)," ")&amp;"&lt;/span&gt;&lt;img class='groupLogo' src='resources/ui/"&amp;VLOOKUP(G33,List!I:J,2,FALSE)&amp;"' title='"&amp;SUBSTITUTE(G33,CHAR(10)," ")&amp;"' /&gt;")&amp;"&lt;/td&gt;&lt;td headers='score' id='"&amp;AI33&amp;"'&gt;"&amp;H33&amp;"&lt;/td&gt;&lt;td headers='HP'&gt;"&amp;I33&amp;"&lt;/td&gt;&lt;td headers='patk'&gt;"&amp;J33&amp;"&lt;/td&gt;&lt;td headers='matk'&gt;"&amp;K33&amp;"&lt;/td&gt;&lt;td headers='pdef'&gt;"&amp;M33&amp;"&lt;/td&gt;&lt;td headers='mdef'&gt;"&amp;N33&amp;"&lt;/td&gt;&lt;td headers='dex'&gt;"&amp;O33&amp;"&lt;/td&gt;&lt;td headers='agi'&gt;"&amp;P33&amp;"&lt;/td&gt;&lt;td headers='luck'&gt;"&amp;Q33&amp;"&lt;/td&gt;&lt;td headers='a.type'&gt;"&amp;R33&amp;"&lt;/td&gt;&lt;td headers='a.bonus'&gt;"&amp;S33&amp;"&lt;/td&gt;&lt;td headers='special'&gt;"&amp;T33&amp;"&lt;/td&gt;&lt;td headers='sp.bonus'&gt;"&amp;U33&amp;"&lt;/td&gt;&lt;td headers='others'&gt;"&amp;V33&amp;"&lt;/td&gt;&lt;td headers='sinA'&gt;"&amp;W33&amp;"&lt;/td&gt;&lt;td headers='sinB'&gt;"&amp;X33&amp;"&lt;/td&gt;&lt;td headers='sinC'&gt;"&amp;Y33&amp;"&lt;/td&gt;&lt;td headers='sinD'&gt;"&amp;Z33&amp;"&lt;/td&gt;&lt;td headers='sinE'&gt;"&amp;AA33&amp;"&lt;/td&gt;&lt;td headers='sinF'&gt;"&amp;AB33&amp;"&lt;/td&gt;&lt;td headers='sinG'&gt;"&amp;AC33&amp;"&lt;/td&gt;&lt;/tr&gt;"</f>
        <v>&lt;tr class='mmt groupless'&gt;&lt;td headers='icon'&gt;&lt;img src='resources/TS_ENVYRIA_BELTA_02.png' title='打ち上げる夏の思い出' /&gt;&lt;/td&gt;&lt;td headers='name'&gt;打ち上げる夏の思い出&lt;/td&gt;&lt;td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3" s="31" t="str">
        <f t="shared" si="3"/>
        <v>document.getElementById('m031').innerHTML = (b1*0+b2*0+b0*0) + (s1*0+s2*0+s3*0+s4*0+s5*0+s6*0+s7*0+s0*0) + (e01*0+e02*0+e03*0+e04*+e05*0+e06*0+e07*0+e08*0+e09*0+e10*0+e11*0+e12*0+e13*0+e14*0+e15*0+e16*0+e17*0);</v>
      </c>
      <c r="AI33" s="35" t="str">
        <f t="shared" si="4"/>
        <v>m031</v>
      </c>
      <c r="AJ33" s="23"/>
    </row>
    <row r="34" spans="1:36" s="3" customFormat="1" ht="37.049999999999997" customHeight="1" x14ac:dyDescent="0.3">
      <c r="A34" s="3" t="s">
        <v>96</v>
      </c>
      <c r="C34" s="6" t="s">
        <v>97</v>
      </c>
      <c r="D34" s="3">
        <v>5</v>
      </c>
      <c r="F34" s="16" t="s">
        <v>42</v>
      </c>
      <c r="G34" s="8" t="s">
        <v>68</v>
      </c>
      <c r="H34" s="4">
        <f t="shared" si="0"/>
        <v>90</v>
      </c>
      <c r="I34" s="2">
        <v>50</v>
      </c>
      <c r="J34" s="2"/>
      <c r="K34" s="2"/>
      <c r="L34" s="2">
        <f t="shared" si="1"/>
        <v>0</v>
      </c>
      <c r="M34" s="2"/>
      <c r="N34" s="2"/>
      <c r="O34" s="2"/>
      <c r="P34" s="2"/>
      <c r="Q34" s="7"/>
      <c r="T34" s="3" t="s">
        <v>476</v>
      </c>
      <c r="U34" s="4">
        <v>30</v>
      </c>
      <c r="V34" s="3" t="s">
        <v>488</v>
      </c>
      <c r="AB34" s="3">
        <v>60</v>
      </c>
      <c r="AD34" s="4">
        <f t="shared" si="2"/>
        <v>60</v>
      </c>
      <c r="AF34" s="23"/>
      <c r="AG34" s="31" t="str">
        <f>"&lt;tr class='mmt"&amp;IF(E34="活動"," ev",IF(E34="限定"," ltd",""))&amp;IF(G34=""," groupless'","'")&amp;"&gt;&lt;td headers='icon'&gt;&lt;img src='resources/"&amp;A34&amp;"' title='"&amp;C34&amp;"' /&gt;&lt;/td&gt;&lt;td headers='name'&gt;"&amp;C34&amp;"&lt;/td&gt;&lt;td headers='rank'&gt;"&amp;D34&amp;"&lt;/td&gt;&lt;td headers='remark'&gt;"&amp;IF(E34="活動","&lt;span class='event'&gt;活動&lt;/span&gt;",IF(E34="限定","&lt;span class='limited'&gt;限定&lt;/span&gt;",""))&amp;"&lt;/td&gt;&lt;td headers='origin'&gt;&lt;span class='originName'&gt;"&amp;SUBSTITUTE(F34,CHAR(10),"&lt;br&gt;")&amp;"&lt;/span&gt;&lt;img class='originLogo' src='resources/ui/"&amp;VLOOKUP(F34,List!E:F,2,FALSE)&amp;"'title='"&amp;SUBSTITUTE(F34,CHAR(10)," ")&amp;"' /&gt;&lt;/td&gt;&lt;td headers='group'&gt;"&amp;IF(G34="","","&lt;span class='groupName'&gt;"&amp;SUBSTITUTE(G34,CHAR(10)," ")&amp;"&lt;/span&gt;&lt;img class='groupLogo' src='resources/ui/"&amp;VLOOKUP(G34,List!I:J,2,FALSE)&amp;"' title='"&amp;SUBSTITUTE(G34,CHAR(10)," ")&amp;"' /&gt;")&amp;"&lt;/td&gt;&lt;td headers='score' id='"&amp;AI34&amp;"'&gt;"&amp;H34&amp;"&lt;/td&gt;&lt;td headers='HP'&gt;"&amp;I34&amp;"&lt;/td&gt;&lt;td headers='patk'&gt;"&amp;J34&amp;"&lt;/td&gt;&lt;td headers='matk'&gt;"&amp;K34&amp;"&lt;/td&gt;&lt;td headers='pdef'&gt;"&amp;M34&amp;"&lt;/td&gt;&lt;td headers='mdef'&gt;"&amp;N34&amp;"&lt;/td&gt;&lt;td headers='dex'&gt;"&amp;O34&amp;"&lt;/td&gt;&lt;td headers='agi'&gt;"&amp;P34&amp;"&lt;/td&gt;&lt;td headers='luck'&gt;"&amp;Q34&amp;"&lt;/td&gt;&lt;td headers='a.type'&gt;"&amp;R34&amp;"&lt;/td&gt;&lt;td headers='a.bonus'&gt;"&amp;S34&amp;"&lt;/td&gt;&lt;td headers='special'&gt;"&amp;T34&amp;"&lt;/td&gt;&lt;td headers='sp.bonus'&gt;"&amp;U34&amp;"&lt;/td&gt;&lt;td headers='others'&gt;"&amp;V34&amp;"&lt;/td&gt;&lt;td headers='sinA'&gt;"&amp;W34&amp;"&lt;/td&gt;&lt;td headers='sinB'&gt;"&amp;X34&amp;"&lt;/td&gt;&lt;td headers='sinC'&gt;"&amp;Y34&amp;"&lt;/td&gt;&lt;td headers='sinD'&gt;"&amp;Z34&amp;"&lt;/td&gt;&lt;td headers='sinE'&gt;"&amp;AA34&amp;"&lt;/td&gt;&lt;td headers='sinF'&gt;"&amp;AB34&amp;"&lt;/td&gt;&lt;td headers='sinG'&gt;"&amp;AC34&amp;"&lt;/td&gt;&lt;/tr&gt;"</f>
        <v>&lt;tr class='mmt'&gt;&lt;td headers='icon'&gt;&lt;img src='resources/TS_ENVYRIA_CANON_01.png' title='継承されし大陸の正義' /&gt;&lt;/td&gt;&lt;td headers='name'&gt;継承されし大陸の正義&lt;/td&gt;&lt;td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id='m032'&gt;90&lt;/td&gt;&lt;td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headers='sp.bonus'&gt;30&lt;/td&gt;&lt;td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34" s="31" t="str">
        <f t="shared" si="3"/>
        <v>document.getElementById('m032').innerHTML = (b1*0+b2*0+b0*0) + (s1*0+s2*0+s3*0+s4*0+s5*0+s6*60+s7*0+s0*60) + (e01*0+e02*0+e03*0+e04*+e05*0+e06*0+e07*0+e08*0+e09*0+e10*30+e11*0+e12*0+e13*0+e14*0+e15*0+e16*0+e17*0);</v>
      </c>
      <c r="AI34" s="35" t="str">
        <f t="shared" si="4"/>
        <v>m032</v>
      </c>
      <c r="AJ34" s="23"/>
    </row>
    <row r="35" spans="1:36" s="3" customFormat="1" ht="37.049999999999997" customHeight="1" x14ac:dyDescent="0.3">
      <c r="A35" s="3" t="s">
        <v>594</v>
      </c>
      <c r="C35" s="6" t="s">
        <v>595</v>
      </c>
      <c r="D35" s="3">
        <v>5</v>
      </c>
      <c r="E35" s="3" t="s">
        <v>39</v>
      </c>
      <c r="F35" s="16" t="s">
        <v>42</v>
      </c>
      <c r="G35" s="8" t="s">
        <v>68</v>
      </c>
      <c r="H35" s="4">
        <f t="shared" si="0"/>
        <v>60</v>
      </c>
      <c r="I35" s="2">
        <v>60</v>
      </c>
      <c r="J35" s="2">
        <v>20</v>
      </c>
      <c r="K35" s="2">
        <v>20</v>
      </c>
      <c r="L35" s="2">
        <f t="shared" si="1"/>
        <v>20</v>
      </c>
      <c r="M35" s="2"/>
      <c r="N35" s="2"/>
      <c r="O35" s="2"/>
      <c r="P35" s="2"/>
      <c r="Q35" s="7"/>
      <c r="U35" s="4"/>
      <c r="W35" s="3">
        <v>20</v>
      </c>
      <c r="AB35" s="3">
        <v>40</v>
      </c>
      <c r="AD35" s="4">
        <f t="shared" si="2"/>
        <v>40</v>
      </c>
      <c r="AF35" s="23"/>
      <c r="AG35" s="31" t="str">
        <f>"&lt;tr class='mmt"&amp;IF(E35="活動"," ev",IF(E35="限定"," ltd",""))&amp;IF(G35=""," groupless'","'")&amp;"&gt;&lt;td headers='icon'&gt;&lt;img src='resources/"&amp;A35&amp;"' title='"&amp;C35&amp;"' /&gt;&lt;/td&gt;&lt;td headers='name'&gt;"&amp;C35&amp;"&lt;/td&gt;&lt;td headers='rank'&gt;"&amp;D35&amp;"&lt;/td&gt;&lt;td headers='remark'&gt;"&amp;IF(E35="活動","&lt;span class='event'&gt;活動&lt;/span&gt;",IF(E35="限定","&lt;span class='limited'&gt;限定&lt;/span&gt;",""))&amp;"&lt;/td&gt;&lt;td headers='origin'&gt;&lt;span class='originName'&gt;"&amp;SUBSTITUTE(F35,CHAR(10),"&lt;br&gt;")&amp;"&lt;/span&gt;&lt;img class='originLogo' src='resources/ui/"&amp;VLOOKUP(F35,List!E:F,2,FALSE)&amp;"'title='"&amp;SUBSTITUTE(F35,CHAR(10)," ")&amp;"' /&gt;&lt;/td&gt;&lt;td headers='group'&gt;"&amp;IF(G35="","","&lt;span class='groupName'&gt;"&amp;SUBSTITUTE(G35,CHAR(10)," ")&amp;"&lt;/span&gt;&lt;img class='groupLogo' src='resources/ui/"&amp;VLOOKUP(G35,List!I:J,2,FALSE)&amp;"' title='"&amp;SUBSTITUTE(G35,CHAR(10)," ")&amp;"' /&gt;")&amp;"&lt;/td&gt;&lt;td headers='score' id='"&amp;AI35&amp;"'&gt;"&amp;H35&amp;"&lt;/td&gt;&lt;td headers='HP'&gt;"&amp;I35&amp;"&lt;/td&gt;&lt;td headers='patk'&gt;"&amp;J35&amp;"&lt;/td&gt;&lt;td headers='matk'&gt;"&amp;K35&amp;"&lt;/td&gt;&lt;td headers='pdef'&gt;"&amp;M35&amp;"&lt;/td&gt;&lt;td headers='mdef'&gt;"&amp;N35&amp;"&lt;/td&gt;&lt;td headers='dex'&gt;"&amp;O35&amp;"&lt;/td&gt;&lt;td headers='agi'&gt;"&amp;P35&amp;"&lt;/td&gt;&lt;td headers='luck'&gt;"&amp;Q35&amp;"&lt;/td&gt;&lt;td headers='a.type'&gt;"&amp;R35&amp;"&lt;/td&gt;&lt;td headers='a.bonus'&gt;"&amp;S35&amp;"&lt;/td&gt;&lt;td headers='special'&gt;"&amp;T35&amp;"&lt;/td&gt;&lt;td headers='sp.bonus'&gt;"&amp;U35&amp;"&lt;/td&gt;&lt;td headers='others'&gt;"&amp;V35&amp;"&lt;/td&gt;&lt;td headers='sinA'&gt;"&amp;W35&amp;"&lt;/td&gt;&lt;td headers='sinB'&gt;"&amp;X35&amp;"&lt;/td&gt;&lt;td headers='sinC'&gt;"&amp;Y35&amp;"&lt;/td&gt;&lt;td headers='sinD'&gt;"&amp;Z35&amp;"&lt;/td&gt;&lt;td headers='sinE'&gt;"&amp;AA35&amp;"&lt;/td&gt;&lt;td headers='sinF'&gt;"&amp;AB35&amp;"&lt;/td&gt;&lt;td headers='sinG'&gt;"&amp;AC35&amp;"&lt;/td&gt;&lt;/tr&gt;"</f>
        <v>&lt;tr class='mmt ltd'&gt;&lt;td headers='icon'&gt;&lt;img src='resources/TS_ENVYRIA_CANON_02.png' title='託されし世界を導く光' /&gt;&lt;/td&gt;&lt;td headers='name'&gt;託されし世界を導く光&lt;/td&gt;&lt;td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id='m033'&gt;60&lt;/td&gt;&lt;td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headers='sinF'&gt;40&lt;/td&gt;&lt;td headers='sinG'&gt;&lt;/td&gt;&lt;/tr&gt;</v>
      </c>
      <c r="AH35" s="31" t="str">
        <f t="shared" si="3"/>
        <v>document.getElementById('m033').innerHTML = (b1*20+b2*20+b0*20) + (s1*20+s2*0+s3*0+s4*0+s5*0+s6*40+s7*0+s0*40) + (e01*0+e02*0+e03*0+e04*+e05*0+e06*0+e07*0+e08*0+e09*0+e10*0+e11*0+e12*0+e13*0+e14*0+e15*0+e16*0+e17*0);</v>
      </c>
      <c r="AI35" s="35" t="str">
        <f t="shared" si="4"/>
        <v>m033</v>
      </c>
      <c r="AJ35" s="23"/>
    </row>
    <row r="36" spans="1:36" s="3" customFormat="1" ht="37.049999999999997" customHeight="1" x14ac:dyDescent="0.3">
      <c r="A36" s="3" t="s">
        <v>98</v>
      </c>
      <c r="C36" s="6" t="s">
        <v>99</v>
      </c>
      <c r="D36" s="3">
        <v>5</v>
      </c>
      <c r="F36" s="16" t="s">
        <v>42</v>
      </c>
      <c r="G36" s="8" t="s">
        <v>100</v>
      </c>
      <c r="H36" s="4">
        <f t="shared" si="0"/>
        <v>40</v>
      </c>
      <c r="I36" s="2">
        <v>40</v>
      </c>
      <c r="J36" s="2"/>
      <c r="K36" s="2"/>
      <c r="L36" s="2">
        <f t="shared" si="1"/>
        <v>0</v>
      </c>
      <c r="M36" s="2">
        <v>60</v>
      </c>
      <c r="N36" s="2"/>
      <c r="O36" s="2"/>
      <c r="P36" s="2"/>
      <c r="Q36" s="7"/>
      <c r="U36" s="4"/>
      <c r="AA36" s="3">
        <v>40</v>
      </c>
      <c r="AB36" s="3">
        <v>20</v>
      </c>
      <c r="AD36" s="4">
        <f t="shared" si="2"/>
        <v>40</v>
      </c>
      <c r="AF36" s="23"/>
      <c r="AG36" s="31" t="str">
        <f>"&lt;tr class='mmt"&amp;IF(E36="活動"," ev",IF(E36="限定"," ltd",""))&amp;IF(G36=""," groupless'","'")&amp;"&gt;&lt;td headers='icon'&gt;&lt;img src='resources/"&amp;A36&amp;"' title='"&amp;C36&amp;"' /&gt;&lt;/td&gt;&lt;td headers='name'&gt;"&amp;C36&amp;"&lt;/td&gt;&lt;td headers='rank'&gt;"&amp;D36&amp;"&lt;/td&gt;&lt;td headers='remark'&gt;"&amp;IF(E36="活動","&lt;span class='event'&gt;活動&lt;/span&gt;",IF(E36="限定","&lt;span class='limited'&gt;限定&lt;/span&gt;",""))&amp;"&lt;/td&gt;&lt;td headers='origin'&gt;&lt;span class='originName'&gt;"&amp;SUBSTITUTE(F36,CHAR(10),"&lt;br&gt;")&amp;"&lt;/span&gt;&lt;img class='originLogo' src='resources/ui/"&amp;VLOOKUP(F36,List!E:F,2,FALSE)&amp;"'title='"&amp;SUBSTITUTE(F36,CHAR(10)," ")&amp;"' /&gt;&lt;/td&gt;&lt;td headers='group'&gt;"&amp;IF(G36="","","&lt;span class='groupName'&gt;"&amp;SUBSTITUTE(G36,CHAR(10)," ")&amp;"&lt;/span&gt;&lt;img class='groupLogo' src='resources/ui/"&amp;VLOOKUP(G36,List!I:J,2,FALSE)&amp;"' title='"&amp;SUBSTITUTE(G36,CHAR(10)," ")&amp;"' /&gt;")&amp;"&lt;/td&gt;&lt;td headers='score' id='"&amp;AI36&amp;"'&gt;"&amp;H36&amp;"&lt;/td&gt;&lt;td headers='HP'&gt;"&amp;I36&amp;"&lt;/td&gt;&lt;td headers='patk'&gt;"&amp;J36&amp;"&lt;/td&gt;&lt;td headers='matk'&gt;"&amp;K36&amp;"&lt;/td&gt;&lt;td headers='pdef'&gt;"&amp;M36&amp;"&lt;/td&gt;&lt;td headers='mdef'&gt;"&amp;N36&amp;"&lt;/td&gt;&lt;td headers='dex'&gt;"&amp;O36&amp;"&lt;/td&gt;&lt;td headers='agi'&gt;"&amp;P36&amp;"&lt;/td&gt;&lt;td headers='luck'&gt;"&amp;Q36&amp;"&lt;/td&gt;&lt;td headers='a.type'&gt;"&amp;R36&amp;"&lt;/td&gt;&lt;td headers='a.bonus'&gt;"&amp;S36&amp;"&lt;/td&gt;&lt;td headers='special'&gt;"&amp;T36&amp;"&lt;/td&gt;&lt;td headers='sp.bonus'&gt;"&amp;U36&amp;"&lt;/td&gt;&lt;td headers='others'&gt;"&amp;V36&amp;"&lt;/td&gt;&lt;td headers='sinA'&gt;"&amp;W36&amp;"&lt;/td&gt;&lt;td headers='sinB'&gt;"&amp;X36&amp;"&lt;/td&gt;&lt;td headers='sinC'&gt;"&amp;Y36&amp;"&lt;/td&gt;&lt;td headers='sinD'&gt;"&amp;Z36&amp;"&lt;/td&gt;&lt;td headers='sinE'&gt;"&amp;AA36&amp;"&lt;/td&gt;&lt;td headers='sinF'&gt;"&amp;AB36&amp;"&lt;/td&gt;&lt;td headers='sinG'&gt;"&amp;AC36&amp;"&lt;/td&gt;&lt;/tr&gt;"</f>
        <v>&lt;tr class='mmt'&gt;&lt;td headers='icon'&gt;&lt;img src='resources/TS_ENVYRIA_CLOE_01.png' title='圧倒的敗北' /&gt;&lt;/td&gt;&lt;td headers='name'&gt;圧倒的敗北&lt;/td&gt;&lt;td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id='m034'&gt;40&lt;/td&gt;&lt;td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headers='sinE'&gt;40&lt;/td&gt;&lt;td headers='sinF'&gt;20&lt;/td&gt;&lt;td headers='sinG'&gt;&lt;/td&gt;&lt;/tr&gt;</v>
      </c>
      <c r="AH36" s="31" t="str">
        <f t="shared" si="3"/>
        <v>document.getElementById('m034').innerHTML = (b1*0+b2*0+b0*0) + (s1*0+s2*0+s3*0+s4*0+s5*40+s6*20+s7*0+s0*40) + (e01*0+e02*0+e03*0+e04*+e05*0+e06*0+e07*0+e08*0+e09*0+e10*0+e11*0+e12*0+e13*0+e14*0+e15*0+e16*0+e17*0);</v>
      </c>
      <c r="AI36" s="35" t="str">
        <f t="shared" si="4"/>
        <v>m034</v>
      </c>
      <c r="AJ36" s="23"/>
    </row>
    <row r="37" spans="1:36" s="3" customFormat="1" ht="37.049999999999997" customHeight="1" x14ac:dyDescent="0.3">
      <c r="A37" s="3" t="s">
        <v>101</v>
      </c>
      <c r="C37" s="6" t="s">
        <v>102</v>
      </c>
      <c r="D37" s="3">
        <v>4</v>
      </c>
      <c r="F37" s="16" t="s">
        <v>42</v>
      </c>
      <c r="G37" s="8" t="s">
        <v>100</v>
      </c>
      <c r="H37" s="4">
        <f t="shared" si="0"/>
        <v>0</v>
      </c>
      <c r="I37" s="2"/>
      <c r="J37" s="2"/>
      <c r="K37" s="2"/>
      <c r="L37" s="2">
        <f t="shared" si="1"/>
        <v>0</v>
      </c>
      <c r="M37" s="2"/>
      <c r="N37" s="2"/>
      <c r="O37" s="2"/>
      <c r="P37" s="2"/>
      <c r="Q37" s="7"/>
      <c r="U37" s="4"/>
      <c r="AD37" s="4">
        <f t="shared" si="2"/>
        <v>0</v>
      </c>
      <c r="AF37" s="23"/>
      <c r="AG37" s="31" t="str">
        <f>"&lt;tr class='mmt"&amp;IF(E37="活動"," ev",IF(E37="限定"," ltd",""))&amp;IF(G37=""," groupless'","'")&amp;"&gt;&lt;td headers='icon'&gt;&lt;img src='resources/"&amp;A37&amp;"' title='"&amp;C37&amp;"' /&gt;&lt;/td&gt;&lt;td headers='name'&gt;"&amp;C37&amp;"&lt;/td&gt;&lt;td headers='rank'&gt;"&amp;D37&amp;"&lt;/td&gt;&lt;td headers='remark'&gt;"&amp;IF(E37="活動","&lt;span class='event'&gt;活動&lt;/span&gt;",IF(E37="限定","&lt;span class='limited'&gt;限定&lt;/span&gt;",""))&amp;"&lt;/td&gt;&lt;td headers='origin'&gt;&lt;span class='originName'&gt;"&amp;SUBSTITUTE(F37,CHAR(10),"&lt;br&gt;")&amp;"&lt;/span&gt;&lt;img class='originLogo' src='resources/ui/"&amp;VLOOKUP(F37,List!E:F,2,FALSE)&amp;"'title='"&amp;SUBSTITUTE(F37,CHAR(10)," ")&amp;"' /&gt;&lt;/td&gt;&lt;td headers='group'&gt;"&amp;IF(G37="","","&lt;span class='groupName'&gt;"&amp;SUBSTITUTE(G37,CHAR(10)," ")&amp;"&lt;/span&gt;&lt;img class='groupLogo' src='resources/ui/"&amp;VLOOKUP(G37,List!I:J,2,FALSE)&amp;"' title='"&amp;SUBSTITUTE(G37,CHAR(10)," ")&amp;"' /&gt;")&amp;"&lt;/td&gt;&lt;td headers='score' id='"&amp;AI37&amp;"'&gt;"&amp;H37&amp;"&lt;/td&gt;&lt;td headers='HP'&gt;"&amp;I37&amp;"&lt;/td&gt;&lt;td headers='patk'&gt;"&amp;J37&amp;"&lt;/td&gt;&lt;td headers='matk'&gt;"&amp;K37&amp;"&lt;/td&gt;&lt;td headers='pdef'&gt;"&amp;M37&amp;"&lt;/td&gt;&lt;td headers='mdef'&gt;"&amp;N37&amp;"&lt;/td&gt;&lt;td headers='dex'&gt;"&amp;O37&amp;"&lt;/td&gt;&lt;td headers='agi'&gt;"&amp;P37&amp;"&lt;/td&gt;&lt;td headers='luck'&gt;"&amp;Q37&amp;"&lt;/td&gt;&lt;td headers='a.type'&gt;"&amp;R37&amp;"&lt;/td&gt;&lt;td headers='a.bonus'&gt;"&amp;S37&amp;"&lt;/td&gt;&lt;td headers='special'&gt;"&amp;T37&amp;"&lt;/td&gt;&lt;td headers='sp.bonus'&gt;"&amp;U37&amp;"&lt;/td&gt;&lt;td headers='others'&gt;"&amp;V37&amp;"&lt;/td&gt;&lt;td headers='sinA'&gt;"&amp;W37&amp;"&lt;/td&gt;&lt;td headers='sinB'&gt;"&amp;X37&amp;"&lt;/td&gt;&lt;td headers='sinC'&gt;"&amp;Y37&amp;"&lt;/td&gt;&lt;td headers='sinD'&gt;"&amp;Z37&amp;"&lt;/td&gt;&lt;td headers='sinE'&gt;"&amp;AA37&amp;"&lt;/td&gt;&lt;td headers='sinF'&gt;"&amp;AB37&amp;"&lt;/td&gt;&lt;td headers='sinG'&gt;"&amp;AC37&amp;"&lt;/td&gt;&lt;/tr&gt;"</f>
        <v>&lt;tr class='mmt'&gt;&lt;td headers='icon'&gt;&lt;img src='resources/TS_ENVYRIA_DARTAGNAN_01.png' title='肉は完全食！' /&gt;&lt;/td&gt;&lt;td headers='name'&gt;肉は完全食！&lt;/td&gt;&lt;td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7" s="31" t="str">
        <f t="shared" si="3"/>
        <v>document.getElementById('m035').innerHTML = (b1*0+b2*0+b0*0) + (s1*0+s2*0+s3*0+s4*0+s5*0+s6*0+s7*0+s0*0) + (e01*0+e02*0+e03*0+e04*+e05*0+e06*0+e07*0+e08*0+e09*0+e10*0+e11*0+e12*0+e13*0+e14*0+e15*0+e16*0+e17*0);</v>
      </c>
      <c r="AI37" s="35" t="str">
        <f t="shared" si="4"/>
        <v>m035</v>
      </c>
      <c r="AJ37" s="23"/>
    </row>
    <row r="38" spans="1:36" s="3" customFormat="1" ht="37.049999999999997" customHeight="1" x14ac:dyDescent="0.3">
      <c r="A38" s="3" t="s">
        <v>103</v>
      </c>
      <c r="C38" s="6" t="s">
        <v>104</v>
      </c>
      <c r="D38" s="3">
        <v>3</v>
      </c>
      <c r="F38" s="16" t="s">
        <v>42</v>
      </c>
      <c r="G38" s="8"/>
      <c r="H38" s="4">
        <f t="shared" si="0"/>
        <v>0</v>
      </c>
      <c r="I38" s="2"/>
      <c r="J38" s="2"/>
      <c r="K38" s="2"/>
      <c r="L38" s="2">
        <f t="shared" si="1"/>
        <v>0</v>
      </c>
      <c r="M38" s="2"/>
      <c r="N38" s="2"/>
      <c r="O38" s="2"/>
      <c r="P38" s="2"/>
      <c r="Q38" s="7"/>
      <c r="U38" s="4"/>
      <c r="AD38" s="4">
        <f t="shared" si="2"/>
        <v>0</v>
      </c>
      <c r="AF38" s="23"/>
      <c r="AG38" s="31" t="str">
        <f>"&lt;tr class='mmt"&amp;IF(E38="活動"," ev",IF(E38="限定"," ltd",""))&amp;IF(G38=""," groupless'","'")&amp;"&gt;&lt;td headers='icon'&gt;&lt;img src='resources/"&amp;A38&amp;"' title='"&amp;C38&amp;"' /&gt;&lt;/td&gt;&lt;td headers='name'&gt;"&amp;C38&amp;"&lt;/td&gt;&lt;td headers='rank'&gt;"&amp;D38&amp;"&lt;/td&gt;&lt;td headers='remark'&gt;"&amp;IF(E38="活動","&lt;span class='event'&gt;活動&lt;/span&gt;",IF(E38="限定","&lt;span class='limited'&gt;限定&lt;/span&gt;",""))&amp;"&lt;/td&gt;&lt;td headers='origin'&gt;&lt;span class='originName'&gt;"&amp;SUBSTITUTE(F38,CHAR(10),"&lt;br&gt;")&amp;"&lt;/span&gt;&lt;img class='originLogo' src='resources/ui/"&amp;VLOOKUP(F38,List!E:F,2,FALSE)&amp;"'title='"&amp;SUBSTITUTE(F38,CHAR(10)," ")&amp;"' /&gt;&lt;/td&gt;&lt;td headers='group'&gt;"&amp;IF(G38="","","&lt;span class='groupName'&gt;"&amp;SUBSTITUTE(G38,CHAR(10)," ")&amp;"&lt;/span&gt;&lt;img class='groupLogo' src='resources/ui/"&amp;VLOOKUP(G38,List!I:J,2,FALSE)&amp;"' title='"&amp;SUBSTITUTE(G38,CHAR(10)," ")&amp;"' /&gt;")&amp;"&lt;/td&gt;&lt;td headers='score' id='"&amp;AI38&amp;"'&gt;"&amp;H38&amp;"&lt;/td&gt;&lt;td headers='HP'&gt;"&amp;I38&amp;"&lt;/td&gt;&lt;td headers='patk'&gt;"&amp;J38&amp;"&lt;/td&gt;&lt;td headers='matk'&gt;"&amp;K38&amp;"&lt;/td&gt;&lt;td headers='pdef'&gt;"&amp;M38&amp;"&lt;/td&gt;&lt;td headers='mdef'&gt;"&amp;N38&amp;"&lt;/td&gt;&lt;td headers='dex'&gt;"&amp;O38&amp;"&lt;/td&gt;&lt;td headers='agi'&gt;"&amp;P38&amp;"&lt;/td&gt;&lt;td headers='luck'&gt;"&amp;Q38&amp;"&lt;/td&gt;&lt;td headers='a.type'&gt;"&amp;R38&amp;"&lt;/td&gt;&lt;td headers='a.bonus'&gt;"&amp;S38&amp;"&lt;/td&gt;&lt;td headers='special'&gt;"&amp;T38&amp;"&lt;/td&gt;&lt;td headers='sp.bonus'&gt;"&amp;U38&amp;"&lt;/td&gt;&lt;td headers='others'&gt;"&amp;V38&amp;"&lt;/td&gt;&lt;td headers='sinA'&gt;"&amp;W38&amp;"&lt;/td&gt;&lt;td headers='sinB'&gt;"&amp;X38&amp;"&lt;/td&gt;&lt;td headers='sinC'&gt;"&amp;Y38&amp;"&lt;/td&gt;&lt;td headers='sinD'&gt;"&amp;Z38&amp;"&lt;/td&gt;&lt;td headers='sinE'&gt;"&amp;AA38&amp;"&lt;/td&gt;&lt;td headers='sinF'&gt;"&amp;AB38&amp;"&lt;/td&gt;&lt;td headers='sinG'&gt;"&amp;AC38&amp;"&lt;/td&gt;&lt;/tr&gt;"</f>
        <v>&lt;tr class='mmt groupless'&gt;&lt;td headers='icon'&gt;&lt;img src='resources/TS_ENVYRIA_DECEL_01.png' title='ささやかな休息' /&gt;&lt;/td&gt;&lt;td headers='name'&gt;ささやかな休息&lt;/td&gt;&lt;td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8" s="31" t="str">
        <f t="shared" si="3"/>
        <v>document.getElementById('m036').innerHTML = (b1*0+b2*0+b0*0) + (s1*0+s2*0+s3*0+s4*0+s5*0+s6*0+s7*0+s0*0) + (e01*0+e02*0+e03*0+e04*+e05*0+e06*0+e07*0+e08*0+e09*0+e10*0+e11*0+e12*0+e13*0+e14*0+e15*0+e16*0+e17*0);</v>
      </c>
      <c r="AI38" s="35" t="str">
        <f t="shared" si="4"/>
        <v>m036</v>
      </c>
      <c r="AJ38" s="23"/>
    </row>
    <row r="39" spans="1:36" s="3" customFormat="1" ht="37.049999999999997" customHeight="1" x14ac:dyDescent="0.3">
      <c r="A39" s="3" t="s">
        <v>105</v>
      </c>
      <c r="C39" s="6" t="s">
        <v>106</v>
      </c>
      <c r="D39" s="3">
        <v>3</v>
      </c>
      <c r="F39" s="16" t="s">
        <v>42</v>
      </c>
      <c r="G39" s="8" t="s">
        <v>107</v>
      </c>
      <c r="H39" s="4">
        <f t="shared" si="0"/>
        <v>20</v>
      </c>
      <c r="I39" s="2"/>
      <c r="J39" s="2"/>
      <c r="K39" s="2"/>
      <c r="L39" s="2">
        <f t="shared" si="1"/>
        <v>0</v>
      </c>
      <c r="M39" s="2">
        <v>50</v>
      </c>
      <c r="N39" s="2"/>
      <c r="O39" s="2"/>
      <c r="P39" s="2"/>
      <c r="Q39" s="7"/>
      <c r="U39" s="4"/>
      <c r="W39" s="3">
        <v>20</v>
      </c>
      <c r="AD39" s="4">
        <f t="shared" si="2"/>
        <v>20</v>
      </c>
      <c r="AF39" s="23"/>
      <c r="AG39" s="31" t="str">
        <f>"&lt;tr class='mmt"&amp;IF(E39="活動"," ev",IF(E39="限定"," ltd",""))&amp;IF(G39=""," groupless'","'")&amp;"&gt;&lt;td headers='icon'&gt;&lt;img src='resources/"&amp;A39&amp;"' title='"&amp;C39&amp;"' /&gt;&lt;/td&gt;&lt;td headers='name'&gt;"&amp;C39&amp;"&lt;/td&gt;&lt;td headers='rank'&gt;"&amp;D39&amp;"&lt;/td&gt;&lt;td headers='remark'&gt;"&amp;IF(E39="活動","&lt;span class='event'&gt;活動&lt;/span&gt;",IF(E39="限定","&lt;span class='limited'&gt;限定&lt;/span&gt;",""))&amp;"&lt;/td&gt;&lt;td headers='origin'&gt;&lt;span class='originName'&gt;"&amp;SUBSTITUTE(F39,CHAR(10),"&lt;br&gt;")&amp;"&lt;/span&gt;&lt;img class='originLogo' src='resources/ui/"&amp;VLOOKUP(F39,List!E:F,2,FALSE)&amp;"'title='"&amp;SUBSTITUTE(F39,CHAR(10)," ")&amp;"' /&gt;&lt;/td&gt;&lt;td headers='group'&gt;"&amp;IF(G39="","","&lt;span class='groupName'&gt;"&amp;SUBSTITUTE(G39,CHAR(10)," ")&amp;"&lt;/span&gt;&lt;img class='groupLogo' src='resources/ui/"&amp;VLOOKUP(G39,List!I:J,2,FALSE)&amp;"' title='"&amp;SUBSTITUTE(G39,CHAR(10)," ")&amp;"' /&gt;")&amp;"&lt;/td&gt;&lt;td headers='score' id='"&amp;AI39&amp;"'&gt;"&amp;H39&amp;"&lt;/td&gt;&lt;td headers='HP'&gt;"&amp;I39&amp;"&lt;/td&gt;&lt;td headers='patk'&gt;"&amp;J39&amp;"&lt;/td&gt;&lt;td headers='matk'&gt;"&amp;K39&amp;"&lt;/td&gt;&lt;td headers='pdef'&gt;"&amp;M39&amp;"&lt;/td&gt;&lt;td headers='mdef'&gt;"&amp;N39&amp;"&lt;/td&gt;&lt;td headers='dex'&gt;"&amp;O39&amp;"&lt;/td&gt;&lt;td headers='agi'&gt;"&amp;P39&amp;"&lt;/td&gt;&lt;td headers='luck'&gt;"&amp;Q39&amp;"&lt;/td&gt;&lt;td headers='a.type'&gt;"&amp;R39&amp;"&lt;/td&gt;&lt;td headers='a.bonus'&gt;"&amp;S39&amp;"&lt;/td&gt;&lt;td headers='special'&gt;"&amp;T39&amp;"&lt;/td&gt;&lt;td headers='sp.bonus'&gt;"&amp;U39&amp;"&lt;/td&gt;&lt;td headers='others'&gt;"&amp;V39&amp;"&lt;/td&gt;&lt;td headers='sinA'&gt;"&amp;W39&amp;"&lt;/td&gt;&lt;td headers='sinB'&gt;"&amp;X39&amp;"&lt;/td&gt;&lt;td headers='sinC'&gt;"&amp;Y39&amp;"&lt;/td&gt;&lt;td headers='sinD'&gt;"&amp;Z39&amp;"&lt;/td&gt;&lt;td headers='sinE'&gt;"&amp;AA39&amp;"&lt;/td&gt;&lt;td headers='sinF'&gt;"&amp;AB39&amp;"&lt;/td&gt;&lt;td headers='sinG'&gt;"&amp;AC39&amp;"&lt;/td&gt;&lt;/tr&gt;"</f>
        <v>&lt;tr class='mmt'&gt;&lt;td headers='icon'&gt;&lt;img src='resources/TS_ENVYRIA_DILGA_01.png' title='戦士の休息' /&gt;&lt;/td&gt;&lt;td headers='name'&gt;戦士の休息&lt;/td&gt;&lt;td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id='m037'&gt;20&lt;/td&gt;&lt;td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9" s="31" t="str">
        <f t="shared" si="3"/>
        <v>document.getElementById('m037').innerHTML = (b1*0+b2*0+b0*0) + (s1*20+s2*0+s3*0+s4*0+s5*0+s6*0+s7*0+s0*20) + (e01*0+e02*0+e03*0+e04*+e05*0+e06*0+e07*0+e08*0+e09*0+e10*0+e11*0+e12*0+e13*0+e14*0+e15*0+e16*0+e17*0);</v>
      </c>
      <c r="AI39" s="35" t="str">
        <f t="shared" si="4"/>
        <v>m037</v>
      </c>
      <c r="AJ39" s="23"/>
    </row>
    <row r="40" spans="1:36" s="3" customFormat="1" ht="37.049999999999997" customHeight="1" x14ac:dyDescent="0.3">
      <c r="A40" s="3" t="s">
        <v>108</v>
      </c>
      <c r="C40" s="6" t="s">
        <v>109</v>
      </c>
      <c r="D40" s="3">
        <v>3</v>
      </c>
      <c r="F40" s="16" t="s">
        <v>42</v>
      </c>
      <c r="G40" s="8"/>
      <c r="H40" s="4">
        <f t="shared" si="0"/>
        <v>0</v>
      </c>
      <c r="I40" s="2"/>
      <c r="J40" s="2"/>
      <c r="K40" s="2"/>
      <c r="L40" s="2">
        <f t="shared" si="1"/>
        <v>0</v>
      </c>
      <c r="M40" s="2"/>
      <c r="N40" s="2"/>
      <c r="O40" s="2"/>
      <c r="P40" s="2"/>
      <c r="Q40" s="7"/>
      <c r="U40" s="4"/>
      <c r="AD40" s="4">
        <f t="shared" si="2"/>
        <v>0</v>
      </c>
      <c r="AF40" s="23"/>
      <c r="AG40" s="31" t="str">
        <f>"&lt;tr class='mmt"&amp;IF(E40="活動"," ev",IF(E40="限定"," ltd",""))&amp;IF(G40=""," groupless'","'")&amp;"&gt;&lt;td headers='icon'&gt;&lt;img src='resources/"&amp;A40&amp;"' title='"&amp;C40&amp;"' /&gt;&lt;/td&gt;&lt;td headers='name'&gt;"&amp;C40&amp;"&lt;/td&gt;&lt;td headers='rank'&gt;"&amp;D40&amp;"&lt;/td&gt;&lt;td headers='remark'&gt;"&amp;IF(E40="活動","&lt;span class='event'&gt;活動&lt;/span&gt;",IF(E40="限定","&lt;span class='limited'&gt;限定&lt;/span&gt;",""))&amp;"&lt;/td&gt;&lt;td headers='origin'&gt;&lt;span class='originName'&gt;"&amp;SUBSTITUTE(F40,CHAR(10),"&lt;br&gt;")&amp;"&lt;/span&gt;&lt;img class='originLogo' src='resources/ui/"&amp;VLOOKUP(F40,List!E:F,2,FALSE)&amp;"'title='"&amp;SUBSTITUTE(F40,CHAR(10)," ")&amp;"' /&gt;&lt;/td&gt;&lt;td headers='group'&gt;"&amp;IF(G40="","","&lt;span class='groupName'&gt;"&amp;SUBSTITUTE(G40,CHAR(10)," ")&amp;"&lt;/span&gt;&lt;img class='groupLogo' src='resources/ui/"&amp;VLOOKUP(G40,List!I:J,2,FALSE)&amp;"' title='"&amp;SUBSTITUTE(G40,CHAR(10)," ")&amp;"' /&gt;")&amp;"&lt;/td&gt;&lt;td headers='score' id='"&amp;AI40&amp;"'&gt;"&amp;H40&amp;"&lt;/td&gt;&lt;td headers='HP'&gt;"&amp;I40&amp;"&lt;/td&gt;&lt;td headers='patk'&gt;"&amp;J40&amp;"&lt;/td&gt;&lt;td headers='matk'&gt;"&amp;K40&amp;"&lt;/td&gt;&lt;td headers='pdef'&gt;"&amp;M40&amp;"&lt;/td&gt;&lt;td headers='mdef'&gt;"&amp;N40&amp;"&lt;/td&gt;&lt;td headers='dex'&gt;"&amp;O40&amp;"&lt;/td&gt;&lt;td headers='agi'&gt;"&amp;P40&amp;"&lt;/td&gt;&lt;td headers='luck'&gt;"&amp;Q40&amp;"&lt;/td&gt;&lt;td headers='a.type'&gt;"&amp;R40&amp;"&lt;/td&gt;&lt;td headers='a.bonus'&gt;"&amp;S40&amp;"&lt;/td&gt;&lt;td headers='special'&gt;"&amp;T40&amp;"&lt;/td&gt;&lt;td headers='sp.bonus'&gt;"&amp;U40&amp;"&lt;/td&gt;&lt;td headers='others'&gt;"&amp;V40&amp;"&lt;/td&gt;&lt;td headers='sinA'&gt;"&amp;W40&amp;"&lt;/td&gt;&lt;td headers='sinB'&gt;"&amp;X40&amp;"&lt;/td&gt;&lt;td headers='sinC'&gt;"&amp;Y40&amp;"&lt;/td&gt;&lt;td headers='sinD'&gt;"&amp;Z40&amp;"&lt;/td&gt;&lt;td headers='sinE'&gt;"&amp;AA40&amp;"&lt;/td&gt;&lt;td headers='sinF'&gt;"&amp;AB40&amp;"&lt;/td&gt;&lt;td headers='sinG'&gt;"&amp;AC40&amp;"&lt;/td&gt;&lt;/tr&gt;"</f>
        <v>&lt;tr class='mmt groupless'&gt;&lt;td headers='icon'&gt;&lt;img src='resources/TS_ENVYRIA_ELAINE_01.png' title='お気に入りの帽子' /&gt;&lt;/td&gt;&lt;td headers='name'&gt;お気に入りの帽子&lt;/td&gt;&lt;td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0" s="31" t="str">
        <f t="shared" si="3"/>
        <v>document.getElementById('m038').innerHTML = (b1*0+b2*0+b0*0) + (s1*0+s2*0+s3*0+s4*0+s5*0+s6*0+s7*0+s0*0) + (e01*0+e02*0+e03*0+e04*+e05*0+e06*0+e07*0+e08*0+e09*0+e10*0+e11*0+e12*0+e13*0+e14*0+e15*0+e16*0+e17*0);</v>
      </c>
      <c r="AI40" s="35" t="str">
        <f t="shared" si="4"/>
        <v>m038</v>
      </c>
      <c r="AJ40" s="23"/>
    </row>
    <row r="41" spans="1:36" s="3" customFormat="1" ht="37.049999999999997" customHeight="1" x14ac:dyDescent="0.3">
      <c r="A41" s="3" t="s">
        <v>110</v>
      </c>
      <c r="C41" s="6" t="s">
        <v>111</v>
      </c>
      <c r="D41" s="3">
        <v>4</v>
      </c>
      <c r="F41" s="16" t="s">
        <v>42</v>
      </c>
      <c r="G41" s="8"/>
      <c r="H41" s="4">
        <f t="shared" si="0"/>
        <v>0</v>
      </c>
      <c r="I41" s="2"/>
      <c r="J41" s="2"/>
      <c r="K41" s="2"/>
      <c r="L41" s="2">
        <f t="shared" si="1"/>
        <v>0</v>
      </c>
      <c r="M41" s="2"/>
      <c r="N41" s="2"/>
      <c r="O41" s="2"/>
      <c r="P41" s="2"/>
      <c r="Q41" s="7"/>
      <c r="U41" s="4"/>
      <c r="AD41" s="4">
        <f t="shared" si="2"/>
        <v>0</v>
      </c>
      <c r="AF41" s="23"/>
      <c r="AG41" s="31" t="str">
        <f>"&lt;tr class='mmt"&amp;IF(E41="活動"," ev",IF(E41="限定"," ltd",""))&amp;IF(G41=""," groupless'","'")&amp;"&gt;&lt;td headers='icon'&gt;&lt;img src='resources/"&amp;A41&amp;"' title='"&amp;C41&amp;"' /&gt;&lt;/td&gt;&lt;td headers='name'&gt;"&amp;C41&amp;"&lt;/td&gt;&lt;td headers='rank'&gt;"&amp;D41&amp;"&lt;/td&gt;&lt;td headers='remark'&gt;"&amp;IF(E41="活動","&lt;span class='event'&gt;活動&lt;/span&gt;",IF(E41="限定","&lt;span class='limited'&gt;限定&lt;/span&gt;",""))&amp;"&lt;/td&gt;&lt;td headers='origin'&gt;&lt;span class='originName'&gt;"&amp;SUBSTITUTE(F41,CHAR(10),"&lt;br&gt;")&amp;"&lt;/span&gt;&lt;img class='originLogo' src='resources/ui/"&amp;VLOOKUP(F41,List!E:F,2,FALSE)&amp;"'title='"&amp;SUBSTITUTE(F41,CHAR(10)," ")&amp;"' /&gt;&lt;/td&gt;&lt;td headers='group'&gt;"&amp;IF(G41="","","&lt;span class='groupName'&gt;"&amp;SUBSTITUTE(G41,CHAR(10)," ")&amp;"&lt;/span&gt;&lt;img class='groupLogo' src='resources/ui/"&amp;VLOOKUP(G41,List!I:J,2,FALSE)&amp;"' title='"&amp;SUBSTITUTE(G41,CHAR(10)," ")&amp;"' /&gt;")&amp;"&lt;/td&gt;&lt;td headers='score' id='"&amp;AI41&amp;"'&gt;"&amp;H41&amp;"&lt;/td&gt;&lt;td headers='HP'&gt;"&amp;I41&amp;"&lt;/td&gt;&lt;td headers='patk'&gt;"&amp;J41&amp;"&lt;/td&gt;&lt;td headers='matk'&gt;"&amp;K41&amp;"&lt;/td&gt;&lt;td headers='pdef'&gt;"&amp;M41&amp;"&lt;/td&gt;&lt;td headers='mdef'&gt;"&amp;N41&amp;"&lt;/td&gt;&lt;td headers='dex'&gt;"&amp;O41&amp;"&lt;/td&gt;&lt;td headers='agi'&gt;"&amp;P41&amp;"&lt;/td&gt;&lt;td headers='luck'&gt;"&amp;Q41&amp;"&lt;/td&gt;&lt;td headers='a.type'&gt;"&amp;R41&amp;"&lt;/td&gt;&lt;td headers='a.bonus'&gt;"&amp;S41&amp;"&lt;/td&gt;&lt;td headers='special'&gt;"&amp;T41&amp;"&lt;/td&gt;&lt;td headers='sp.bonus'&gt;"&amp;U41&amp;"&lt;/td&gt;&lt;td headers='others'&gt;"&amp;V41&amp;"&lt;/td&gt;&lt;td headers='sinA'&gt;"&amp;W41&amp;"&lt;/td&gt;&lt;td headers='sinB'&gt;"&amp;X41&amp;"&lt;/td&gt;&lt;td headers='sinC'&gt;"&amp;Y41&amp;"&lt;/td&gt;&lt;td headers='sinD'&gt;"&amp;Z41&amp;"&lt;/td&gt;&lt;td headers='sinE'&gt;"&amp;AA41&amp;"&lt;/td&gt;&lt;td headers='sinF'&gt;"&amp;AB41&amp;"&lt;/td&gt;&lt;td headers='sinG'&gt;"&amp;AC41&amp;"&lt;/td&gt;&lt;/tr&gt;"</f>
        <v>&lt;tr class='mmt groupless'&gt;&lt;td headers='icon'&gt;&lt;img src='resources/TS_ENVYRIA_ELIZABETH_01.png' title='お姉様の為ならば' /&gt;&lt;/td&gt;&lt;td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1" s="31" t="str">
        <f t="shared" si="3"/>
        <v>document.getElementById('m039').innerHTML = (b1*0+b2*0+b0*0) + (s1*0+s2*0+s3*0+s4*0+s5*0+s6*0+s7*0+s0*0) + (e01*0+e02*0+e03*0+e04*+e05*0+e06*0+e07*0+e08*0+e09*0+e10*0+e11*0+e12*0+e13*0+e14*0+e15*0+e16*0+e17*0);</v>
      </c>
      <c r="AI41" s="35" t="str">
        <f t="shared" si="4"/>
        <v>m039</v>
      </c>
      <c r="AJ41" s="23"/>
    </row>
    <row r="42" spans="1:36" s="3" customFormat="1" ht="37.049999999999997" customHeight="1" x14ac:dyDescent="0.3">
      <c r="A42" s="3" t="s">
        <v>112</v>
      </c>
      <c r="C42" s="6" t="s">
        <v>452</v>
      </c>
      <c r="D42" s="3">
        <v>4</v>
      </c>
      <c r="F42" s="16" t="s">
        <v>42</v>
      </c>
      <c r="G42" s="8"/>
      <c r="H42" s="4">
        <f t="shared" si="0"/>
        <v>0</v>
      </c>
      <c r="I42" s="2"/>
      <c r="J42" s="2"/>
      <c r="K42" s="2"/>
      <c r="L42" s="2">
        <f t="shared" si="1"/>
        <v>0</v>
      </c>
      <c r="M42" s="2"/>
      <c r="N42" s="2"/>
      <c r="O42" s="2"/>
      <c r="P42" s="2"/>
      <c r="Q42" s="7"/>
      <c r="U42" s="4"/>
      <c r="AD42" s="4">
        <f t="shared" si="2"/>
        <v>0</v>
      </c>
      <c r="AF42" s="23"/>
      <c r="AG42" s="31" t="str">
        <f>"&lt;tr class='mmt"&amp;IF(E42="活動"," ev",IF(E42="限定"," ltd",""))&amp;IF(G42=""," groupless'","'")&amp;"&gt;&lt;td headers='icon'&gt;&lt;img src='resources/"&amp;A42&amp;"' title='"&amp;C42&amp;"' /&gt;&lt;/td&gt;&lt;td headers='name'&gt;"&amp;C42&amp;"&lt;/td&gt;&lt;td headers='rank'&gt;"&amp;D42&amp;"&lt;/td&gt;&lt;td headers='remark'&gt;"&amp;IF(E42="活動","&lt;span class='event'&gt;活動&lt;/span&gt;",IF(E42="限定","&lt;span class='limited'&gt;限定&lt;/span&gt;",""))&amp;"&lt;/td&gt;&lt;td headers='origin'&gt;&lt;span class='originName'&gt;"&amp;SUBSTITUTE(F42,CHAR(10),"&lt;br&gt;")&amp;"&lt;/span&gt;&lt;img class='originLogo' src='resources/ui/"&amp;VLOOKUP(F42,List!E:F,2,FALSE)&amp;"'title='"&amp;SUBSTITUTE(F42,CHAR(10)," ")&amp;"' /&gt;&lt;/td&gt;&lt;td headers='group'&gt;"&amp;IF(G42="","","&lt;span class='groupName'&gt;"&amp;SUBSTITUTE(G42,CHAR(10)," ")&amp;"&lt;/span&gt;&lt;img class='groupLogo' src='resources/ui/"&amp;VLOOKUP(G42,List!I:J,2,FALSE)&amp;"' title='"&amp;SUBSTITUTE(G42,CHAR(10)," ")&amp;"' /&gt;")&amp;"&lt;/td&gt;&lt;td headers='score' id='"&amp;AI42&amp;"'&gt;"&amp;H42&amp;"&lt;/td&gt;&lt;td headers='HP'&gt;"&amp;I42&amp;"&lt;/td&gt;&lt;td headers='patk'&gt;"&amp;J42&amp;"&lt;/td&gt;&lt;td headers='matk'&gt;"&amp;K42&amp;"&lt;/td&gt;&lt;td headers='pdef'&gt;"&amp;M42&amp;"&lt;/td&gt;&lt;td headers='mdef'&gt;"&amp;N42&amp;"&lt;/td&gt;&lt;td headers='dex'&gt;"&amp;O42&amp;"&lt;/td&gt;&lt;td headers='agi'&gt;"&amp;P42&amp;"&lt;/td&gt;&lt;td headers='luck'&gt;"&amp;Q42&amp;"&lt;/td&gt;&lt;td headers='a.type'&gt;"&amp;R42&amp;"&lt;/td&gt;&lt;td headers='a.bonus'&gt;"&amp;S42&amp;"&lt;/td&gt;&lt;td headers='special'&gt;"&amp;T42&amp;"&lt;/td&gt;&lt;td headers='sp.bonus'&gt;"&amp;U42&amp;"&lt;/td&gt;&lt;td headers='others'&gt;"&amp;V42&amp;"&lt;/td&gt;&lt;td headers='sinA'&gt;"&amp;W42&amp;"&lt;/td&gt;&lt;td headers='sinB'&gt;"&amp;X42&amp;"&lt;/td&gt;&lt;td headers='sinC'&gt;"&amp;Y42&amp;"&lt;/td&gt;&lt;td headers='sinD'&gt;"&amp;Z42&amp;"&lt;/td&gt;&lt;td headers='sinE'&gt;"&amp;AA42&amp;"&lt;/td&gt;&lt;td headers='sinF'&gt;"&amp;AB42&amp;"&lt;/td&gt;&lt;td headers='sinG'&gt;"&amp;AC42&amp;"&lt;/td&gt;&lt;/tr&gt;"</f>
        <v>&lt;tr class='mmt groupless'&gt;&lt;td headers='icon'&gt;&lt;img src='resources/TS_ENVYRIA_FAIRLILY_01.png' title='ようこそ我らが植物園' /&gt;&lt;/td&gt;&lt;td headers='name'&gt;ようこそ我らが植物園&lt;/td&gt;&lt;td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2" s="31" t="str">
        <f t="shared" si="3"/>
        <v>document.getElementById('m040').innerHTML = (b1*0+b2*0+b0*0) + (s1*0+s2*0+s3*0+s4*0+s5*0+s6*0+s7*0+s0*0) + (e01*0+e02*0+e03*0+e04*+e05*0+e06*0+e07*0+e08*0+e09*0+e10*0+e11*0+e12*0+e13*0+e14*0+e15*0+e16*0+e17*0);</v>
      </c>
      <c r="AI42" s="35" t="str">
        <f t="shared" si="4"/>
        <v>m040</v>
      </c>
      <c r="AJ42" s="23"/>
    </row>
    <row r="43" spans="1:36" s="3" customFormat="1" ht="37.049999999999997" customHeight="1" x14ac:dyDescent="0.3">
      <c r="A43" s="3" t="s">
        <v>113</v>
      </c>
      <c r="C43" s="6" t="s">
        <v>114</v>
      </c>
      <c r="D43" s="3">
        <v>3</v>
      </c>
      <c r="F43" s="16" t="s">
        <v>42</v>
      </c>
      <c r="G43" s="8"/>
      <c r="H43" s="4">
        <f t="shared" si="0"/>
        <v>0</v>
      </c>
      <c r="I43" s="2"/>
      <c r="J43" s="2"/>
      <c r="K43" s="2"/>
      <c r="L43" s="2">
        <f t="shared" si="1"/>
        <v>0</v>
      </c>
      <c r="M43" s="2"/>
      <c r="N43" s="2"/>
      <c r="O43" s="2"/>
      <c r="P43" s="2"/>
      <c r="Q43" s="7"/>
      <c r="U43" s="4"/>
      <c r="AD43" s="4">
        <f t="shared" si="2"/>
        <v>0</v>
      </c>
      <c r="AF43" s="23"/>
      <c r="AG43" s="31" t="str">
        <f>"&lt;tr class='mmt"&amp;IF(E43="活動"," ev",IF(E43="限定"," ltd",""))&amp;IF(G43=""," groupless'","'")&amp;"&gt;&lt;td headers='icon'&gt;&lt;img src='resources/"&amp;A43&amp;"' title='"&amp;C43&amp;"' /&gt;&lt;/td&gt;&lt;td headers='name'&gt;"&amp;C43&amp;"&lt;/td&gt;&lt;td headers='rank'&gt;"&amp;D43&amp;"&lt;/td&gt;&lt;td headers='remark'&gt;"&amp;IF(E43="活動","&lt;span class='event'&gt;活動&lt;/span&gt;",IF(E43="限定","&lt;span class='limited'&gt;限定&lt;/span&gt;",""))&amp;"&lt;/td&gt;&lt;td headers='origin'&gt;&lt;span class='originName'&gt;"&amp;SUBSTITUTE(F43,CHAR(10),"&lt;br&gt;")&amp;"&lt;/span&gt;&lt;img class='originLogo' src='resources/ui/"&amp;VLOOKUP(F43,List!E:F,2,FALSE)&amp;"'title='"&amp;SUBSTITUTE(F43,CHAR(10)," ")&amp;"' /&gt;&lt;/td&gt;&lt;td headers='group'&gt;"&amp;IF(G43="","","&lt;span class='groupName'&gt;"&amp;SUBSTITUTE(G43,CHAR(10)," ")&amp;"&lt;/span&gt;&lt;img class='groupLogo' src='resources/ui/"&amp;VLOOKUP(G43,List!I:J,2,FALSE)&amp;"' title='"&amp;SUBSTITUTE(G43,CHAR(10)," ")&amp;"' /&gt;")&amp;"&lt;/td&gt;&lt;td headers='score' id='"&amp;AI43&amp;"'&gt;"&amp;H43&amp;"&lt;/td&gt;&lt;td headers='HP'&gt;"&amp;I43&amp;"&lt;/td&gt;&lt;td headers='patk'&gt;"&amp;J43&amp;"&lt;/td&gt;&lt;td headers='matk'&gt;"&amp;K43&amp;"&lt;/td&gt;&lt;td headers='pdef'&gt;"&amp;M43&amp;"&lt;/td&gt;&lt;td headers='mdef'&gt;"&amp;N43&amp;"&lt;/td&gt;&lt;td headers='dex'&gt;"&amp;O43&amp;"&lt;/td&gt;&lt;td headers='agi'&gt;"&amp;P43&amp;"&lt;/td&gt;&lt;td headers='luck'&gt;"&amp;Q43&amp;"&lt;/td&gt;&lt;td headers='a.type'&gt;"&amp;R43&amp;"&lt;/td&gt;&lt;td headers='a.bonus'&gt;"&amp;S43&amp;"&lt;/td&gt;&lt;td headers='special'&gt;"&amp;T43&amp;"&lt;/td&gt;&lt;td headers='sp.bonus'&gt;"&amp;U43&amp;"&lt;/td&gt;&lt;td headers='others'&gt;"&amp;V43&amp;"&lt;/td&gt;&lt;td headers='sinA'&gt;"&amp;W43&amp;"&lt;/td&gt;&lt;td headers='sinB'&gt;"&amp;X43&amp;"&lt;/td&gt;&lt;td headers='sinC'&gt;"&amp;Y43&amp;"&lt;/td&gt;&lt;td headers='sinD'&gt;"&amp;Z43&amp;"&lt;/td&gt;&lt;td headers='sinE'&gt;"&amp;AA43&amp;"&lt;/td&gt;&lt;td headers='sinF'&gt;"&amp;AB43&amp;"&lt;/td&gt;&lt;td headers='sinG'&gt;"&amp;AC43&amp;"&lt;/td&gt;&lt;/tr&gt;"</f>
        <v>&lt;tr class='mmt groupless'&gt;&lt;td headers='icon'&gt;&lt;img src='resources/TS_ENVYRIA_FOUNTAIN_01.png' title='未来への展望' /&gt;&lt;/td&gt;&lt;td headers='name'&gt;未来への展望&lt;/td&gt;&lt;td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3" s="31" t="str">
        <f t="shared" si="3"/>
        <v>document.getElementById('m041').innerHTML = (b1*0+b2*0+b0*0) + (s1*0+s2*0+s3*0+s4*0+s5*0+s6*0+s7*0+s0*0) + (e01*0+e02*0+e03*0+e04*+e05*0+e06*0+e07*0+e08*0+e09*0+e10*0+e11*0+e12*0+e13*0+e14*0+e15*0+e16*0+e17*0);</v>
      </c>
      <c r="AI43" s="35" t="str">
        <f t="shared" si="4"/>
        <v>m041</v>
      </c>
      <c r="AJ43" s="23"/>
    </row>
    <row r="44" spans="1:36" s="3" customFormat="1" ht="37.049999999999997" customHeight="1" x14ac:dyDescent="0.3">
      <c r="A44" s="3" t="s">
        <v>115</v>
      </c>
      <c r="C44" s="6" t="s">
        <v>116</v>
      </c>
      <c r="D44" s="3">
        <v>5</v>
      </c>
      <c r="F44" s="16" t="s">
        <v>42</v>
      </c>
      <c r="G44" s="8" t="s">
        <v>100</v>
      </c>
      <c r="H44" s="4">
        <f t="shared" si="0"/>
        <v>60</v>
      </c>
      <c r="I44" s="2">
        <v>40</v>
      </c>
      <c r="J44" s="2"/>
      <c r="K44" s="2"/>
      <c r="L44" s="2">
        <f t="shared" si="1"/>
        <v>0</v>
      </c>
      <c r="M44" s="2">
        <v>30</v>
      </c>
      <c r="N44" s="2"/>
      <c r="O44" s="2"/>
      <c r="P44" s="2">
        <v>10</v>
      </c>
      <c r="Q44" s="7"/>
      <c r="T44" s="3" t="s">
        <v>21</v>
      </c>
      <c r="U44" s="4">
        <v>20</v>
      </c>
      <c r="Z44" s="3">
        <v>20</v>
      </c>
      <c r="AA44" s="3">
        <v>40</v>
      </c>
      <c r="AD44" s="4">
        <f t="shared" si="2"/>
        <v>40</v>
      </c>
      <c r="AF44" s="23"/>
      <c r="AG44" s="31" t="str">
        <f>"&lt;tr class='mmt"&amp;IF(E44="活動"," ev",IF(E44="限定"," ltd",""))&amp;IF(G44=""," groupless'","'")&amp;"&gt;&lt;td headers='icon'&gt;&lt;img src='resources/"&amp;A44&amp;"' title='"&amp;C44&amp;"' /&gt;&lt;/td&gt;&lt;td headers='name'&gt;"&amp;C44&amp;"&lt;/td&gt;&lt;td headers='rank'&gt;"&amp;D44&amp;"&lt;/td&gt;&lt;td headers='remark'&gt;"&amp;IF(E44="活動","&lt;span class='event'&gt;活動&lt;/span&gt;",IF(E44="限定","&lt;span class='limited'&gt;限定&lt;/span&gt;",""))&amp;"&lt;/td&gt;&lt;td headers='origin'&gt;&lt;span class='originName'&gt;"&amp;SUBSTITUTE(F44,CHAR(10),"&lt;br&gt;")&amp;"&lt;/span&gt;&lt;img class='originLogo' src='resources/ui/"&amp;VLOOKUP(F44,List!E:F,2,FALSE)&amp;"'title='"&amp;SUBSTITUTE(F44,CHAR(10)," ")&amp;"' /&gt;&lt;/td&gt;&lt;td headers='group'&gt;"&amp;IF(G44="","","&lt;span class='groupName'&gt;"&amp;SUBSTITUTE(G44,CHAR(10)," ")&amp;"&lt;/span&gt;&lt;img class='groupLogo' src='resources/ui/"&amp;VLOOKUP(G44,List!I:J,2,FALSE)&amp;"' title='"&amp;SUBSTITUTE(G44,CHAR(10)," ")&amp;"' /&gt;")&amp;"&lt;/td&gt;&lt;td headers='score' id='"&amp;AI44&amp;"'&gt;"&amp;H44&amp;"&lt;/td&gt;&lt;td headers='HP'&gt;"&amp;I44&amp;"&lt;/td&gt;&lt;td headers='patk'&gt;"&amp;J44&amp;"&lt;/td&gt;&lt;td headers='matk'&gt;"&amp;K44&amp;"&lt;/td&gt;&lt;td headers='pdef'&gt;"&amp;M44&amp;"&lt;/td&gt;&lt;td headers='mdef'&gt;"&amp;N44&amp;"&lt;/td&gt;&lt;td headers='dex'&gt;"&amp;O44&amp;"&lt;/td&gt;&lt;td headers='agi'&gt;"&amp;P44&amp;"&lt;/td&gt;&lt;td headers='luck'&gt;"&amp;Q44&amp;"&lt;/td&gt;&lt;td headers='a.type'&gt;"&amp;R44&amp;"&lt;/td&gt;&lt;td headers='a.bonus'&gt;"&amp;S44&amp;"&lt;/td&gt;&lt;td headers='special'&gt;"&amp;T44&amp;"&lt;/td&gt;&lt;td headers='sp.bonus'&gt;"&amp;U44&amp;"&lt;/td&gt;&lt;td headers='others'&gt;"&amp;V44&amp;"&lt;/td&gt;&lt;td headers='sinA'&gt;"&amp;W44&amp;"&lt;/td&gt;&lt;td headers='sinB'&gt;"&amp;X44&amp;"&lt;/td&gt;&lt;td headers='sinC'&gt;"&amp;Y44&amp;"&lt;/td&gt;&lt;td headers='sinD'&gt;"&amp;Z44&amp;"&lt;/td&gt;&lt;td headers='sinE'&gt;"&amp;AA44&amp;"&lt;/td&gt;&lt;td headers='sinF'&gt;"&amp;AB44&amp;"&lt;/td&gt;&lt;td headers='sinG'&gt;"&amp;AC44&amp;"&lt;/td&gt;&lt;/tr&gt;"</f>
        <v>&lt;tr class='mmt'&gt;&lt;td headers='icon'&gt;&lt;img src='resources/TS_ENVYRIA_GERALD_01.png' title='受け継がれた鋼の意志' /&gt;&lt;/td&gt;&lt;td headers='name'&gt;受け継がれた鋼の意志&lt;/td&gt;&lt;td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id='m042'&gt;60&lt;/td&gt;&lt;td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headers='a.bonus'&gt;&lt;/td&gt;&lt;td headers='special'&gt;範囲&lt;/td&gt;&lt;td headers='sp.bonus'&gt;20&lt;/td&gt;&lt;td headers='others'&gt;&lt;/td&gt;&lt;td headers='sinA'&gt;&lt;/td&gt;&lt;td headers='sinB'&gt;&lt;/td&gt;&lt;td headers='sinC'&gt;&lt;/td&gt;&lt;td headers='sinD'&gt;20&lt;/td&gt;&lt;td headers='sinE'&gt;40&lt;/td&gt;&lt;td headers='sinF'&gt;&lt;/td&gt;&lt;td headers='sinG'&gt;&lt;/td&gt;&lt;/tr&gt;</v>
      </c>
      <c r="AH44" s="31" t="str">
        <f t="shared" si="3"/>
        <v>document.getElementById('m042').innerHTML = (b1*0+b2*0+b0*0) + (s1*0+s2*0+s3*0+s4*20+s5*40+s6*0+s7*0+s0*40) + (e01*0+e02*0+e03*0+e04*+e05*0+e06*0+e07*0+e08*0+e09*0+e10*0+e11*0+e12*20+e13*0+e14*0+e15*0+e16*0+e17*0);</v>
      </c>
      <c r="AI44" s="35" t="str">
        <f t="shared" si="4"/>
        <v>m042</v>
      </c>
      <c r="AJ44" s="23"/>
    </row>
    <row r="45" spans="1:36" s="3" customFormat="1" ht="37.049999999999997" customHeight="1" x14ac:dyDescent="0.3">
      <c r="A45" s="3" t="s">
        <v>117</v>
      </c>
      <c r="C45" s="6" t="s">
        <v>118</v>
      </c>
      <c r="D45" s="3">
        <v>5</v>
      </c>
      <c r="E45" s="3" t="s">
        <v>35</v>
      </c>
      <c r="F45" s="16" t="s">
        <v>42</v>
      </c>
      <c r="G45" s="8" t="s">
        <v>107</v>
      </c>
      <c r="H45" s="4">
        <f t="shared" si="0"/>
        <v>40</v>
      </c>
      <c r="I45" s="2">
        <v>20</v>
      </c>
      <c r="J45" s="2">
        <v>30</v>
      </c>
      <c r="K45" s="2"/>
      <c r="L45" s="2">
        <f t="shared" si="1"/>
        <v>30</v>
      </c>
      <c r="M45" s="2"/>
      <c r="N45" s="2"/>
      <c r="O45" s="2"/>
      <c r="P45" s="2"/>
      <c r="Q45" s="7"/>
      <c r="U45" s="4"/>
      <c r="W45" s="3">
        <v>10</v>
      </c>
      <c r="Y45" s="3">
        <v>10</v>
      </c>
      <c r="AA45" s="3">
        <v>10</v>
      </c>
      <c r="AD45" s="4">
        <f t="shared" si="2"/>
        <v>10</v>
      </c>
      <c r="AF45" s="23"/>
      <c r="AG45" s="31" t="str">
        <f>"&lt;tr class='mmt"&amp;IF(E45="活動"," ev",IF(E45="限定"," ltd",""))&amp;IF(G45=""," groupless'","'")&amp;"&gt;&lt;td headers='icon'&gt;&lt;img src='resources/"&amp;A45&amp;"' title='"&amp;C45&amp;"' /&gt;&lt;/td&gt;&lt;td headers='name'&gt;"&amp;C45&amp;"&lt;/td&gt;&lt;td headers='rank'&gt;"&amp;D45&amp;"&lt;/td&gt;&lt;td headers='remark'&gt;"&amp;IF(E45="活動","&lt;span class='event'&gt;活動&lt;/span&gt;",IF(E45="限定","&lt;span class='limited'&gt;限定&lt;/span&gt;",""))&amp;"&lt;/td&gt;&lt;td headers='origin'&gt;&lt;span class='originName'&gt;"&amp;SUBSTITUTE(F45,CHAR(10),"&lt;br&gt;")&amp;"&lt;/span&gt;&lt;img class='originLogo' src='resources/ui/"&amp;VLOOKUP(F45,List!E:F,2,FALSE)&amp;"'title='"&amp;SUBSTITUTE(F45,CHAR(10)," ")&amp;"' /&gt;&lt;/td&gt;&lt;td headers='group'&gt;"&amp;IF(G45="","","&lt;span class='groupName'&gt;"&amp;SUBSTITUTE(G45,CHAR(10)," ")&amp;"&lt;/span&gt;&lt;img class='groupLogo' src='resources/ui/"&amp;VLOOKUP(G45,List!I:J,2,FALSE)&amp;"' title='"&amp;SUBSTITUTE(G45,CHAR(10)," ")&amp;"' /&gt;")&amp;"&lt;/td&gt;&lt;td headers='score' id='"&amp;AI45&amp;"'&gt;"&amp;H45&amp;"&lt;/td&gt;&lt;td headers='HP'&gt;"&amp;I45&amp;"&lt;/td&gt;&lt;td headers='patk'&gt;"&amp;J45&amp;"&lt;/td&gt;&lt;td headers='matk'&gt;"&amp;K45&amp;"&lt;/td&gt;&lt;td headers='pdef'&gt;"&amp;M45&amp;"&lt;/td&gt;&lt;td headers='mdef'&gt;"&amp;N45&amp;"&lt;/td&gt;&lt;td headers='dex'&gt;"&amp;O45&amp;"&lt;/td&gt;&lt;td headers='agi'&gt;"&amp;P45&amp;"&lt;/td&gt;&lt;td headers='luck'&gt;"&amp;Q45&amp;"&lt;/td&gt;&lt;td headers='a.type'&gt;"&amp;R45&amp;"&lt;/td&gt;&lt;td headers='a.bonus'&gt;"&amp;S45&amp;"&lt;/td&gt;&lt;td headers='special'&gt;"&amp;T45&amp;"&lt;/td&gt;&lt;td headers='sp.bonus'&gt;"&amp;U45&amp;"&lt;/td&gt;&lt;td headers='others'&gt;"&amp;V45&amp;"&lt;/td&gt;&lt;td headers='sinA'&gt;"&amp;W45&amp;"&lt;/td&gt;&lt;td headers='sinB'&gt;"&amp;X45&amp;"&lt;/td&gt;&lt;td headers='sinC'&gt;"&amp;Y45&amp;"&lt;/td&gt;&lt;td headers='sinD'&gt;"&amp;Z45&amp;"&lt;/td&gt;&lt;td headers='sinE'&gt;"&amp;AA45&amp;"&lt;/td&gt;&lt;td headers='sinF'&gt;"&amp;AB45&amp;"&lt;/td&gt;&lt;td headers='sinG'&gt;"&amp;AC45&amp;"&lt;/td&gt;&lt;/tr&gt;"</f>
        <v>&lt;tr class='mmt ev'&gt;&lt;td headers='icon'&gt;&lt;img src='resources/TS_ENVYRIA_GINO_01.png' title='優しき反抗期' /&gt;&lt;/td&gt;&lt;td headers='name'&gt;優しき反抗期&lt;/td&gt;&lt;td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id='m043'&gt;40&lt;/td&gt;&lt;td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headers='sinA'&gt;10&lt;/td&gt;&lt;td headers='sinB'&gt;&lt;/td&gt;&lt;td headers='sinC'&gt;10&lt;/td&gt;&lt;td headers='sinD'&gt;&lt;/td&gt;&lt;td headers='sinE'&gt;10&lt;/td&gt;&lt;td headers='sinF'&gt;&lt;/td&gt;&lt;td headers='sinG'&gt;&lt;/td&gt;&lt;/tr&gt;</v>
      </c>
      <c r="AH45" s="31" t="str">
        <f t="shared" si="3"/>
        <v>document.getElementById('m043').innerHTML = (b1*30+b2*0+b0*30) + (s1*10+s2*0+s3*10+s4*0+s5*10+s6*0+s7*0+s0*10) + (e01*0+e02*0+e03*0+e04*+e05*0+e06*0+e07*0+e08*0+e09*0+e10*0+e11*0+e12*0+e13*0+e14*0+e15*0+e16*0+e17*0);</v>
      </c>
      <c r="AI45" s="35" t="str">
        <f t="shared" si="4"/>
        <v>m043</v>
      </c>
      <c r="AJ45" s="23"/>
    </row>
    <row r="46" spans="1:36" s="3" customFormat="1" ht="37.049999999999997" customHeight="1" x14ac:dyDescent="0.3">
      <c r="A46" s="3" t="s">
        <v>119</v>
      </c>
      <c r="C46" s="6" t="s">
        <v>120</v>
      </c>
      <c r="D46" s="3">
        <v>5</v>
      </c>
      <c r="E46" s="3" t="s">
        <v>39</v>
      </c>
      <c r="F46" s="16" t="s">
        <v>42</v>
      </c>
      <c r="G46" s="8" t="s">
        <v>91</v>
      </c>
      <c r="H46" s="4">
        <f t="shared" si="0"/>
        <v>70</v>
      </c>
      <c r="I46" s="2">
        <v>50</v>
      </c>
      <c r="J46" s="2">
        <v>20</v>
      </c>
      <c r="K46" s="2"/>
      <c r="L46" s="2">
        <f t="shared" si="1"/>
        <v>20</v>
      </c>
      <c r="M46" s="2"/>
      <c r="N46" s="2"/>
      <c r="O46" s="2"/>
      <c r="P46" s="2"/>
      <c r="Q46" s="7"/>
      <c r="R46" s="5" t="s">
        <v>15</v>
      </c>
      <c r="S46" s="3">
        <v>20</v>
      </c>
      <c r="U46" s="4"/>
      <c r="V46" s="3" t="s">
        <v>483</v>
      </c>
      <c r="W46" s="3">
        <v>30</v>
      </c>
      <c r="AA46" s="3">
        <v>30</v>
      </c>
      <c r="AD46" s="4">
        <f t="shared" si="2"/>
        <v>30</v>
      </c>
      <c r="AF46" s="23"/>
      <c r="AG46" s="31" t="str">
        <f>"&lt;tr class='mmt"&amp;IF(E46="活動"," ev",IF(E46="限定"," ltd",""))&amp;IF(G46=""," groupless'","'")&amp;"&gt;&lt;td headers='icon'&gt;&lt;img src='resources/"&amp;A46&amp;"' title='"&amp;C46&amp;"' /&gt;&lt;/td&gt;&lt;td headers='name'&gt;"&amp;C46&amp;"&lt;/td&gt;&lt;td headers='rank'&gt;"&amp;D46&amp;"&lt;/td&gt;&lt;td headers='remark'&gt;"&amp;IF(E46="活動","&lt;span class='event'&gt;活動&lt;/span&gt;",IF(E46="限定","&lt;span class='limited'&gt;限定&lt;/span&gt;",""))&amp;"&lt;/td&gt;&lt;td headers='origin'&gt;&lt;span class='originName'&gt;"&amp;SUBSTITUTE(F46,CHAR(10),"&lt;br&gt;")&amp;"&lt;/span&gt;&lt;img class='originLogo' src='resources/ui/"&amp;VLOOKUP(F46,List!E:F,2,FALSE)&amp;"'title='"&amp;SUBSTITUTE(F46,CHAR(10)," ")&amp;"' /&gt;&lt;/td&gt;&lt;td headers='group'&gt;"&amp;IF(G46="","","&lt;span class='groupName'&gt;"&amp;SUBSTITUTE(G46,CHAR(10)," ")&amp;"&lt;/span&gt;&lt;img class='groupLogo' src='resources/ui/"&amp;VLOOKUP(G46,List!I:J,2,FALSE)&amp;"' title='"&amp;SUBSTITUTE(G46,CHAR(10)," ")&amp;"' /&gt;")&amp;"&lt;/td&gt;&lt;td headers='score' id='"&amp;AI46&amp;"'&gt;"&amp;H46&amp;"&lt;/td&gt;&lt;td headers='HP'&gt;"&amp;I46&amp;"&lt;/td&gt;&lt;td headers='patk'&gt;"&amp;J46&amp;"&lt;/td&gt;&lt;td headers='matk'&gt;"&amp;K46&amp;"&lt;/td&gt;&lt;td headers='pdef'&gt;"&amp;M46&amp;"&lt;/td&gt;&lt;td headers='mdef'&gt;"&amp;N46&amp;"&lt;/td&gt;&lt;td headers='dex'&gt;"&amp;O46&amp;"&lt;/td&gt;&lt;td headers='agi'&gt;"&amp;P46&amp;"&lt;/td&gt;&lt;td headers='luck'&gt;"&amp;Q46&amp;"&lt;/td&gt;&lt;td headers='a.type'&gt;"&amp;R46&amp;"&lt;/td&gt;&lt;td headers='a.bonus'&gt;"&amp;S46&amp;"&lt;/td&gt;&lt;td headers='special'&gt;"&amp;T46&amp;"&lt;/td&gt;&lt;td headers='sp.bonus'&gt;"&amp;U46&amp;"&lt;/td&gt;&lt;td headers='others'&gt;"&amp;V46&amp;"&lt;/td&gt;&lt;td headers='sinA'&gt;"&amp;W46&amp;"&lt;/td&gt;&lt;td headers='sinB'&gt;"&amp;X46&amp;"&lt;/td&gt;&lt;td headers='sinC'&gt;"&amp;Y46&amp;"&lt;/td&gt;&lt;td headers='sinD'&gt;"&amp;Z46&amp;"&lt;/td&gt;&lt;td headers='sinE'&gt;"&amp;AA46&amp;"&lt;/td&gt;&lt;td headers='sinF'&gt;"&amp;AB46&amp;"&lt;/td&gt;&lt;td headers='sinG'&gt;"&amp;AC46&amp;"&lt;/td&gt;&lt;/tr&gt;"</f>
        <v>&lt;tr class='mmt ltd'&gt;&lt;td headers='icon'&gt;&lt;img src='resources/TS_ENVYRIA_LEONIA_01.png' title='嗚呼、麗しき純白の獅子' /&gt;&lt;/td&gt;&lt;td headers='name'&gt;嗚呼、麗しき純白の獅子&lt;/td&gt;&lt;td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id='m044'&gt;70&lt;/td&gt;&lt;td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46" s="31" t="str">
        <f t="shared" si="3"/>
        <v>document.getElementById('m044').innerHTML = (b1*20+b2*0+b0*20) + (s1*30+s2*0+s3*0+s4*0+s5*30+s6*0+s7*0+s0*30) + (e01*0+e02*20+e03*0+e04*20+e05*0+e06*0+e07*0+e08*0+e09*0+e10*0+e11*0+e12*0+e13*0+e14*0+e15*0+e16*0+e17*0);</v>
      </c>
      <c r="AI46" s="35" t="str">
        <f t="shared" si="4"/>
        <v>m044</v>
      </c>
      <c r="AJ46" s="23"/>
    </row>
    <row r="47" spans="1:36" s="3" customFormat="1" ht="37.049999999999997" customHeight="1" x14ac:dyDescent="0.3">
      <c r="A47" s="3" t="s">
        <v>121</v>
      </c>
      <c r="C47" s="6" t="s">
        <v>122</v>
      </c>
      <c r="D47" s="3">
        <v>4</v>
      </c>
      <c r="F47" s="16" t="s">
        <v>42</v>
      </c>
      <c r="G47" s="8" t="s">
        <v>43</v>
      </c>
      <c r="H47" s="4">
        <f t="shared" si="0"/>
        <v>30</v>
      </c>
      <c r="I47" s="2">
        <v>60</v>
      </c>
      <c r="J47" s="2"/>
      <c r="K47" s="2"/>
      <c r="L47" s="2">
        <f t="shared" si="1"/>
        <v>0</v>
      </c>
      <c r="M47" s="2"/>
      <c r="N47" s="2"/>
      <c r="O47" s="2"/>
      <c r="P47" s="2"/>
      <c r="Q47" s="7"/>
      <c r="U47" s="4"/>
      <c r="AA47" s="3">
        <v>30</v>
      </c>
      <c r="AD47" s="4">
        <f t="shared" si="2"/>
        <v>30</v>
      </c>
      <c r="AF47" s="23"/>
      <c r="AG47" s="31" t="str">
        <f>"&lt;tr class='mmt"&amp;IF(E47="活動"," ev",IF(E47="限定"," ltd",""))&amp;IF(G47=""," groupless'","'")&amp;"&gt;&lt;td headers='icon'&gt;&lt;img src='resources/"&amp;A47&amp;"' title='"&amp;C47&amp;"' /&gt;&lt;/td&gt;&lt;td headers='name'&gt;"&amp;C47&amp;"&lt;/td&gt;&lt;td headers='rank'&gt;"&amp;D47&amp;"&lt;/td&gt;&lt;td headers='remark'&gt;"&amp;IF(E47="活動","&lt;span class='event'&gt;活動&lt;/span&gt;",IF(E47="限定","&lt;span class='limited'&gt;限定&lt;/span&gt;",""))&amp;"&lt;/td&gt;&lt;td headers='origin'&gt;&lt;span class='originName'&gt;"&amp;SUBSTITUTE(F47,CHAR(10),"&lt;br&gt;")&amp;"&lt;/span&gt;&lt;img class='originLogo' src='resources/ui/"&amp;VLOOKUP(F47,List!E:F,2,FALSE)&amp;"'title='"&amp;SUBSTITUTE(F47,CHAR(10)," ")&amp;"' /&gt;&lt;/td&gt;&lt;td headers='group'&gt;"&amp;IF(G47="","","&lt;span class='groupName'&gt;"&amp;SUBSTITUTE(G47,CHAR(10)," ")&amp;"&lt;/span&gt;&lt;img class='groupLogo' src='resources/ui/"&amp;VLOOKUP(G47,List!I:J,2,FALSE)&amp;"' title='"&amp;SUBSTITUTE(G47,CHAR(10)," ")&amp;"' /&gt;")&amp;"&lt;/td&gt;&lt;td headers='score' id='"&amp;AI47&amp;"'&gt;"&amp;H47&amp;"&lt;/td&gt;&lt;td headers='HP'&gt;"&amp;I47&amp;"&lt;/td&gt;&lt;td headers='patk'&gt;"&amp;J47&amp;"&lt;/td&gt;&lt;td headers='matk'&gt;"&amp;K47&amp;"&lt;/td&gt;&lt;td headers='pdef'&gt;"&amp;M47&amp;"&lt;/td&gt;&lt;td headers='mdef'&gt;"&amp;N47&amp;"&lt;/td&gt;&lt;td headers='dex'&gt;"&amp;O47&amp;"&lt;/td&gt;&lt;td headers='agi'&gt;"&amp;P47&amp;"&lt;/td&gt;&lt;td headers='luck'&gt;"&amp;Q47&amp;"&lt;/td&gt;&lt;td headers='a.type'&gt;"&amp;R47&amp;"&lt;/td&gt;&lt;td headers='a.bonus'&gt;"&amp;S47&amp;"&lt;/td&gt;&lt;td headers='special'&gt;"&amp;T47&amp;"&lt;/td&gt;&lt;td headers='sp.bonus'&gt;"&amp;U47&amp;"&lt;/td&gt;&lt;td headers='others'&gt;"&amp;V47&amp;"&lt;/td&gt;&lt;td headers='sinA'&gt;"&amp;W47&amp;"&lt;/td&gt;&lt;td headers='sinB'&gt;"&amp;X47&amp;"&lt;/td&gt;&lt;td headers='sinC'&gt;"&amp;Y47&amp;"&lt;/td&gt;&lt;td headers='sinD'&gt;"&amp;Z47&amp;"&lt;/td&gt;&lt;td headers='sinE'&gt;"&amp;AA47&amp;"&lt;/td&gt;&lt;td headers='sinF'&gt;"&amp;AB47&amp;"&lt;/td&gt;&lt;td headers='sinG'&gt;"&amp;AC47&amp;"&lt;/td&gt;&lt;/tr&gt;"</f>
        <v>&lt;tr class='mmt'&gt;&lt;td headers='icon'&gt;&lt;img src='resources/TS_ENVYRIA_LGDSAG_01.png' title='胸を焦がす輝き' /&gt;&lt;/td&gt;&lt;td headers='name'&gt;胸を焦がす輝き&lt;/td&gt;&lt;td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id='m045'&gt;30&lt;/td&gt;&lt;td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47" s="31" t="str">
        <f t="shared" si="3"/>
        <v>document.getElementById('m045').innerHTML = (b1*0+b2*0+b0*0) + (s1*0+s2*0+s3*0+s4*0+s5*30+s6*0+s7*0+s0*30) + (e01*0+e02*0+e03*0+e04*+e05*0+e06*0+e07*0+e08*0+e09*0+e10*0+e11*0+e12*0+e13*0+e14*0+e15*0+e16*0+e17*0);</v>
      </c>
      <c r="AI47" s="35" t="str">
        <f t="shared" si="4"/>
        <v>m045</v>
      </c>
      <c r="AJ47" s="23"/>
    </row>
    <row r="48" spans="1:36" s="3" customFormat="1" ht="37.049999999999997" customHeight="1" x14ac:dyDescent="0.3">
      <c r="A48" s="3" t="s">
        <v>123</v>
      </c>
      <c r="C48" s="6" t="s">
        <v>124</v>
      </c>
      <c r="D48" s="3">
        <v>3</v>
      </c>
      <c r="F48" s="16" t="s">
        <v>42</v>
      </c>
      <c r="G48" s="8" t="s">
        <v>107</v>
      </c>
      <c r="H48" s="4">
        <f t="shared" si="0"/>
        <v>0</v>
      </c>
      <c r="I48" s="2"/>
      <c r="J48" s="2"/>
      <c r="K48" s="2"/>
      <c r="L48" s="2">
        <f t="shared" si="1"/>
        <v>0</v>
      </c>
      <c r="M48" s="2"/>
      <c r="N48" s="2"/>
      <c r="O48" s="2"/>
      <c r="P48" s="2"/>
      <c r="Q48" s="7"/>
      <c r="U48" s="4"/>
      <c r="AD48" s="4">
        <f t="shared" si="2"/>
        <v>0</v>
      </c>
      <c r="AF48" s="23"/>
      <c r="AG48" s="31" t="str">
        <f>"&lt;tr class='mmt"&amp;IF(E48="活動"," ev",IF(E48="限定"," ltd",""))&amp;IF(G48=""," groupless'","'")&amp;"&gt;&lt;td headers='icon'&gt;&lt;img src='resources/"&amp;A48&amp;"' title='"&amp;C48&amp;"' /&gt;&lt;/td&gt;&lt;td headers='name'&gt;"&amp;C48&amp;"&lt;/td&gt;&lt;td headers='rank'&gt;"&amp;D48&amp;"&lt;/td&gt;&lt;td headers='remark'&gt;"&amp;IF(E48="活動","&lt;span class='event'&gt;活動&lt;/span&gt;",IF(E48="限定","&lt;span class='limited'&gt;限定&lt;/span&gt;",""))&amp;"&lt;/td&gt;&lt;td headers='origin'&gt;&lt;span class='originName'&gt;"&amp;SUBSTITUTE(F48,CHAR(10),"&lt;br&gt;")&amp;"&lt;/span&gt;&lt;img class='originLogo' src='resources/ui/"&amp;VLOOKUP(F48,List!E:F,2,FALSE)&amp;"'title='"&amp;SUBSTITUTE(F48,CHAR(10)," ")&amp;"' /&gt;&lt;/td&gt;&lt;td headers='group'&gt;"&amp;IF(G48="","","&lt;span class='groupName'&gt;"&amp;SUBSTITUTE(G48,CHAR(10)," ")&amp;"&lt;/span&gt;&lt;img class='groupLogo' src='resources/ui/"&amp;VLOOKUP(G48,List!I:J,2,FALSE)&amp;"' title='"&amp;SUBSTITUTE(G48,CHAR(10)," ")&amp;"' /&gt;")&amp;"&lt;/td&gt;&lt;td headers='score' id='"&amp;AI48&amp;"'&gt;"&amp;H48&amp;"&lt;/td&gt;&lt;td headers='HP'&gt;"&amp;I48&amp;"&lt;/td&gt;&lt;td headers='patk'&gt;"&amp;J48&amp;"&lt;/td&gt;&lt;td headers='matk'&gt;"&amp;K48&amp;"&lt;/td&gt;&lt;td headers='pdef'&gt;"&amp;M48&amp;"&lt;/td&gt;&lt;td headers='mdef'&gt;"&amp;N48&amp;"&lt;/td&gt;&lt;td headers='dex'&gt;"&amp;O48&amp;"&lt;/td&gt;&lt;td headers='agi'&gt;"&amp;P48&amp;"&lt;/td&gt;&lt;td headers='luck'&gt;"&amp;Q48&amp;"&lt;/td&gt;&lt;td headers='a.type'&gt;"&amp;R48&amp;"&lt;/td&gt;&lt;td headers='a.bonus'&gt;"&amp;S48&amp;"&lt;/td&gt;&lt;td headers='special'&gt;"&amp;T48&amp;"&lt;/td&gt;&lt;td headers='sp.bonus'&gt;"&amp;U48&amp;"&lt;/td&gt;&lt;td headers='others'&gt;"&amp;V48&amp;"&lt;/td&gt;&lt;td headers='sinA'&gt;"&amp;W48&amp;"&lt;/td&gt;&lt;td headers='sinB'&gt;"&amp;X48&amp;"&lt;/td&gt;&lt;td headers='sinC'&gt;"&amp;Y48&amp;"&lt;/td&gt;&lt;td headers='sinD'&gt;"&amp;Z48&amp;"&lt;/td&gt;&lt;td headers='sinE'&gt;"&amp;AA48&amp;"&lt;/td&gt;&lt;td headers='sinF'&gt;"&amp;AB48&amp;"&lt;/td&gt;&lt;td headers='sinG'&gt;"&amp;AC48&amp;"&lt;/td&gt;&lt;/tr&gt;"</f>
        <v>&lt;tr class='mmt'&gt;&lt;td headers='icon'&gt;&lt;img src='resources/TS_ENVYRIA_LUCRETIA_01.png' title='姫騎士という高嶺の花' /&gt;&lt;/td&gt;&lt;td headers='name'&gt;姫騎士という高嶺の花&lt;/td&gt;&lt;td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8" s="31" t="str">
        <f t="shared" si="3"/>
        <v>document.getElementById('m046').innerHTML = (b1*0+b2*0+b0*0) + (s1*0+s2*0+s3*0+s4*0+s5*0+s6*0+s7*0+s0*0) + (e01*0+e02*0+e03*0+e04*+e05*0+e06*0+e07*0+e08*0+e09*0+e10*0+e11*0+e12*0+e13*0+e14*0+e15*0+e16*0+e17*0);</v>
      </c>
      <c r="AI48" s="35" t="str">
        <f t="shared" si="4"/>
        <v>m046</v>
      </c>
      <c r="AJ48" s="23"/>
    </row>
    <row r="49" spans="1:36" s="3" customFormat="1" ht="37.049999999999997" customHeight="1" x14ac:dyDescent="0.3">
      <c r="A49" s="3" t="s">
        <v>125</v>
      </c>
      <c r="C49" s="6" t="s">
        <v>126</v>
      </c>
      <c r="D49" s="3">
        <v>5</v>
      </c>
      <c r="E49" s="3" t="s">
        <v>35</v>
      </c>
      <c r="F49" s="16" t="s">
        <v>42</v>
      </c>
      <c r="G49" s="8" t="s">
        <v>107</v>
      </c>
      <c r="H49" s="4">
        <f t="shared" si="0"/>
        <v>50</v>
      </c>
      <c r="I49" s="2">
        <v>30</v>
      </c>
      <c r="J49" s="2">
        <v>20</v>
      </c>
      <c r="K49" s="2"/>
      <c r="L49" s="2">
        <f t="shared" si="1"/>
        <v>20</v>
      </c>
      <c r="M49" s="2"/>
      <c r="N49" s="2"/>
      <c r="O49" s="2"/>
      <c r="P49" s="2"/>
      <c r="Q49" s="7"/>
      <c r="U49" s="4"/>
      <c r="W49" s="3">
        <v>30</v>
      </c>
      <c r="AD49" s="4">
        <f t="shared" si="2"/>
        <v>30</v>
      </c>
      <c r="AF49" s="23"/>
      <c r="AG49" s="31" t="str">
        <f>"&lt;tr class='mmt"&amp;IF(E49="活動"," ev",IF(E49="限定"," ltd",""))&amp;IF(G49=""," groupless'","'")&amp;"&gt;&lt;td headers='icon'&gt;&lt;img src='resources/"&amp;A49&amp;"' title='"&amp;C49&amp;"' /&gt;&lt;/td&gt;&lt;td headers='name'&gt;"&amp;C49&amp;"&lt;/td&gt;&lt;td headers='rank'&gt;"&amp;D49&amp;"&lt;/td&gt;&lt;td headers='remark'&gt;"&amp;IF(E49="活動","&lt;span class='event'&gt;活動&lt;/span&gt;",IF(E49="限定","&lt;span class='limited'&gt;限定&lt;/span&gt;",""))&amp;"&lt;/td&gt;&lt;td headers='origin'&gt;&lt;span class='originName'&gt;"&amp;SUBSTITUTE(F49,CHAR(10),"&lt;br&gt;")&amp;"&lt;/span&gt;&lt;img class='originLogo' src='resources/ui/"&amp;VLOOKUP(F49,List!E:F,2,FALSE)&amp;"'title='"&amp;SUBSTITUTE(F49,CHAR(10)," ")&amp;"' /&gt;&lt;/td&gt;&lt;td headers='group'&gt;"&amp;IF(G49="","","&lt;span class='groupName'&gt;"&amp;SUBSTITUTE(G49,CHAR(10)," ")&amp;"&lt;/span&gt;&lt;img class='groupLogo' src='resources/ui/"&amp;VLOOKUP(G49,List!I:J,2,FALSE)&amp;"' title='"&amp;SUBSTITUTE(G49,CHAR(10)," ")&amp;"' /&gt;")&amp;"&lt;/td&gt;&lt;td headers='score' id='"&amp;AI49&amp;"'&gt;"&amp;H49&amp;"&lt;/td&gt;&lt;td headers='HP'&gt;"&amp;I49&amp;"&lt;/td&gt;&lt;td headers='patk'&gt;"&amp;J49&amp;"&lt;/td&gt;&lt;td headers='matk'&gt;"&amp;K49&amp;"&lt;/td&gt;&lt;td headers='pdef'&gt;"&amp;M49&amp;"&lt;/td&gt;&lt;td headers='mdef'&gt;"&amp;N49&amp;"&lt;/td&gt;&lt;td headers='dex'&gt;"&amp;O49&amp;"&lt;/td&gt;&lt;td headers='agi'&gt;"&amp;P49&amp;"&lt;/td&gt;&lt;td headers='luck'&gt;"&amp;Q49&amp;"&lt;/td&gt;&lt;td headers='a.type'&gt;"&amp;R49&amp;"&lt;/td&gt;&lt;td headers='a.bonus'&gt;"&amp;S49&amp;"&lt;/td&gt;&lt;td headers='special'&gt;"&amp;T49&amp;"&lt;/td&gt;&lt;td headers='sp.bonus'&gt;"&amp;U49&amp;"&lt;/td&gt;&lt;td headers='others'&gt;"&amp;V49&amp;"&lt;/td&gt;&lt;td headers='sinA'&gt;"&amp;W49&amp;"&lt;/td&gt;&lt;td headers='sinB'&gt;"&amp;X49&amp;"&lt;/td&gt;&lt;td headers='sinC'&gt;"&amp;Y49&amp;"&lt;/td&gt;&lt;td headers='sinD'&gt;"&amp;Z49&amp;"&lt;/td&gt;&lt;td headers='sinE'&gt;"&amp;AA49&amp;"&lt;/td&gt;&lt;td headers='sinF'&gt;"&amp;AB49&amp;"&lt;/td&gt;&lt;td headers='sinG'&gt;"&amp;AC49&amp;"&lt;/td&gt;&lt;/tr&gt;"</f>
        <v>&lt;tr class='mmt ev'&gt;&lt;td headers='icon'&gt;&lt;img src='resources/TS_ENVYRIA_LUCRETIA_02.png' title='幸せってこと♪' /&gt;&lt;/td&gt;&lt;td headers='name'&gt;幸せってこと♪&lt;/td&gt;&lt;td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id='m047'&gt;50&lt;/td&gt;&lt;td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headers='sinF'&gt;&lt;/td&gt;&lt;td headers='sinG'&gt;&lt;/td&gt;&lt;/tr&gt;</v>
      </c>
      <c r="AH49" s="31" t="str">
        <f t="shared" si="3"/>
        <v>document.getElementById('m047').innerHTML = (b1*20+b2*0+b0*20) + (s1*30+s2*0+s3*0+s4*0+s5*0+s6*0+s7*0+s0*30) + (e01*0+e02*0+e03*0+e04*+e05*0+e06*0+e07*0+e08*0+e09*0+e10*0+e11*0+e12*0+e13*0+e14*0+e15*0+e16*0+e17*0);</v>
      </c>
      <c r="AI49" s="35" t="str">
        <f t="shared" si="4"/>
        <v>m047</v>
      </c>
      <c r="AJ49" s="23"/>
    </row>
    <row r="50" spans="1:36" s="3" customFormat="1" ht="37.049999999999997" customHeight="1" x14ac:dyDescent="0.3">
      <c r="A50" s="3" t="s">
        <v>127</v>
      </c>
      <c r="C50" s="6" t="s">
        <v>111</v>
      </c>
      <c r="D50" s="3">
        <v>4</v>
      </c>
      <c r="F50" s="16" t="s">
        <v>42</v>
      </c>
      <c r="G50" s="8"/>
      <c r="H50" s="4">
        <f t="shared" si="0"/>
        <v>0</v>
      </c>
      <c r="I50" s="2"/>
      <c r="J50" s="2"/>
      <c r="K50" s="2"/>
      <c r="L50" s="2">
        <f t="shared" si="1"/>
        <v>0</v>
      </c>
      <c r="M50" s="2"/>
      <c r="N50" s="2"/>
      <c r="O50" s="2"/>
      <c r="P50" s="2"/>
      <c r="Q50" s="7"/>
      <c r="U50" s="4"/>
      <c r="AD50" s="4">
        <f t="shared" si="2"/>
        <v>0</v>
      </c>
      <c r="AF50" s="23"/>
      <c r="AG50" s="31" t="str">
        <f>"&lt;tr class='mmt"&amp;IF(E50="活動"," ev",IF(E50="限定"," ltd",""))&amp;IF(G50=""," groupless'","'")&amp;"&gt;&lt;td headers='icon'&gt;&lt;img src='resources/"&amp;A50&amp;"' title='"&amp;C50&amp;"' /&gt;&lt;/td&gt;&lt;td headers='name'&gt;"&amp;C50&amp;"&lt;/td&gt;&lt;td headers='rank'&gt;"&amp;D50&amp;"&lt;/td&gt;&lt;td headers='remark'&gt;"&amp;IF(E50="活動","&lt;span class='event'&gt;活動&lt;/span&gt;",IF(E50="限定","&lt;span class='limited'&gt;限定&lt;/span&gt;",""))&amp;"&lt;/td&gt;&lt;td headers='origin'&gt;&lt;span class='originName'&gt;"&amp;SUBSTITUTE(F50,CHAR(10),"&lt;br&gt;")&amp;"&lt;/span&gt;&lt;img class='originLogo' src='resources/ui/"&amp;VLOOKUP(F50,List!E:F,2,FALSE)&amp;"'title='"&amp;SUBSTITUTE(F50,CHAR(10)," ")&amp;"' /&gt;&lt;/td&gt;&lt;td headers='group'&gt;"&amp;IF(G50="","","&lt;span class='groupName'&gt;"&amp;SUBSTITUTE(G50,CHAR(10)," ")&amp;"&lt;/span&gt;&lt;img class='groupLogo' src='resources/ui/"&amp;VLOOKUP(G50,List!I:J,2,FALSE)&amp;"' title='"&amp;SUBSTITUTE(G50,CHAR(10)," ")&amp;"' /&gt;")&amp;"&lt;/td&gt;&lt;td headers='score' id='"&amp;AI50&amp;"'&gt;"&amp;H50&amp;"&lt;/td&gt;&lt;td headers='HP'&gt;"&amp;I50&amp;"&lt;/td&gt;&lt;td headers='patk'&gt;"&amp;J50&amp;"&lt;/td&gt;&lt;td headers='matk'&gt;"&amp;K50&amp;"&lt;/td&gt;&lt;td headers='pdef'&gt;"&amp;M50&amp;"&lt;/td&gt;&lt;td headers='mdef'&gt;"&amp;N50&amp;"&lt;/td&gt;&lt;td headers='dex'&gt;"&amp;O50&amp;"&lt;/td&gt;&lt;td headers='agi'&gt;"&amp;P50&amp;"&lt;/td&gt;&lt;td headers='luck'&gt;"&amp;Q50&amp;"&lt;/td&gt;&lt;td headers='a.type'&gt;"&amp;R50&amp;"&lt;/td&gt;&lt;td headers='a.bonus'&gt;"&amp;S50&amp;"&lt;/td&gt;&lt;td headers='special'&gt;"&amp;T50&amp;"&lt;/td&gt;&lt;td headers='sp.bonus'&gt;"&amp;U50&amp;"&lt;/td&gt;&lt;td headers='others'&gt;"&amp;V50&amp;"&lt;/td&gt;&lt;td headers='sinA'&gt;"&amp;W50&amp;"&lt;/td&gt;&lt;td headers='sinB'&gt;"&amp;X50&amp;"&lt;/td&gt;&lt;td headers='sinC'&gt;"&amp;Y50&amp;"&lt;/td&gt;&lt;td headers='sinD'&gt;"&amp;Z50&amp;"&lt;/td&gt;&lt;td headers='sinE'&gt;"&amp;AA50&amp;"&lt;/td&gt;&lt;td headers='sinF'&gt;"&amp;AB50&amp;"&lt;/td&gt;&lt;td headers='sinG'&gt;"&amp;AC50&amp;"&lt;/td&gt;&lt;/tr&gt;"</f>
        <v>&lt;tr class='mmt groupless'&gt;&lt;td headers='icon'&gt;&lt;img src='resources/TS_ENVYRIA_MARGARET_01.png' title='お姉様の為ならば' /&gt;&lt;/td&gt;&lt;td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0" s="31" t="str">
        <f t="shared" si="3"/>
        <v>document.getElementById('m048').innerHTML = (b1*0+b2*0+b0*0) + (s1*0+s2*0+s3*0+s4*0+s5*0+s6*0+s7*0+s0*0) + (e01*0+e02*0+e03*0+e04*+e05*0+e06*0+e07*0+e08*0+e09*0+e10*0+e11*0+e12*0+e13*0+e14*0+e15*0+e16*0+e17*0);</v>
      </c>
      <c r="AI50" s="35" t="str">
        <f t="shared" si="4"/>
        <v>m048</v>
      </c>
      <c r="AJ50" s="23"/>
    </row>
    <row r="51" spans="1:36" s="3" customFormat="1" ht="37.049999999999997" customHeight="1" x14ac:dyDescent="0.3">
      <c r="A51" s="3" t="s">
        <v>128</v>
      </c>
      <c r="C51" s="6" t="s">
        <v>129</v>
      </c>
      <c r="D51" s="3">
        <v>4</v>
      </c>
      <c r="F51" s="16" t="s">
        <v>42</v>
      </c>
      <c r="G51" s="8" t="s">
        <v>68</v>
      </c>
      <c r="H51" s="4">
        <f t="shared" si="0"/>
        <v>0</v>
      </c>
      <c r="I51" s="2"/>
      <c r="J51" s="2"/>
      <c r="K51" s="2"/>
      <c r="L51" s="2">
        <f t="shared" si="1"/>
        <v>0</v>
      </c>
      <c r="M51" s="2"/>
      <c r="N51" s="2"/>
      <c r="O51" s="2"/>
      <c r="P51" s="2"/>
      <c r="Q51" s="7"/>
      <c r="U51" s="4"/>
      <c r="AD51" s="4">
        <f t="shared" si="2"/>
        <v>0</v>
      </c>
      <c r="AF51" s="23"/>
      <c r="AG51" s="31" t="str">
        <f>"&lt;tr class='mmt"&amp;IF(E51="活動"," ev",IF(E51="限定"," ltd",""))&amp;IF(G51=""," groupless'","'")&amp;"&gt;&lt;td headers='icon'&gt;&lt;img src='resources/"&amp;A51&amp;"' title='"&amp;C51&amp;"' /&gt;&lt;/td&gt;&lt;td headers='name'&gt;"&amp;C51&amp;"&lt;/td&gt;&lt;td headers='rank'&gt;"&amp;D51&amp;"&lt;/td&gt;&lt;td headers='remark'&gt;"&amp;IF(E51="活動","&lt;span class='event'&gt;活動&lt;/span&gt;",IF(E51="限定","&lt;span class='limited'&gt;限定&lt;/span&gt;",""))&amp;"&lt;/td&gt;&lt;td headers='origin'&gt;&lt;span class='originName'&gt;"&amp;SUBSTITUTE(F51,CHAR(10),"&lt;br&gt;")&amp;"&lt;/span&gt;&lt;img class='originLogo' src='resources/ui/"&amp;VLOOKUP(F51,List!E:F,2,FALSE)&amp;"'title='"&amp;SUBSTITUTE(F51,CHAR(10)," ")&amp;"' /&gt;&lt;/td&gt;&lt;td headers='group'&gt;"&amp;IF(G51="","","&lt;span class='groupName'&gt;"&amp;SUBSTITUTE(G51,CHAR(10)," ")&amp;"&lt;/span&gt;&lt;img class='groupLogo' src='resources/ui/"&amp;VLOOKUP(G51,List!I:J,2,FALSE)&amp;"' title='"&amp;SUBSTITUTE(G51,CHAR(10)," ")&amp;"' /&gt;")&amp;"&lt;/td&gt;&lt;td headers='score' id='"&amp;AI51&amp;"'&gt;"&amp;H51&amp;"&lt;/td&gt;&lt;td headers='HP'&gt;"&amp;I51&amp;"&lt;/td&gt;&lt;td headers='patk'&gt;"&amp;J51&amp;"&lt;/td&gt;&lt;td headers='matk'&gt;"&amp;K51&amp;"&lt;/td&gt;&lt;td headers='pdef'&gt;"&amp;M51&amp;"&lt;/td&gt;&lt;td headers='mdef'&gt;"&amp;N51&amp;"&lt;/td&gt;&lt;td headers='dex'&gt;"&amp;O51&amp;"&lt;/td&gt;&lt;td headers='agi'&gt;"&amp;P51&amp;"&lt;/td&gt;&lt;td headers='luck'&gt;"&amp;Q51&amp;"&lt;/td&gt;&lt;td headers='a.type'&gt;"&amp;R51&amp;"&lt;/td&gt;&lt;td headers='a.bonus'&gt;"&amp;S51&amp;"&lt;/td&gt;&lt;td headers='special'&gt;"&amp;T51&amp;"&lt;/td&gt;&lt;td headers='sp.bonus'&gt;"&amp;U51&amp;"&lt;/td&gt;&lt;td headers='others'&gt;"&amp;V51&amp;"&lt;/td&gt;&lt;td headers='sinA'&gt;"&amp;W51&amp;"&lt;/td&gt;&lt;td headers='sinB'&gt;"&amp;X51&amp;"&lt;/td&gt;&lt;td headers='sinC'&gt;"&amp;Y51&amp;"&lt;/td&gt;&lt;td headers='sinD'&gt;"&amp;Z51&amp;"&lt;/td&gt;&lt;td headers='sinE'&gt;"&amp;AA51&amp;"&lt;/td&gt;&lt;td headers='sinF'&gt;"&amp;AB51&amp;"&lt;/td&gt;&lt;td headers='sinG'&gt;"&amp;AC51&amp;"&lt;/td&gt;&lt;/tr&gt;"</f>
        <v>&lt;tr class='mmt'&gt;&lt;td headers='icon'&gt;&lt;img src='resources/TS_ENVYRIA_MONZOTM_01.png' title='いつかまた昼食を' /&gt;&lt;/td&gt;&lt;td headers='name'&gt;いつかまた昼食を&lt;/td&gt;&lt;td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1" s="31" t="str">
        <f t="shared" si="3"/>
        <v>document.getElementById('m049').innerHTML = (b1*0+b2*0+b0*0) + (s1*0+s2*0+s3*0+s4*0+s5*0+s6*0+s7*0+s0*0) + (e01*0+e02*0+e03*0+e04*+e05*0+e06*0+e07*0+e08*0+e09*0+e10*0+e11*0+e12*0+e13*0+e14*0+e15*0+e16*0+e17*0);</v>
      </c>
      <c r="AI51" s="35" t="str">
        <f t="shared" si="4"/>
        <v>m049</v>
      </c>
      <c r="AJ51" s="23"/>
    </row>
    <row r="52" spans="1:36" s="3" customFormat="1" ht="37.049999999999997" customHeight="1" x14ac:dyDescent="0.3">
      <c r="A52" s="3" t="s">
        <v>130</v>
      </c>
      <c r="C52" s="6" t="s">
        <v>131</v>
      </c>
      <c r="D52" s="3">
        <v>5</v>
      </c>
      <c r="F52" s="16" t="s">
        <v>42</v>
      </c>
      <c r="G52" s="8" t="s">
        <v>68</v>
      </c>
      <c r="H52" s="4">
        <f t="shared" si="0"/>
        <v>35</v>
      </c>
      <c r="I52" s="2">
        <v>70</v>
      </c>
      <c r="J52" s="2">
        <v>15</v>
      </c>
      <c r="K52" s="2"/>
      <c r="L52" s="2">
        <f t="shared" si="1"/>
        <v>15</v>
      </c>
      <c r="M52" s="2">
        <v>15</v>
      </c>
      <c r="N52" s="2"/>
      <c r="O52" s="2"/>
      <c r="P52" s="2"/>
      <c r="Q52" s="7"/>
      <c r="U52" s="4"/>
      <c r="W52" s="3">
        <v>20</v>
      </c>
      <c r="AA52" s="3">
        <v>20</v>
      </c>
      <c r="AB52" s="3">
        <v>20</v>
      </c>
      <c r="AD52" s="4">
        <f t="shared" si="2"/>
        <v>20</v>
      </c>
      <c r="AF52" s="23"/>
      <c r="AG52" s="31" t="str">
        <f>"&lt;tr class='mmt"&amp;IF(E52="活動"," ev",IF(E52="限定"," ltd",""))&amp;IF(G52=""," groupless'","'")&amp;"&gt;&lt;td headers='icon'&gt;&lt;img src='resources/"&amp;A52&amp;"' title='"&amp;C52&amp;"' /&gt;&lt;/td&gt;&lt;td headers='name'&gt;"&amp;C52&amp;"&lt;/td&gt;&lt;td headers='rank'&gt;"&amp;D52&amp;"&lt;/td&gt;&lt;td headers='remark'&gt;"&amp;IF(E52="活動","&lt;span class='event'&gt;活動&lt;/span&gt;",IF(E52="限定","&lt;span class='limited'&gt;限定&lt;/span&gt;",""))&amp;"&lt;/td&gt;&lt;td headers='origin'&gt;&lt;span class='originName'&gt;"&amp;SUBSTITUTE(F52,CHAR(10),"&lt;br&gt;")&amp;"&lt;/span&gt;&lt;img class='originLogo' src='resources/ui/"&amp;VLOOKUP(F52,List!E:F,2,FALSE)&amp;"'title='"&amp;SUBSTITUTE(F52,CHAR(10)," ")&amp;"' /&gt;&lt;/td&gt;&lt;td headers='group'&gt;"&amp;IF(G52="","","&lt;span class='groupName'&gt;"&amp;SUBSTITUTE(G52,CHAR(10)," ")&amp;"&lt;/span&gt;&lt;img class='groupLogo' src='resources/ui/"&amp;VLOOKUP(G52,List!I:J,2,FALSE)&amp;"' title='"&amp;SUBSTITUTE(G52,CHAR(10)," ")&amp;"' /&gt;")&amp;"&lt;/td&gt;&lt;td headers='score' id='"&amp;AI52&amp;"'&gt;"&amp;H52&amp;"&lt;/td&gt;&lt;td headers='HP'&gt;"&amp;I52&amp;"&lt;/td&gt;&lt;td headers='patk'&gt;"&amp;J52&amp;"&lt;/td&gt;&lt;td headers='matk'&gt;"&amp;K52&amp;"&lt;/td&gt;&lt;td headers='pdef'&gt;"&amp;M52&amp;"&lt;/td&gt;&lt;td headers='mdef'&gt;"&amp;N52&amp;"&lt;/td&gt;&lt;td headers='dex'&gt;"&amp;O52&amp;"&lt;/td&gt;&lt;td headers='agi'&gt;"&amp;P52&amp;"&lt;/td&gt;&lt;td headers='luck'&gt;"&amp;Q52&amp;"&lt;/td&gt;&lt;td headers='a.type'&gt;"&amp;R52&amp;"&lt;/td&gt;&lt;td headers='a.bonus'&gt;"&amp;S52&amp;"&lt;/td&gt;&lt;td headers='special'&gt;"&amp;T52&amp;"&lt;/td&gt;&lt;td headers='sp.bonus'&gt;"&amp;U52&amp;"&lt;/td&gt;&lt;td headers='others'&gt;"&amp;V52&amp;"&lt;/td&gt;&lt;td headers='sinA'&gt;"&amp;W52&amp;"&lt;/td&gt;&lt;td headers='sinB'&gt;"&amp;X52&amp;"&lt;/td&gt;&lt;td headers='sinC'&gt;"&amp;Y52&amp;"&lt;/td&gt;&lt;td headers='sinD'&gt;"&amp;Z52&amp;"&lt;/td&gt;&lt;td headers='sinE'&gt;"&amp;AA52&amp;"&lt;/td&gt;&lt;td headers='sinF'&gt;"&amp;AB52&amp;"&lt;/td&gt;&lt;td headers='sinG'&gt;"&amp;AC52&amp;"&lt;/td&gt;&lt;/tr&gt;"</f>
        <v>&lt;tr class='mmt'&gt;&lt;td headers='icon'&gt;&lt;img src='resources/TS_ENVYRIA_MONZOTM_02.png' title='正義を賭して' /&gt;&lt;/td&gt;&lt;td headers='name'&gt;正義を賭して&lt;/td&gt;&lt;td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id='m050'&gt;35&lt;/td&gt;&lt;td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52" s="31" t="str">
        <f t="shared" si="3"/>
        <v>document.getElementById('m050').innerHTML = (b1*15+b2*0+b0*15) + (s1*20+s2*0+s3*0+s4*0+s5*20+s6*20+s7*0+s0*20) + (e01*0+e02*0+e03*0+e04*+e05*0+e06*0+e07*0+e08*0+e09*0+e10*0+e11*0+e12*0+e13*0+e14*0+e15*0+e16*0+e17*0);</v>
      </c>
      <c r="AI52" s="35" t="str">
        <f t="shared" si="4"/>
        <v>m050</v>
      </c>
      <c r="AJ52" s="23"/>
    </row>
    <row r="53" spans="1:36" s="3" customFormat="1" ht="37.049999999999997" customHeight="1" x14ac:dyDescent="0.3">
      <c r="A53" s="3" t="s">
        <v>132</v>
      </c>
      <c r="C53" s="6" t="s">
        <v>133</v>
      </c>
      <c r="D53" s="3">
        <v>5</v>
      </c>
      <c r="F53" s="16" t="s">
        <v>42</v>
      </c>
      <c r="G53" s="8" t="s">
        <v>100</v>
      </c>
      <c r="H53" s="4">
        <f t="shared" si="0"/>
        <v>55</v>
      </c>
      <c r="I53" s="2">
        <v>70</v>
      </c>
      <c r="J53" s="2">
        <v>15</v>
      </c>
      <c r="K53" s="2"/>
      <c r="L53" s="2">
        <f t="shared" si="1"/>
        <v>15</v>
      </c>
      <c r="M53" s="2">
        <v>15</v>
      </c>
      <c r="N53" s="2"/>
      <c r="O53" s="2"/>
      <c r="P53" s="2"/>
      <c r="Q53" s="7"/>
      <c r="U53" s="4"/>
      <c r="W53" s="3">
        <v>20</v>
      </c>
      <c r="AA53" s="3">
        <v>40</v>
      </c>
      <c r="AD53" s="4">
        <f t="shared" si="2"/>
        <v>40</v>
      </c>
      <c r="AF53" s="23"/>
      <c r="AG53" s="31" t="str">
        <f>"&lt;tr class='mmt"&amp;IF(E53="活動"," ev",IF(E53="限定"," ltd",""))&amp;IF(G53=""," groupless'","'")&amp;"&gt;&lt;td headers='icon'&gt;&lt;img src='resources/"&amp;A53&amp;"' title='"&amp;C53&amp;"' /&gt;&lt;/td&gt;&lt;td headers='name'&gt;"&amp;C53&amp;"&lt;/td&gt;&lt;td headers='rank'&gt;"&amp;D53&amp;"&lt;/td&gt;&lt;td headers='remark'&gt;"&amp;IF(E53="活動","&lt;span class='event'&gt;活動&lt;/span&gt;",IF(E53="限定","&lt;span class='limited'&gt;限定&lt;/span&gt;",""))&amp;"&lt;/td&gt;&lt;td headers='origin'&gt;&lt;span class='originName'&gt;"&amp;SUBSTITUTE(F53,CHAR(10),"&lt;br&gt;")&amp;"&lt;/span&gt;&lt;img class='originLogo' src='resources/ui/"&amp;VLOOKUP(F53,List!E:F,2,FALSE)&amp;"'title='"&amp;SUBSTITUTE(F53,CHAR(10)," ")&amp;"' /&gt;&lt;/td&gt;&lt;td headers='group'&gt;"&amp;IF(G53="","","&lt;span class='groupName'&gt;"&amp;SUBSTITUTE(G53,CHAR(10)," ")&amp;"&lt;/span&gt;&lt;img class='groupLogo' src='resources/ui/"&amp;VLOOKUP(G53,List!I:J,2,FALSE)&amp;"' title='"&amp;SUBSTITUTE(G53,CHAR(10)," ")&amp;"' /&gt;")&amp;"&lt;/td&gt;&lt;td headers='score' id='"&amp;AI53&amp;"'&gt;"&amp;H53&amp;"&lt;/td&gt;&lt;td headers='HP'&gt;"&amp;I53&amp;"&lt;/td&gt;&lt;td headers='patk'&gt;"&amp;J53&amp;"&lt;/td&gt;&lt;td headers='matk'&gt;"&amp;K53&amp;"&lt;/td&gt;&lt;td headers='pdef'&gt;"&amp;M53&amp;"&lt;/td&gt;&lt;td headers='mdef'&gt;"&amp;N53&amp;"&lt;/td&gt;&lt;td headers='dex'&gt;"&amp;O53&amp;"&lt;/td&gt;&lt;td headers='agi'&gt;"&amp;P53&amp;"&lt;/td&gt;&lt;td headers='luck'&gt;"&amp;Q53&amp;"&lt;/td&gt;&lt;td headers='a.type'&gt;"&amp;R53&amp;"&lt;/td&gt;&lt;td headers='a.bonus'&gt;"&amp;S53&amp;"&lt;/td&gt;&lt;td headers='special'&gt;"&amp;T53&amp;"&lt;/td&gt;&lt;td headers='sp.bonus'&gt;"&amp;U53&amp;"&lt;/td&gt;&lt;td headers='others'&gt;"&amp;V53&amp;"&lt;/td&gt;&lt;td headers='sinA'&gt;"&amp;W53&amp;"&lt;/td&gt;&lt;td headers='sinB'&gt;"&amp;X53&amp;"&lt;/td&gt;&lt;td headers='sinC'&gt;"&amp;Y53&amp;"&lt;/td&gt;&lt;td headers='sinD'&gt;"&amp;Z53&amp;"&lt;/td&gt;&lt;td headers='sinE'&gt;"&amp;AA53&amp;"&lt;/td&gt;&lt;td headers='sinF'&gt;"&amp;AB53&amp;"&lt;/td&gt;&lt;td headers='sinG'&gt;"&amp;AC53&amp;"&lt;/td&gt;&lt;/tr&gt;"</f>
        <v>&lt;tr class='mmt'&gt;&lt;td headers='icon'&gt;&lt;img src='resources/TS_ENVYRIA_NATALIE_01.png' title='淡い想い、紅鏡に照らして' /&gt;&lt;/td&gt;&lt;td headers='name'&gt;淡い想い、紅鏡に照らして&lt;/td&gt;&lt;td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id='m051'&gt;55&lt;/td&gt;&lt;td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53" s="31" t="str">
        <f t="shared" si="3"/>
        <v>document.getElementById('m051').innerHTML = (b1*15+b2*0+b0*15) + (s1*20+s2*0+s3*0+s4*0+s5*40+s6*0+s7*0+s0*40) + (e01*0+e02*0+e03*0+e04*+e05*0+e06*0+e07*0+e08*0+e09*0+e10*0+e11*0+e12*0+e13*0+e14*0+e15*0+e16*0+e17*0);</v>
      </c>
      <c r="AI53" s="35" t="str">
        <f t="shared" si="4"/>
        <v>m051</v>
      </c>
      <c r="AJ53" s="23"/>
    </row>
    <row r="54" spans="1:36" s="3" customFormat="1" ht="37.049999999999997" customHeight="1" x14ac:dyDescent="0.3">
      <c r="A54" s="3" t="s">
        <v>134</v>
      </c>
      <c r="C54" s="6" t="s">
        <v>135</v>
      </c>
      <c r="D54" s="3">
        <v>3</v>
      </c>
      <c r="F54" s="16" t="s">
        <v>42</v>
      </c>
      <c r="G54" s="8" t="s">
        <v>107</v>
      </c>
      <c r="H54" s="4">
        <f t="shared" si="0"/>
        <v>0</v>
      </c>
      <c r="I54" s="2"/>
      <c r="J54" s="2"/>
      <c r="K54" s="2"/>
      <c r="L54" s="2">
        <f t="shared" si="1"/>
        <v>0</v>
      </c>
      <c r="M54" s="2"/>
      <c r="N54" s="2"/>
      <c r="O54" s="2"/>
      <c r="P54" s="2"/>
      <c r="Q54" s="7"/>
      <c r="U54" s="4"/>
      <c r="AD54" s="4">
        <f t="shared" si="2"/>
        <v>0</v>
      </c>
      <c r="AF54" s="23"/>
      <c r="AG54" s="31" t="str">
        <f>"&lt;tr class='mmt"&amp;IF(E54="活動"," ev",IF(E54="限定"," ltd",""))&amp;IF(G54=""," groupless'","'")&amp;"&gt;&lt;td headers='icon'&gt;&lt;img src='resources/"&amp;A54&amp;"' title='"&amp;C54&amp;"' /&gt;&lt;/td&gt;&lt;td headers='name'&gt;"&amp;C54&amp;"&lt;/td&gt;&lt;td headers='rank'&gt;"&amp;D54&amp;"&lt;/td&gt;&lt;td headers='remark'&gt;"&amp;IF(E54="活動","&lt;span class='event'&gt;活動&lt;/span&gt;",IF(E54="限定","&lt;span class='limited'&gt;限定&lt;/span&gt;",""))&amp;"&lt;/td&gt;&lt;td headers='origin'&gt;&lt;span class='originName'&gt;"&amp;SUBSTITUTE(F54,CHAR(10),"&lt;br&gt;")&amp;"&lt;/span&gt;&lt;img class='originLogo' src='resources/ui/"&amp;VLOOKUP(F54,List!E:F,2,FALSE)&amp;"'title='"&amp;SUBSTITUTE(F54,CHAR(10)," ")&amp;"' /&gt;&lt;/td&gt;&lt;td headers='group'&gt;"&amp;IF(G54="","","&lt;span class='groupName'&gt;"&amp;SUBSTITUTE(G54,CHAR(10)," ")&amp;"&lt;/span&gt;&lt;img class='groupLogo' src='resources/ui/"&amp;VLOOKUP(G54,List!I:J,2,FALSE)&amp;"' title='"&amp;SUBSTITUTE(G54,CHAR(10)," ")&amp;"' /&gt;")&amp;"&lt;/td&gt;&lt;td headers='score' id='"&amp;AI54&amp;"'&gt;"&amp;H54&amp;"&lt;/td&gt;&lt;td headers='HP'&gt;"&amp;I54&amp;"&lt;/td&gt;&lt;td headers='patk'&gt;"&amp;J54&amp;"&lt;/td&gt;&lt;td headers='matk'&gt;"&amp;K54&amp;"&lt;/td&gt;&lt;td headers='pdef'&gt;"&amp;M54&amp;"&lt;/td&gt;&lt;td headers='mdef'&gt;"&amp;N54&amp;"&lt;/td&gt;&lt;td headers='dex'&gt;"&amp;O54&amp;"&lt;/td&gt;&lt;td headers='agi'&gt;"&amp;P54&amp;"&lt;/td&gt;&lt;td headers='luck'&gt;"&amp;Q54&amp;"&lt;/td&gt;&lt;td headers='a.type'&gt;"&amp;R54&amp;"&lt;/td&gt;&lt;td headers='a.bonus'&gt;"&amp;S54&amp;"&lt;/td&gt;&lt;td headers='special'&gt;"&amp;T54&amp;"&lt;/td&gt;&lt;td headers='sp.bonus'&gt;"&amp;U54&amp;"&lt;/td&gt;&lt;td headers='others'&gt;"&amp;V54&amp;"&lt;/td&gt;&lt;td headers='sinA'&gt;"&amp;W54&amp;"&lt;/td&gt;&lt;td headers='sinB'&gt;"&amp;X54&amp;"&lt;/td&gt;&lt;td headers='sinC'&gt;"&amp;Y54&amp;"&lt;/td&gt;&lt;td headers='sinD'&gt;"&amp;Z54&amp;"&lt;/td&gt;&lt;td headers='sinE'&gt;"&amp;AA54&amp;"&lt;/td&gt;&lt;td headers='sinF'&gt;"&amp;AB54&amp;"&lt;/td&gt;&lt;td headers='sinG'&gt;"&amp;AC54&amp;"&lt;/td&gt;&lt;/tr&gt;"</f>
        <v>&lt;tr class='mmt'&gt;&lt;td headers='icon'&gt;&lt;img src='resources/TS_ENVYRIA_PRISCILA_01.png' title='戦場の手向けの花' /&gt;&lt;/td&gt;&lt;td headers='name'&gt;戦場の手向けの花&lt;/td&gt;&lt;td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4" s="31" t="str">
        <f t="shared" si="3"/>
        <v>document.getElementById('m052').innerHTML = (b1*0+b2*0+b0*0) + (s1*0+s2*0+s3*0+s4*0+s5*0+s6*0+s7*0+s0*0) + (e01*0+e02*0+e03*0+e04*+e05*0+e06*0+e07*0+e08*0+e09*0+e10*0+e11*0+e12*0+e13*0+e14*0+e15*0+e16*0+e17*0);</v>
      </c>
      <c r="AI54" s="35" t="str">
        <f t="shared" si="4"/>
        <v>m052</v>
      </c>
      <c r="AJ54" s="23"/>
    </row>
    <row r="55" spans="1:36" s="3" customFormat="1" ht="37.049999999999997" customHeight="1" x14ac:dyDescent="0.3">
      <c r="A55" s="3" t="s">
        <v>136</v>
      </c>
      <c r="C55" s="6" t="s">
        <v>137</v>
      </c>
      <c r="D55" s="3">
        <v>3</v>
      </c>
      <c r="F55" s="16" t="s">
        <v>42</v>
      </c>
      <c r="G55" s="8"/>
      <c r="H55" s="4">
        <f t="shared" si="0"/>
        <v>0</v>
      </c>
      <c r="I55" s="2"/>
      <c r="J55" s="2"/>
      <c r="K55" s="2"/>
      <c r="L55" s="2">
        <f t="shared" si="1"/>
        <v>0</v>
      </c>
      <c r="M55" s="2"/>
      <c r="N55" s="2"/>
      <c r="O55" s="2"/>
      <c r="P55" s="2"/>
      <c r="Q55" s="7"/>
      <c r="U55" s="4"/>
      <c r="AD55" s="4">
        <f t="shared" si="2"/>
        <v>0</v>
      </c>
      <c r="AF55" s="23"/>
      <c r="AG55" s="31" t="str">
        <f>"&lt;tr class='mmt"&amp;IF(E55="活動"," ev",IF(E55="限定"," ltd",""))&amp;IF(G55=""," groupless'","'")&amp;"&gt;&lt;td headers='icon'&gt;&lt;img src='resources/"&amp;A55&amp;"' title='"&amp;C55&amp;"' /&gt;&lt;/td&gt;&lt;td headers='name'&gt;"&amp;C55&amp;"&lt;/td&gt;&lt;td headers='rank'&gt;"&amp;D55&amp;"&lt;/td&gt;&lt;td headers='remark'&gt;"&amp;IF(E55="活動","&lt;span class='event'&gt;活動&lt;/span&gt;",IF(E55="限定","&lt;span class='limited'&gt;限定&lt;/span&gt;",""))&amp;"&lt;/td&gt;&lt;td headers='origin'&gt;&lt;span class='originName'&gt;"&amp;SUBSTITUTE(F55,CHAR(10),"&lt;br&gt;")&amp;"&lt;/span&gt;&lt;img class='originLogo' src='resources/ui/"&amp;VLOOKUP(F55,List!E:F,2,FALSE)&amp;"'title='"&amp;SUBSTITUTE(F55,CHAR(10)," ")&amp;"' /&gt;&lt;/td&gt;&lt;td headers='group'&gt;"&amp;IF(G55="","","&lt;span class='groupName'&gt;"&amp;SUBSTITUTE(G55,CHAR(10)," ")&amp;"&lt;/span&gt;&lt;img class='groupLogo' src='resources/ui/"&amp;VLOOKUP(G55,List!I:J,2,FALSE)&amp;"' title='"&amp;SUBSTITUTE(G55,CHAR(10)," ")&amp;"' /&gt;")&amp;"&lt;/td&gt;&lt;td headers='score' id='"&amp;AI55&amp;"'&gt;"&amp;H55&amp;"&lt;/td&gt;&lt;td headers='HP'&gt;"&amp;I55&amp;"&lt;/td&gt;&lt;td headers='patk'&gt;"&amp;J55&amp;"&lt;/td&gt;&lt;td headers='matk'&gt;"&amp;K55&amp;"&lt;/td&gt;&lt;td headers='pdef'&gt;"&amp;M55&amp;"&lt;/td&gt;&lt;td headers='mdef'&gt;"&amp;N55&amp;"&lt;/td&gt;&lt;td headers='dex'&gt;"&amp;O55&amp;"&lt;/td&gt;&lt;td headers='agi'&gt;"&amp;P55&amp;"&lt;/td&gt;&lt;td headers='luck'&gt;"&amp;Q55&amp;"&lt;/td&gt;&lt;td headers='a.type'&gt;"&amp;R55&amp;"&lt;/td&gt;&lt;td headers='a.bonus'&gt;"&amp;S55&amp;"&lt;/td&gt;&lt;td headers='special'&gt;"&amp;T55&amp;"&lt;/td&gt;&lt;td headers='sp.bonus'&gt;"&amp;U55&amp;"&lt;/td&gt;&lt;td headers='others'&gt;"&amp;V55&amp;"&lt;/td&gt;&lt;td headers='sinA'&gt;"&amp;W55&amp;"&lt;/td&gt;&lt;td headers='sinB'&gt;"&amp;X55&amp;"&lt;/td&gt;&lt;td headers='sinC'&gt;"&amp;Y55&amp;"&lt;/td&gt;&lt;td headers='sinD'&gt;"&amp;Z55&amp;"&lt;/td&gt;&lt;td headers='sinE'&gt;"&amp;AA55&amp;"&lt;/td&gt;&lt;td headers='sinF'&gt;"&amp;AB55&amp;"&lt;/td&gt;&lt;td headers='sinG'&gt;"&amp;AC55&amp;"&lt;/td&gt;&lt;/tr&gt;"</f>
        <v>&lt;tr class='mmt groupless'&gt;&lt;td headers='icon'&gt;&lt;img src='resources/TS_ENVYRIA_ROTEN_01.png' title='「買い物のススメ」' /&gt;&lt;/td&gt;&lt;td headers='name'&gt;「買い物のススメ」&lt;/td&gt;&lt;td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5" s="31" t="str">
        <f t="shared" si="3"/>
        <v>document.getElementById('m053').innerHTML = (b1*0+b2*0+b0*0) + (s1*0+s2*0+s3*0+s4*0+s5*0+s6*0+s7*0+s0*0) + (e01*0+e02*0+e03*0+e04*+e05*0+e06*0+e07*0+e08*0+e09*0+e10*0+e11*0+e12*0+e13*0+e14*0+e15*0+e16*0+e17*0);</v>
      </c>
      <c r="AI55" s="35" t="str">
        <f t="shared" si="4"/>
        <v>m053</v>
      </c>
      <c r="AJ55" s="23"/>
    </row>
    <row r="56" spans="1:36" s="3" customFormat="1" ht="37.049999999999997" customHeight="1" x14ac:dyDescent="0.3">
      <c r="A56" s="3" t="s">
        <v>138</v>
      </c>
      <c r="C56" s="6" t="s">
        <v>139</v>
      </c>
      <c r="D56" s="3">
        <v>4</v>
      </c>
      <c r="F56" s="16" t="s">
        <v>42</v>
      </c>
      <c r="G56" s="8"/>
      <c r="H56" s="4">
        <f t="shared" si="0"/>
        <v>0</v>
      </c>
      <c r="I56" s="2"/>
      <c r="J56" s="2"/>
      <c r="K56" s="2"/>
      <c r="L56" s="2">
        <f t="shared" si="1"/>
        <v>0</v>
      </c>
      <c r="M56" s="2"/>
      <c r="N56" s="2"/>
      <c r="O56" s="2"/>
      <c r="P56" s="2"/>
      <c r="Q56" s="7"/>
      <c r="U56" s="4"/>
      <c r="AD56" s="4">
        <f t="shared" si="2"/>
        <v>0</v>
      </c>
      <c r="AF56" s="23"/>
      <c r="AG56" s="31" t="str">
        <f>"&lt;tr class='mmt"&amp;IF(E56="活動"," ev",IF(E56="限定"," ltd",""))&amp;IF(G56=""," groupless'","'")&amp;"&gt;&lt;td headers='icon'&gt;&lt;img src='resources/"&amp;A56&amp;"' title='"&amp;C56&amp;"' /&gt;&lt;/td&gt;&lt;td headers='name'&gt;"&amp;C56&amp;"&lt;/td&gt;&lt;td headers='rank'&gt;"&amp;D56&amp;"&lt;/td&gt;&lt;td headers='remark'&gt;"&amp;IF(E56="活動","&lt;span class='event'&gt;活動&lt;/span&gt;",IF(E56="限定","&lt;span class='limited'&gt;限定&lt;/span&gt;",""))&amp;"&lt;/td&gt;&lt;td headers='origin'&gt;&lt;span class='originName'&gt;"&amp;SUBSTITUTE(F56,CHAR(10),"&lt;br&gt;")&amp;"&lt;/span&gt;&lt;img class='originLogo' src='resources/ui/"&amp;VLOOKUP(F56,List!E:F,2,FALSE)&amp;"'title='"&amp;SUBSTITUTE(F56,CHAR(10)," ")&amp;"' /&gt;&lt;/td&gt;&lt;td headers='group'&gt;"&amp;IF(G56="","","&lt;span class='groupName'&gt;"&amp;SUBSTITUTE(G56,CHAR(10)," ")&amp;"&lt;/span&gt;&lt;img class='groupLogo' src='resources/ui/"&amp;VLOOKUP(G56,List!I:J,2,FALSE)&amp;"' title='"&amp;SUBSTITUTE(G56,CHAR(10)," ")&amp;"' /&gt;")&amp;"&lt;/td&gt;&lt;td headers='score' id='"&amp;AI56&amp;"'&gt;"&amp;H56&amp;"&lt;/td&gt;&lt;td headers='HP'&gt;"&amp;I56&amp;"&lt;/td&gt;&lt;td headers='patk'&gt;"&amp;J56&amp;"&lt;/td&gt;&lt;td headers='matk'&gt;"&amp;K56&amp;"&lt;/td&gt;&lt;td headers='pdef'&gt;"&amp;M56&amp;"&lt;/td&gt;&lt;td headers='mdef'&gt;"&amp;N56&amp;"&lt;/td&gt;&lt;td headers='dex'&gt;"&amp;O56&amp;"&lt;/td&gt;&lt;td headers='agi'&gt;"&amp;P56&amp;"&lt;/td&gt;&lt;td headers='luck'&gt;"&amp;Q56&amp;"&lt;/td&gt;&lt;td headers='a.type'&gt;"&amp;R56&amp;"&lt;/td&gt;&lt;td headers='a.bonus'&gt;"&amp;S56&amp;"&lt;/td&gt;&lt;td headers='special'&gt;"&amp;T56&amp;"&lt;/td&gt;&lt;td headers='sp.bonus'&gt;"&amp;U56&amp;"&lt;/td&gt;&lt;td headers='others'&gt;"&amp;V56&amp;"&lt;/td&gt;&lt;td headers='sinA'&gt;"&amp;W56&amp;"&lt;/td&gt;&lt;td headers='sinB'&gt;"&amp;X56&amp;"&lt;/td&gt;&lt;td headers='sinC'&gt;"&amp;Y56&amp;"&lt;/td&gt;&lt;td headers='sinD'&gt;"&amp;Z56&amp;"&lt;/td&gt;&lt;td headers='sinE'&gt;"&amp;AA56&amp;"&lt;/td&gt;&lt;td headers='sinF'&gt;"&amp;AB56&amp;"&lt;/td&gt;&lt;td headers='sinG'&gt;"&amp;AC56&amp;"&lt;/td&gt;&lt;/tr&gt;"</f>
        <v>&lt;tr class='mmt groupless'&gt;&lt;td headers='icon'&gt;&lt;img src='resources/TS_ENVYRIA_RUNBELL_01.png' title='「自由な傭兵の背中」' /&gt;&lt;/td&gt;&lt;td headers='name'&gt;「自由な傭兵の背中」&lt;/td&gt;&lt;td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6" s="31" t="str">
        <f t="shared" si="3"/>
        <v>document.getElementById('m054').innerHTML = (b1*0+b2*0+b0*0) + (s1*0+s2*0+s3*0+s4*0+s5*0+s6*0+s7*0+s0*0) + (e01*0+e02*0+e03*0+e04*+e05*0+e06*0+e07*0+e08*0+e09*0+e10*0+e11*0+e12*0+e13*0+e14*0+e15*0+e16*0+e17*0);</v>
      </c>
      <c r="AI56" s="35" t="str">
        <f t="shared" si="4"/>
        <v>m054</v>
      </c>
      <c r="AJ56" s="23"/>
    </row>
    <row r="57" spans="1:36" s="3" customFormat="1" ht="37.049999999999997" customHeight="1" x14ac:dyDescent="0.3">
      <c r="A57" s="3" t="s">
        <v>140</v>
      </c>
      <c r="C57" s="6" t="s">
        <v>141</v>
      </c>
      <c r="D57" s="3">
        <v>4</v>
      </c>
      <c r="F57" s="16" t="s">
        <v>42</v>
      </c>
      <c r="G57" s="8" t="s">
        <v>91</v>
      </c>
      <c r="H57" s="4">
        <f t="shared" si="0"/>
        <v>40</v>
      </c>
      <c r="I57" s="2">
        <v>10</v>
      </c>
      <c r="J57" s="2"/>
      <c r="K57" s="2"/>
      <c r="L57" s="2">
        <f t="shared" si="1"/>
        <v>0</v>
      </c>
      <c r="M57" s="2"/>
      <c r="N57" s="2"/>
      <c r="O57" s="2"/>
      <c r="P57" s="2"/>
      <c r="Q57" s="7"/>
      <c r="R57" s="5" t="s">
        <v>16</v>
      </c>
      <c r="S57" s="3">
        <v>40</v>
      </c>
      <c r="U57" s="4"/>
      <c r="V57" s="3" t="s">
        <v>491</v>
      </c>
      <c r="AD57" s="4">
        <f t="shared" si="2"/>
        <v>0</v>
      </c>
      <c r="AF57" s="23"/>
      <c r="AG57" s="31" t="str">
        <f>"&lt;tr class='mmt"&amp;IF(E57="活動"," ev",IF(E57="限定"," ltd",""))&amp;IF(G57=""," groupless'","'")&amp;"&gt;&lt;td headers='icon'&gt;&lt;img src='resources/"&amp;A57&amp;"' title='"&amp;C57&amp;"' /&gt;&lt;/td&gt;&lt;td headers='name'&gt;"&amp;C57&amp;"&lt;/td&gt;&lt;td headers='rank'&gt;"&amp;D57&amp;"&lt;/td&gt;&lt;td headers='remark'&gt;"&amp;IF(E57="活動","&lt;span class='event'&gt;活動&lt;/span&gt;",IF(E57="限定","&lt;span class='limited'&gt;限定&lt;/span&gt;",""))&amp;"&lt;/td&gt;&lt;td headers='origin'&gt;&lt;span class='originName'&gt;"&amp;SUBSTITUTE(F57,CHAR(10),"&lt;br&gt;")&amp;"&lt;/span&gt;&lt;img class='originLogo' src='resources/ui/"&amp;VLOOKUP(F57,List!E:F,2,FALSE)&amp;"'title='"&amp;SUBSTITUTE(F57,CHAR(10)," ")&amp;"' /&gt;&lt;/td&gt;&lt;td headers='group'&gt;"&amp;IF(G57="","","&lt;span class='groupName'&gt;"&amp;SUBSTITUTE(G57,CHAR(10)," ")&amp;"&lt;/span&gt;&lt;img class='groupLogo' src='resources/ui/"&amp;VLOOKUP(G57,List!I:J,2,FALSE)&amp;"' title='"&amp;SUBSTITUTE(G57,CHAR(10)," ")&amp;"' /&gt;")&amp;"&lt;/td&gt;&lt;td headers='score' id='"&amp;AI57&amp;"'&gt;"&amp;H57&amp;"&lt;/td&gt;&lt;td headers='HP'&gt;"&amp;I57&amp;"&lt;/td&gt;&lt;td headers='patk'&gt;"&amp;J57&amp;"&lt;/td&gt;&lt;td headers='matk'&gt;"&amp;K57&amp;"&lt;/td&gt;&lt;td headers='pdef'&gt;"&amp;M57&amp;"&lt;/td&gt;&lt;td headers='mdef'&gt;"&amp;N57&amp;"&lt;/td&gt;&lt;td headers='dex'&gt;"&amp;O57&amp;"&lt;/td&gt;&lt;td headers='agi'&gt;"&amp;P57&amp;"&lt;/td&gt;&lt;td headers='luck'&gt;"&amp;Q57&amp;"&lt;/td&gt;&lt;td headers='a.type'&gt;"&amp;R57&amp;"&lt;/td&gt;&lt;td headers='a.bonus'&gt;"&amp;S57&amp;"&lt;/td&gt;&lt;td headers='special'&gt;"&amp;T57&amp;"&lt;/td&gt;&lt;td headers='sp.bonus'&gt;"&amp;U57&amp;"&lt;/td&gt;&lt;td headers='others'&gt;"&amp;V57&amp;"&lt;/td&gt;&lt;td headers='sinA'&gt;"&amp;W57&amp;"&lt;/td&gt;&lt;td headers='sinB'&gt;"&amp;X57&amp;"&lt;/td&gt;&lt;td headers='sinC'&gt;"&amp;Y57&amp;"&lt;/td&gt;&lt;td headers='sinD'&gt;"&amp;Z57&amp;"&lt;/td&gt;&lt;td headers='sinE'&gt;"&amp;AA57&amp;"&lt;/td&gt;&lt;td headers='sinF'&gt;"&amp;AB57&amp;"&lt;/td&gt;&lt;td headers='sinG'&gt;"&amp;AC57&amp;"&lt;/td&gt;&lt;/tr&gt;"</f>
        <v>&lt;tr class='mmt'&gt;&lt;td headers='icon'&gt;&lt;img src='resources/TS_ENVYRIA_SHAYNA_01.png' title='女子力の探求' /&gt;&lt;/td&gt;&lt;td headers='name'&gt;女子力の探求&lt;/td&gt;&lt;td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id='m055'&gt;40&lt;/td&gt;&lt;td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7" s="31" t="str">
        <f t="shared" si="3"/>
        <v>document.getElementById('m055').innerHTML = (b1*0+b2*0+b0*0) + (s1*0+s2*0+s3*0+s4*0+s5*0+s6*0+s7*0+s0*0) + (e01*0+e02*0+e03*40+e04*40+e05*0+e06*0+e07*0+e08*0+e09*0+e10*0+e11*0+e12*0+e13*0+e14*0+e15*0+e16*0+e17*0);</v>
      </c>
      <c r="AI57" s="35" t="str">
        <f t="shared" si="4"/>
        <v>m055</v>
      </c>
      <c r="AJ57" s="23"/>
    </row>
    <row r="58" spans="1:36" s="3" customFormat="1" ht="37.049999999999997" customHeight="1" x14ac:dyDescent="0.3">
      <c r="A58" s="3" t="s">
        <v>142</v>
      </c>
      <c r="C58" s="6" t="s">
        <v>455</v>
      </c>
      <c r="D58" s="3">
        <v>5</v>
      </c>
      <c r="E58" s="3" t="s">
        <v>39</v>
      </c>
      <c r="F58" s="16" t="s">
        <v>42</v>
      </c>
      <c r="G58" s="8"/>
      <c r="H58" s="4">
        <f t="shared" si="0"/>
        <v>0</v>
      </c>
      <c r="I58" s="2"/>
      <c r="J58" s="2"/>
      <c r="K58" s="2"/>
      <c r="L58" s="2">
        <f t="shared" si="1"/>
        <v>0</v>
      </c>
      <c r="M58" s="2"/>
      <c r="N58" s="2"/>
      <c r="O58" s="2"/>
      <c r="P58" s="2"/>
      <c r="Q58" s="7"/>
      <c r="U58" s="4"/>
      <c r="AD58" s="4">
        <f t="shared" si="2"/>
        <v>0</v>
      </c>
      <c r="AF58" s="23"/>
      <c r="AG58" s="31" t="str">
        <f>"&lt;tr class='mmt"&amp;IF(E58="活動"," ev",IF(E58="限定"," ltd",""))&amp;IF(G58=""," groupless'","'")&amp;"&gt;&lt;td headers='icon'&gt;&lt;img src='resources/"&amp;A58&amp;"' title='"&amp;C58&amp;"' /&gt;&lt;/td&gt;&lt;td headers='name'&gt;"&amp;C58&amp;"&lt;/td&gt;&lt;td headers='rank'&gt;"&amp;D58&amp;"&lt;/td&gt;&lt;td headers='remark'&gt;"&amp;IF(E58="活動","&lt;span class='event'&gt;活動&lt;/span&gt;",IF(E58="限定","&lt;span class='limited'&gt;限定&lt;/span&gt;",""))&amp;"&lt;/td&gt;&lt;td headers='origin'&gt;&lt;span class='originName'&gt;"&amp;SUBSTITUTE(F58,CHAR(10),"&lt;br&gt;")&amp;"&lt;/span&gt;&lt;img class='originLogo' src='resources/ui/"&amp;VLOOKUP(F58,List!E:F,2,FALSE)&amp;"'title='"&amp;SUBSTITUTE(F58,CHAR(10)," ")&amp;"' /&gt;&lt;/td&gt;&lt;td headers='group'&gt;"&amp;IF(G58="","","&lt;span class='groupName'&gt;"&amp;SUBSTITUTE(G58,CHAR(10)," ")&amp;"&lt;/span&gt;&lt;img class='groupLogo' src='resources/ui/"&amp;VLOOKUP(G58,List!I:J,2,FALSE)&amp;"' title='"&amp;SUBSTITUTE(G58,CHAR(10)," ")&amp;"' /&gt;")&amp;"&lt;/td&gt;&lt;td headers='score' id='"&amp;AI58&amp;"'&gt;"&amp;H58&amp;"&lt;/td&gt;&lt;td headers='HP'&gt;"&amp;I58&amp;"&lt;/td&gt;&lt;td headers='patk'&gt;"&amp;J58&amp;"&lt;/td&gt;&lt;td headers='matk'&gt;"&amp;K58&amp;"&lt;/td&gt;&lt;td headers='pdef'&gt;"&amp;M58&amp;"&lt;/td&gt;&lt;td headers='mdef'&gt;"&amp;N58&amp;"&lt;/td&gt;&lt;td headers='dex'&gt;"&amp;O58&amp;"&lt;/td&gt;&lt;td headers='agi'&gt;"&amp;P58&amp;"&lt;/td&gt;&lt;td headers='luck'&gt;"&amp;Q58&amp;"&lt;/td&gt;&lt;td headers='a.type'&gt;"&amp;R58&amp;"&lt;/td&gt;&lt;td headers='a.bonus'&gt;"&amp;S58&amp;"&lt;/td&gt;&lt;td headers='special'&gt;"&amp;T58&amp;"&lt;/td&gt;&lt;td headers='sp.bonus'&gt;"&amp;U58&amp;"&lt;/td&gt;&lt;td headers='others'&gt;"&amp;V58&amp;"&lt;/td&gt;&lt;td headers='sinA'&gt;"&amp;W58&amp;"&lt;/td&gt;&lt;td headers='sinB'&gt;"&amp;X58&amp;"&lt;/td&gt;&lt;td headers='sinC'&gt;"&amp;Y58&amp;"&lt;/td&gt;&lt;td headers='sinD'&gt;"&amp;Z58&amp;"&lt;/td&gt;&lt;td headers='sinE'&gt;"&amp;AA58&amp;"&lt;/td&gt;&lt;td headers='sinF'&gt;"&amp;AB58&amp;"&lt;/td&gt;&lt;td headers='sinG'&gt;"&amp;AC58&amp;"&lt;/td&gt;&lt;/tr&gt;"</f>
        <v>&lt;tr class='mmt ltd groupless'&gt;&lt;td headers='icon'&gt;&lt;img src='resources/TS_ENVYRIA_SYARON_01.png' title='溢れる夏の音色' /&gt;&lt;/td&gt;&lt;td headers='name'&gt;溢れる夏の音色&lt;/td&gt;&lt;td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8" s="31" t="str">
        <f t="shared" si="3"/>
        <v>document.getElementById('m056').innerHTML = (b1*0+b2*0+b0*0) + (s1*0+s2*0+s3*0+s4*0+s5*0+s6*0+s7*0+s0*0) + (e01*0+e02*0+e03*0+e04*+e05*0+e06*0+e07*0+e08*0+e09*0+e10*0+e11*0+e12*0+e13*0+e14*0+e15*0+e16*0+e17*0);</v>
      </c>
      <c r="AI58" s="35" t="str">
        <f t="shared" si="4"/>
        <v>m056</v>
      </c>
      <c r="AJ58" s="23"/>
    </row>
    <row r="59" spans="1:36" s="3" customFormat="1" ht="37.049999999999997" customHeight="1" x14ac:dyDescent="0.3">
      <c r="A59" s="3" t="s">
        <v>143</v>
      </c>
      <c r="C59" s="6" t="s">
        <v>144</v>
      </c>
      <c r="D59" s="3">
        <v>5</v>
      </c>
      <c r="F59" s="16" t="s">
        <v>42</v>
      </c>
      <c r="G59" s="8" t="s">
        <v>100</v>
      </c>
      <c r="H59" s="4">
        <f t="shared" si="0"/>
        <v>90</v>
      </c>
      <c r="I59" s="2">
        <v>40</v>
      </c>
      <c r="J59" s="2">
        <v>30</v>
      </c>
      <c r="K59" s="2">
        <v>30</v>
      </c>
      <c r="L59" s="2">
        <f t="shared" si="1"/>
        <v>30</v>
      </c>
      <c r="M59" s="2"/>
      <c r="N59" s="2"/>
      <c r="O59" s="2"/>
      <c r="P59" s="2"/>
      <c r="Q59" s="7"/>
      <c r="U59" s="4"/>
      <c r="AA59" s="3">
        <v>60</v>
      </c>
      <c r="AD59" s="4">
        <f t="shared" si="2"/>
        <v>60</v>
      </c>
      <c r="AF59" s="23"/>
      <c r="AG59" s="31" t="str">
        <f>"&lt;tr class='mmt"&amp;IF(E59="活動"," ev",IF(E59="限定"," ltd",""))&amp;IF(G59=""," groupless'","'")&amp;"&gt;&lt;td headers='icon'&gt;&lt;img src='resources/"&amp;A59&amp;"' title='"&amp;C59&amp;"' /&gt;&lt;/td&gt;&lt;td headers='name'&gt;"&amp;C59&amp;"&lt;/td&gt;&lt;td headers='rank'&gt;"&amp;D59&amp;"&lt;/td&gt;&lt;td headers='remark'&gt;"&amp;IF(E59="活動","&lt;span class='event'&gt;活動&lt;/span&gt;",IF(E59="限定","&lt;span class='limited'&gt;限定&lt;/span&gt;",""))&amp;"&lt;/td&gt;&lt;td headers='origin'&gt;&lt;span class='originName'&gt;"&amp;SUBSTITUTE(F59,CHAR(10),"&lt;br&gt;")&amp;"&lt;/span&gt;&lt;img class='originLogo' src='resources/ui/"&amp;VLOOKUP(F59,List!E:F,2,FALSE)&amp;"'title='"&amp;SUBSTITUTE(F59,CHAR(10)," ")&amp;"' /&gt;&lt;/td&gt;&lt;td headers='group'&gt;"&amp;IF(G59="","","&lt;span class='groupName'&gt;"&amp;SUBSTITUTE(G59,CHAR(10)," ")&amp;"&lt;/span&gt;&lt;img class='groupLogo' src='resources/ui/"&amp;VLOOKUP(G59,List!I:J,2,FALSE)&amp;"' title='"&amp;SUBSTITUTE(G59,CHAR(10)," ")&amp;"' /&gt;")&amp;"&lt;/td&gt;&lt;td headers='score' id='"&amp;AI59&amp;"'&gt;"&amp;H59&amp;"&lt;/td&gt;&lt;td headers='HP'&gt;"&amp;I59&amp;"&lt;/td&gt;&lt;td headers='patk'&gt;"&amp;J59&amp;"&lt;/td&gt;&lt;td headers='matk'&gt;"&amp;K59&amp;"&lt;/td&gt;&lt;td headers='pdef'&gt;"&amp;M59&amp;"&lt;/td&gt;&lt;td headers='mdef'&gt;"&amp;N59&amp;"&lt;/td&gt;&lt;td headers='dex'&gt;"&amp;O59&amp;"&lt;/td&gt;&lt;td headers='agi'&gt;"&amp;P59&amp;"&lt;/td&gt;&lt;td headers='luck'&gt;"&amp;Q59&amp;"&lt;/td&gt;&lt;td headers='a.type'&gt;"&amp;R59&amp;"&lt;/td&gt;&lt;td headers='a.bonus'&gt;"&amp;S59&amp;"&lt;/td&gt;&lt;td headers='special'&gt;"&amp;T59&amp;"&lt;/td&gt;&lt;td headers='sp.bonus'&gt;"&amp;U59&amp;"&lt;/td&gt;&lt;td headers='others'&gt;"&amp;V59&amp;"&lt;/td&gt;&lt;td headers='sinA'&gt;"&amp;W59&amp;"&lt;/td&gt;&lt;td headers='sinB'&gt;"&amp;X59&amp;"&lt;/td&gt;&lt;td headers='sinC'&gt;"&amp;Y59&amp;"&lt;/td&gt;&lt;td headers='sinD'&gt;"&amp;Z59&amp;"&lt;/td&gt;&lt;td headers='sinE'&gt;"&amp;AA59&amp;"&lt;/td&gt;&lt;td headers='sinF'&gt;"&amp;AB59&amp;"&lt;/td&gt;&lt;td headers='sinG'&gt;"&amp;AC59&amp;"&lt;/td&gt;&lt;/tr&gt;"</f>
        <v>&lt;tr class='mmt'&gt;&lt;td headers='icon'&gt;&lt;img src='resources/TS_ENVYRIA_VETTEL_01.png' title='在りし日の緋炎' /&gt;&lt;/td&gt;&lt;td headers='name'&gt;在りし日の緋炎&lt;/td&gt;&lt;td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id='m057'&gt;90&lt;/td&gt;&lt;td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59" s="31" t="str">
        <f t="shared" si="3"/>
        <v>document.getElementById('m057').innerHTML = (b1*30+b2*30+b0*30) + (s1*0+s2*0+s3*0+s4*0+s5*60+s6*0+s7*0+s0*60) + (e01*0+e02*0+e03*0+e04*+e05*0+e06*0+e07*0+e08*0+e09*0+e10*0+e11*0+e12*0+e13*0+e14*0+e15*0+e16*0+e17*0);</v>
      </c>
      <c r="AI59" s="35" t="str">
        <f t="shared" si="4"/>
        <v>m057</v>
      </c>
      <c r="AJ59" s="23"/>
    </row>
    <row r="60" spans="1:36" s="3" customFormat="1" ht="37.049999999999997" customHeight="1" x14ac:dyDescent="0.3">
      <c r="A60" s="3" t="s">
        <v>145</v>
      </c>
      <c r="C60" s="6" t="s">
        <v>146</v>
      </c>
      <c r="D60" s="3">
        <v>5</v>
      </c>
      <c r="F60" s="16" t="s">
        <v>42</v>
      </c>
      <c r="G60" s="8" t="s">
        <v>100</v>
      </c>
      <c r="H60" s="4">
        <f t="shared" si="0"/>
        <v>60</v>
      </c>
      <c r="I60" s="2">
        <v>30</v>
      </c>
      <c r="J60" s="2">
        <v>30</v>
      </c>
      <c r="K60" s="2">
        <v>20</v>
      </c>
      <c r="L60" s="2">
        <f t="shared" si="1"/>
        <v>30</v>
      </c>
      <c r="M60" s="2"/>
      <c r="N60" s="2"/>
      <c r="O60" s="2"/>
      <c r="P60" s="2"/>
      <c r="Q60" s="7"/>
      <c r="U60" s="4"/>
      <c r="V60" s="3" t="s">
        <v>551</v>
      </c>
      <c r="AA60" s="3">
        <v>30</v>
      </c>
      <c r="AB60" s="3">
        <v>30</v>
      </c>
      <c r="AD60" s="4">
        <f t="shared" si="2"/>
        <v>30</v>
      </c>
      <c r="AF60" s="23"/>
      <c r="AG60" s="31" t="str">
        <f>"&lt;tr class='mmt"&amp;IF(E60="活動"," ev",IF(E60="限定"," ltd",""))&amp;IF(G60=""," groupless'","'")&amp;"&gt;&lt;td headers='icon'&gt;&lt;img src='resources/"&amp;A60&amp;"' title='"&amp;C60&amp;"' /&gt;&lt;/td&gt;&lt;td headers='name'&gt;"&amp;C60&amp;"&lt;/td&gt;&lt;td headers='rank'&gt;"&amp;D60&amp;"&lt;/td&gt;&lt;td headers='remark'&gt;"&amp;IF(E60="活動","&lt;span class='event'&gt;活動&lt;/span&gt;",IF(E60="限定","&lt;span class='limited'&gt;限定&lt;/span&gt;",""))&amp;"&lt;/td&gt;&lt;td headers='origin'&gt;&lt;span class='originName'&gt;"&amp;SUBSTITUTE(F60,CHAR(10),"&lt;br&gt;")&amp;"&lt;/span&gt;&lt;img class='originLogo' src='resources/ui/"&amp;VLOOKUP(F60,List!E:F,2,FALSE)&amp;"'title='"&amp;SUBSTITUTE(F60,CHAR(10)," ")&amp;"' /&gt;&lt;/td&gt;&lt;td headers='group'&gt;"&amp;IF(G60="","","&lt;span class='groupName'&gt;"&amp;SUBSTITUTE(G60,CHAR(10)," ")&amp;"&lt;/span&gt;&lt;img class='groupLogo' src='resources/ui/"&amp;VLOOKUP(G60,List!I:J,2,FALSE)&amp;"' title='"&amp;SUBSTITUTE(G60,CHAR(10)," ")&amp;"' /&gt;")&amp;"&lt;/td&gt;&lt;td headers='score' id='"&amp;AI60&amp;"'&gt;"&amp;H60&amp;"&lt;/td&gt;&lt;td headers='HP'&gt;"&amp;I60&amp;"&lt;/td&gt;&lt;td headers='patk'&gt;"&amp;J60&amp;"&lt;/td&gt;&lt;td headers='matk'&gt;"&amp;K60&amp;"&lt;/td&gt;&lt;td headers='pdef'&gt;"&amp;M60&amp;"&lt;/td&gt;&lt;td headers='mdef'&gt;"&amp;N60&amp;"&lt;/td&gt;&lt;td headers='dex'&gt;"&amp;O60&amp;"&lt;/td&gt;&lt;td headers='agi'&gt;"&amp;P60&amp;"&lt;/td&gt;&lt;td headers='luck'&gt;"&amp;Q60&amp;"&lt;/td&gt;&lt;td headers='a.type'&gt;"&amp;R60&amp;"&lt;/td&gt;&lt;td headers='a.bonus'&gt;"&amp;S60&amp;"&lt;/td&gt;&lt;td headers='special'&gt;"&amp;T60&amp;"&lt;/td&gt;&lt;td headers='sp.bonus'&gt;"&amp;U60&amp;"&lt;/td&gt;&lt;td headers='others'&gt;"&amp;V60&amp;"&lt;/td&gt;&lt;td headers='sinA'&gt;"&amp;W60&amp;"&lt;/td&gt;&lt;td headers='sinB'&gt;"&amp;X60&amp;"&lt;/td&gt;&lt;td headers='sinC'&gt;"&amp;Y60&amp;"&lt;/td&gt;&lt;td headers='sinD'&gt;"&amp;Z60&amp;"&lt;/td&gt;&lt;td headers='sinE'&gt;"&amp;AA60&amp;"&lt;/td&gt;&lt;td headers='sinF'&gt;"&amp;AB60&amp;"&lt;/td&gt;&lt;td headers='sinG'&gt;"&amp;AC60&amp;"&lt;/td&gt;&lt;/tr&gt;"</f>
        <v>&lt;tr class='mmt'&gt;&lt;td headers='icon'&gt;&lt;img src='resources/TS_ENVYRIA_VICTOR_01.png' title='スタディオーダー' /&gt;&lt;/td&gt;&lt;td headers='name'&gt;スタディオーダー&lt;/td&gt;&lt;td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id='m058'&gt;60&lt;/td&gt;&lt;td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headers='sinF'&gt;30&lt;/td&gt;&lt;td headers='sinG'&gt;&lt;/td&gt;&lt;/tr&gt;</v>
      </c>
      <c r="AH60" s="31" t="str">
        <f t="shared" si="3"/>
        <v>document.getElementById('m058').innerHTML = (b1*30+b2*20+b0*30) + (s1*0+s2*0+s3*0+s4*0+s5*30+s6*30+s7*0+s0*30) + (e01*0+e02*0+e03*0+e04*+e05*0+e06*0+e07*0+e08*0+e09*0+e10*0+e11*0+e12*0+e13*0+e14*0+e15*0+e16*0+e17*0);</v>
      </c>
      <c r="AI60" s="35" t="str">
        <f t="shared" si="4"/>
        <v>m058</v>
      </c>
      <c r="AJ60" s="23"/>
    </row>
    <row r="61" spans="1:36" s="3" customFormat="1" ht="37.049999999999997" customHeight="1" x14ac:dyDescent="0.3">
      <c r="A61" s="3" t="s">
        <v>147</v>
      </c>
      <c r="C61" s="6" t="s">
        <v>148</v>
      </c>
      <c r="D61" s="3">
        <v>5</v>
      </c>
      <c r="F61" s="16" t="s">
        <v>42</v>
      </c>
      <c r="G61" s="8" t="s">
        <v>68</v>
      </c>
      <c r="H61" s="4">
        <f t="shared" si="0"/>
        <v>90</v>
      </c>
      <c r="I61" s="2">
        <v>40</v>
      </c>
      <c r="J61" s="2">
        <v>30</v>
      </c>
      <c r="K61" s="2">
        <v>30</v>
      </c>
      <c r="L61" s="2">
        <f t="shared" si="1"/>
        <v>30</v>
      </c>
      <c r="M61" s="2"/>
      <c r="N61" s="2"/>
      <c r="O61" s="2"/>
      <c r="P61" s="2"/>
      <c r="Q61" s="7"/>
      <c r="U61" s="4"/>
      <c r="AB61" s="3">
        <v>60</v>
      </c>
      <c r="AD61" s="4">
        <f t="shared" si="2"/>
        <v>60</v>
      </c>
      <c r="AF61" s="23"/>
      <c r="AG61" s="31" t="str">
        <f>"&lt;tr class='mmt"&amp;IF(E61="活動"," ev",IF(E61="限定"," ltd",""))&amp;IF(G61=""," groupless'","'")&amp;"&gt;&lt;td headers='icon'&gt;&lt;img src='resources/"&amp;A61&amp;"' title='"&amp;C61&amp;"' /&gt;&lt;/td&gt;&lt;td headers='name'&gt;"&amp;C61&amp;"&lt;/td&gt;&lt;td headers='rank'&gt;"&amp;D61&amp;"&lt;/td&gt;&lt;td headers='remark'&gt;"&amp;IF(E61="活動","&lt;span class='event'&gt;活動&lt;/span&gt;",IF(E61="限定","&lt;span class='limited'&gt;限定&lt;/span&gt;",""))&amp;"&lt;/td&gt;&lt;td headers='origin'&gt;&lt;span class='originName'&gt;"&amp;SUBSTITUTE(F61,CHAR(10),"&lt;br&gt;")&amp;"&lt;/span&gt;&lt;img class='originLogo' src='resources/ui/"&amp;VLOOKUP(F61,List!E:F,2,FALSE)&amp;"'title='"&amp;SUBSTITUTE(F61,CHAR(10)," ")&amp;"' /&gt;&lt;/td&gt;&lt;td headers='group'&gt;"&amp;IF(G61="","","&lt;span class='groupName'&gt;"&amp;SUBSTITUTE(G61,CHAR(10)," ")&amp;"&lt;/span&gt;&lt;img class='groupLogo' src='resources/ui/"&amp;VLOOKUP(G61,List!I:J,2,FALSE)&amp;"' title='"&amp;SUBSTITUTE(G61,CHAR(10)," ")&amp;"' /&gt;")&amp;"&lt;/td&gt;&lt;td headers='score' id='"&amp;AI61&amp;"'&gt;"&amp;H61&amp;"&lt;/td&gt;&lt;td headers='HP'&gt;"&amp;I61&amp;"&lt;/td&gt;&lt;td headers='patk'&gt;"&amp;J61&amp;"&lt;/td&gt;&lt;td headers='matk'&gt;"&amp;K61&amp;"&lt;/td&gt;&lt;td headers='pdef'&gt;"&amp;M61&amp;"&lt;/td&gt;&lt;td headers='mdef'&gt;"&amp;N61&amp;"&lt;/td&gt;&lt;td headers='dex'&gt;"&amp;O61&amp;"&lt;/td&gt;&lt;td headers='agi'&gt;"&amp;P61&amp;"&lt;/td&gt;&lt;td headers='luck'&gt;"&amp;Q61&amp;"&lt;/td&gt;&lt;td headers='a.type'&gt;"&amp;R61&amp;"&lt;/td&gt;&lt;td headers='a.bonus'&gt;"&amp;S61&amp;"&lt;/td&gt;&lt;td headers='special'&gt;"&amp;T61&amp;"&lt;/td&gt;&lt;td headers='sp.bonus'&gt;"&amp;U61&amp;"&lt;/td&gt;&lt;td headers='others'&gt;"&amp;V61&amp;"&lt;/td&gt;&lt;td headers='sinA'&gt;"&amp;W61&amp;"&lt;/td&gt;&lt;td headers='sinB'&gt;"&amp;X61&amp;"&lt;/td&gt;&lt;td headers='sinC'&gt;"&amp;Y61&amp;"&lt;/td&gt;&lt;td headers='sinD'&gt;"&amp;Z61&amp;"&lt;/td&gt;&lt;td headers='sinE'&gt;"&amp;AA61&amp;"&lt;/td&gt;&lt;td headers='sinF'&gt;"&amp;AB61&amp;"&lt;/td&gt;&lt;td headers='sinG'&gt;"&amp;AC61&amp;"&lt;/td&gt;&lt;/tr&gt;"</f>
        <v>&lt;tr class='mmt'&gt;&lt;td headers='icon'&gt;&lt;img src='resources/TS_ENVYRIA_ZAYIN_01.png' title='大陸の正義、ここに在り' /&gt;&lt;/td&gt;&lt;td headers='name'&gt;大陸の正義、ここに在り&lt;/td&gt;&lt;td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id='m059'&gt;90&lt;/td&gt;&lt;td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61" s="31" t="str">
        <f t="shared" si="3"/>
        <v>document.getElementById('m059').innerHTML = (b1*30+b2*30+b0*30) + (s1*0+s2*0+s3*0+s4*0+s5*0+s6*60+s7*0+s0*60) + (e01*0+e02*0+e03*0+e04*+e05*0+e06*0+e07*0+e08*0+e09*0+e10*0+e11*0+e12*0+e13*0+e14*0+e15*0+e16*0+e17*0);</v>
      </c>
      <c r="AI61" s="35" t="str">
        <f t="shared" si="4"/>
        <v>m059</v>
      </c>
      <c r="AJ61" s="23"/>
    </row>
    <row r="62" spans="1:36" s="3" customFormat="1" ht="37.049999999999997" customHeight="1" x14ac:dyDescent="0.3">
      <c r="A62" s="3" t="s">
        <v>149</v>
      </c>
      <c r="C62" s="6" t="s">
        <v>150</v>
      </c>
      <c r="D62" s="3">
        <v>5</v>
      </c>
      <c r="E62" s="3" t="s">
        <v>39</v>
      </c>
      <c r="F62" s="16" t="s">
        <v>42</v>
      </c>
      <c r="G62" s="8" t="s">
        <v>68</v>
      </c>
      <c r="H62" s="4">
        <f t="shared" si="0"/>
        <v>80</v>
      </c>
      <c r="I62" s="2">
        <v>40</v>
      </c>
      <c r="J62" s="2">
        <v>50</v>
      </c>
      <c r="K62" s="2"/>
      <c r="L62" s="2">
        <f t="shared" si="1"/>
        <v>50</v>
      </c>
      <c r="M62" s="2">
        <v>25</v>
      </c>
      <c r="N62" s="2">
        <v>25</v>
      </c>
      <c r="O62" s="2"/>
      <c r="P62" s="2"/>
      <c r="Q62" s="7"/>
      <c r="U62" s="4"/>
      <c r="W62" s="3">
        <v>30</v>
      </c>
      <c r="AB62" s="3">
        <v>30</v>
      </c>
      <c r="AD62" s="4">
        <f t="shared" si="2"/>
        <v>30</v>
      </c>
      <c r="AF62" s="23"/>
      <c r="AG62" s="31" t="str">
        <f>"&lt;tr class='mmt"&amp;IF(E62="活動"," ev",IF(E62="限定"," ltd",""))&amp;IF(G62=""," groupless'","'")&amp;"&gt;&lt;td headers='icon'&gt;&lt;img src='resources/"&amp;A62&amp;"' title='"&amp;C62&amp;"' /&gt;&lt;/td&gt;&lt;td headers='name'&gt;"&amp;C62&amp;"&lt;/td&gt;&lt;td headers='rank'&gt;"&amp;D62&amp;"&lt;/td&gt;&lt;td headers='remark'&gt;"&amp;IF(E62="活動","&lt;span class='event'&gt;活動&lt;/span&gt;",IF(E62="限定","&lt;span class='limited'&gt;限定&lt;/span&gt;",""))&amp;"&lt;/td&gt;&lt;td headers='origin'&gt;&lt;span class='originName'&gt;"&amp;SUBSTITUTE(F62,CHAR(10),"&lt;br&gt;")&amp;"&lt;/span&gt;&lt;img class='originLogo' src='resources/ui/"&amp;VLOOKUP(F62,List!E:F,2,FALSE)&amp;"'title='"&amp;SUBSTITUTE(F62,CHAR(10)," ")&amp;"' /&gt;&lt;/td&gt;&lt;td headers='group'&gt;"&amp;IF(G62="","","&lt;span class='groupName'&gt;"&amp;SUBSTITUTE(G62,CHAR(10)," ")&amp;"&lt;/span&gt;&lt;img class='groupLogo' src='resources/ui/"&amp;VLOOKUP(G62,List!I:J,2,FALSE)&amp;"' title='"&amp;SUBSTITUTE(G62,CHAR(10)," ")&amp;"' /&gt;")&amp;"&lt;/td&gt;&lt;td headers='score' id='"&amp;AI62&amp;"'&gt;"&amp;H62&amp;"&lt;/td&gt;&lt;td headers='HP'&gt;"&amp;I62&amp;"&lt;/td&gt;&lt;td headers='patk'&gt;"&amp;J62&amp;"&lt;/td&gt;&lt;td headers='matk'&gt;"&amp;K62&amp;"&lt;/td&gt;&lt;td headers='pdef'&gt;"&amp;M62&amp;"&lt;/td&gt;&lt;td headers='mdef'&gt;"&amp;N62&amp;"&lt;/td&gt;&lt;td headers='dex'&gt;"&amp;O62&amp;"&lt;/td&gt;&lt;td headers='agi'&gt;"&amp;P62&amp;"&lt;/td&gt;&lt;td headers='luck'&gt;"&amp;Q62&amp;"&lt;/td&gt;&lt;td headers='a.type'&gt;"&amp;R62&amp;"&lt;/td&gt;&lt;td headers='a.bonus'&gt;"&amp;S62&amp;"&lt;/td&gt;&lt;td headers='special'&gt;"&amp;T62&amp;"&lt;/td&gt;&lt;td headers='sp.bonus'&gt;"&amp;U62&amp;"&lt;/td&gt;&lt;td headers='others'&gt;"&amp;V62&amp;"&lt;/td&gt;&lt;td headers='sinA'&gt;"&amp;W62&amp;"&lt;/td&gt;&lt;td headers='sinB'&gt;"&amp;X62&amp;"&lt;/td&gt;&lt;td headers='sinC'&gt;"&amp;Y62&amp;"&lt;/td&gt;&lt;td headers='sinD'&gt;"&amp;Z62&amp;"&lt;/td&gt;&lt;td headers='sinE'&gt;"&amp;AA62&amp;"&lt;/td&gt;&lt;td headers='sinF'&gt;"&amp;AB62&amp;"&lt;/td&gt;&lt;td headers='sinG'&gt;"&amp;AC62&amp;"&lt;/td&gt;&lt;/tr&gt;"</f>
        <v>&lt;tr class='mmt ltd'&gt;&lt;td headers='icon'&gt;&lt;img src='resources/TS_ENVYRIA_ZAYIN_02.png' title='笑顔の先に望む世界' /&gt;&lt;/td&gt;&lt;td headers='name'&gt;笑顔の先に望む世界&lt;/td&gt;&lt;td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id='m060'&gt;80&lt;/td&gt;&lt;td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62" s="31" t="str">
        <f t="shared" si="3"/>
        <v>document.getElementById('m060').innerHTML = (b1*50+b2*0+b0*50) + (s1*30+s2*0+s3*0+s4*0+s5*0+s6*30+s7*0+s0*30) + (e01*0+e02*0+e03*0+e04*+e05*0+e06*0+e07*0+e08*0+e09*0+e10*0+e11*0+e12*0+e13*0+e14*0+e15*0+e16*0+e17*0);</v>
      </c>
      <c r="AI62" s="35" t="str">
        <f t="shared" si="4"/>
        <v>m060</v>
      </c>
      <c r="AJ62" s="23"/>
    </row>
    <row r="63" spans="1:36" s="3" customFormat="1" ht="37.049999999999997" customHeight="1" x14ac:dyDescent="0.3">
      <c r="A63" s="3" t="s">
        <v>151</v>
      </c>
      <c r="C63" s="6" t="s">
        <v>456</v>
      </c>
      <c r="D63" s="3">
        <v>5</v>
      </c>
      <c r="E63" s="3" t="s">
        <v>35</v>
      </c>
      <c r="F63" s="15" t="s">
        <v>36</v>
      </c>
      <c r="G63" s="8"/>
      <c r="H63" s="4">
        <f t="shared" si="0"/>
        <v>0</v>
      </c>
      <c r="I63" s="2"/>
      <c r="J63" s="2"/>
      <c r="K63" s="2"/>
      <c r="L63" s="2">
        <f t="shared" si="1"/>
        <v>0</v>
      </c>
      <c r="M63" s="2"/>
      <c r="N63" s="2"/>
      <c r="O63" s="2"/>
      <c r="P63" s="2"/>
      <c r="Q63" s="7"/>
      <c r="U63" s="4"/>
      <c r="AD63" s="4">
        <f t="shared" si="2"/>
        <v>0</v>
      </c>
      <c r="AF63" s="23"/>
      <c r="AG63" s="31" t="str">
        <f>"&lt;tr class='mmt"&amp;IF(E63="活動"," ev",IF(E63="限定"," ltd",""))&amp;IF(G63=""," groupless'","'")&amp;"&gt;&lt;td headers='icon'&gt;&lt;img src='resources/"&amp;A63&amp;"' title='"&amp;C63&amp;"' /&gt;&lt;/td&gt;&lt;td headers='name'&gt;"&amp;C63&amp;"&lt;/td&gt;&lt;td headers='rank'&gt;"&amp;D63&amp;"&lt;/td&gt;&lt;td headers='remark'&gt;"&amp;IF(E63="活動","&lt;span class='event'&gt;活動&lt;/span&gt;",IF(E63="限定","&lt;span class='limited'&gt;限定&lt;/span&gt;",""))&amp;"&lt;/td&gt;&lt;td headers='origin'&gt;&lt;span class='originName'&gt;"&amp;SUBSTITUTE(F63,CHAR(10),"&lt;br&gt;")&amp;"&lt;/span&gt;&lt;img class='originLogo' src='resources/ui/"&amp;VLOOKUP(F63,List!E:F,2,FALSE)&amp;"'title='"&amp;SUBSTITUTE(F63,CHAR(10)," ")&amp;"' /&gt;&lt;/td&gt;&lt;td headers='group'&gt;"&amp;IF(G63="","","&lt;span class='groupName'&gt;"&amp;SUBSTITUTE(G63,CHAR(10)," ")&amp;"&lt;/span&gt;&lt;img class='groupLogo' src='resources/ui/"&amp;VLOOKUP(G63,List!I:J,2,FALSE)&amp;"' title='"&amp;SUBSTITUTE(G63,CHAR(10)," ")&amp;"' /&gt;")&amp;"&lt;/td&gt;&lt;td headers='score' id='"&amp;AI63&amp;"'&gt;"&amp;H63&amp;"&lt;/td&gt;&lt;td headers='HP'&gt;"&amp;I63&amp;"&lt;/td&gt;&lt;td headers='patk'&gt;"&amp;J63&amp;"&lt;/td&gt;&lt;td headers='matk'&gt;"&amp;K63&amp;"&lt;/td&gt;&lt;td headers='pdef'&gt;"&amp;M63&amp;"&lt;/td&gt;&lt;td headers='mdef'&gt;"&amp;N63&amp;"&lt;/td&gt;&lt;td headers='dex'&gt;"&amp;O63&amp;"&lt;/td&gt;&lt;td headers='agi'&gt;"&amp;P63&amp;"&lt;/td&gt;&lt;td headers='luck'&gt;"&amp;Q63&amp;"&lt;/td&gt;&lt;td headers='a.type'&gt;"&amp;R63&amp;"&lt;/td&gt;&lt;td headers='a.bonus'&gt;"&amp;S63&amp;"&lt;/td&gt;&lt;td headers='special'&gt;"&amp;T63&amp;"&lt;/td&gt;&lt;td headers='sp.bonus'&gt;"&amp;U63&amp;"&lt;/td&gt;&lt;td headers='others'&gt;"&amp;V63&amp;"&lt;/td&gt;&lt;td headers='sinA'&gt;"&amp;W63&amp;"&lt;/td&gt;&lt;td headers='sinB'&gt;"&amp;X63&amp;"&lt;/td&gt;&lt;td headers='sinC'&gt;"&amp;Y63&amp;"&lt;/td&gt;&lt;td headers='sinD'&gt;"&amp;Z63&amp;"&lt;/td&gt;&lt;td headers='sinE'&gt;"&amp;AA63&amp;"&lt;/td&gt;&lt;td headers='sinF'&gt;"&amp;AB63&amp;"&lt;/td&gt;&lt;td headers='sinG'&gt;"&amp;AC63&amp;"&lt;/td&gt;&lt;/tr&gt;"</f>
        <v>&lt;tr class='mmt ev groupless'&gt;&lt;td headers='icon'&gt;&lt;img src='resources/TS_FA_01.png' title='迫り来る約束の日' /&gt;&lt;/td&gt;&lt;td headers='name'&gt;迫り来る約束の日&lt;/td&gt;&lt;td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3" s="31" t="str">
        <f t="shared" si="3"/>
        <v>document.getElementById('m061').innerHTML = (b1*0+b2*0+b0*0) + (s1*0+s2*0+s3*0+s4*0+s5*0+s6*0+s7*0+s0*0) + (e01*0+e02*0+e03*0+e04*+e05*0+e06*0+e07*0+e08*0+e09*0+e10*0+e11*0+e12*0+e13*0+e14*0+e15*0+e16*0+e17*0);</v>
      </c>
      <c r="AI63" s="35" t="str">
        <f t="shared" si="4"/>
        <v>m061</v>
      </c>
      <c r="AJ63" s="23"/>
    </row>
    <row r="64" spans="1:36" s="3" customFormat="1" ht="37.049999999999997" customHeight="1" x14ac:dyDescent="0.3">
      <c r="A64" s="3" t="s">
        <v>152</v>
      </c>
      <c r="C64" s="6" t="s">
        <v>457</v>
      </c>
      <c r="D64" s="3">
        <v>5</v>
      </c>
      <c r="E64" s="3" t="s">
        <v>39</v>
      </c>
      <c r="F64" s="15" t="s">
        <v>36</v>
      </c>
      <c r="G64" s="8"/>
      <c r="H64" s="4">
        <f t="shared" si="0"/>
        <v>0</v>
      </c>
      <c r="I64" s="2"/>
      <c r="J64" s="2"/>
      <c r="K64" s="2"/>
      <c r="L64" s="2">
        <f t="shared" si="1"/>
        <v>0</v>
      </c>
      <c r="M64" s="2"/>
      <c r="N64" s="2"/>
      <c r="O64" s="2"/>
      <c r="P64" s="2"/>
      <c r="Q64" s="7"/>
      <c r="U64" s="4"/>
      <c r="AD64" s="4">
        <f t="shared" si="2"/>
        <v>0</v>
      </c>
      <c r="AF64" s="23"/>
      <c r="AG64" s="31" t="str">
        <f>"&lt;tr class='mmt"&amp;IF(E64="活動"," ev",IF(E64="限定"," ltd",""))&amp;IF(G64=""," groupless'","'")&amp;"&gt;&lt;td headers='icon'&gt;&lt;img src='resources/"&amp;A64&amp;"' title='"&amp;C64&amp;"' /&gt;&lt;/td&gt;&lt;td headers='name'&gt;"&amp;C64&amp;"&lt;/td&gt;&lt;td headers='rank'&gt;"&amp;D64&amp;"&lt;/td&gt;&lt;td headers='remark'&gt;"&amp;IF(E64="活動","&lt;span class='event'&gt;活動&lt;/span&gt;",IF(E64="限定","&lt;span class='limited'&gt;限定&lt;/span&gt;",""))&amp;"&lt;/td&gt;&lt;td headers='origin'&gt;&lt;span class='originName'&gt;"&amp;SUBSTITUTE(F64,CHAR(10),"&lt;br&gt;")&amp;"&lt;/span&gt;&lt;img class='originLogo' src='resources/ui/"&amp;VLOOKUP(F64,List!E:F,2,FALSE)&amp;"'title='"&amp;SUBSTITUTE(F64,CHAR(10)," ")&amp;"' /&gt;&lt;/td&gt;&lt;td headers='group'&gt;"&amp;IF(G64="","","&lt;span class='groupName'&gt;"&amp;SUBSTITUTE(G64,CHAR(10)," ")&amp;"&lt;/span&gt;&lt;img class='groupLogo' src='resources/ui/"&amp;VLOOKUP(G64,List!I:J,2,FALSE)&amp;"' title='"&amp;SUBSTITUTE(G64,CHAR(10)," ")&amp;"' /&gt;")&amp;"&lt;/td&gt;&lt;td headers='score' id='"&amp;AI64&amp;"'&gt;"&amp;H64&amp;"&lt;/td&gt;&lt;td headers='HP'&gt;"&amp;I64&amp;"&lt;/td&gt;&lt;td headers='patk'&gt;"&amp;J64&amp;"&lt;/td&gt;&lt;td headers='matk'&gt;"&amp;K64&amp;"&lt;/td&gt;&lt;td headers='pdef'&gt;"&amp;M64&amp;"&lt;/td&gt;&lt;td headers='mdef'&gt;"&amp;N64&amp;"&lt;/td&gt;&lt;td headers='dex'&gt;"&amp;O64&amp;"&lt;/td&gt;&lt;td headers='agi'&gt;"&amp;P64&amp;"&lt;/td&gt;&lt;td headers='luck'&gt;"&amp;Q64&amp;"&lt;/td&gt;&lt;td headers='a.type'&gt;"&amp;R64&amp;"&lt;/td&gt;&lt;td headers='a.bonus'&gt;"&amp;S64&amp;"&lt;/td&gt;&lt;td headers='special'&gt;"&amp;T64&amp;"&lt;/td&gt;&lt;td headers='sp.bonus'&gt;"&amp;U64&amp;"&lt;/td&gt;&lt;td headers='others'&gt;"&amp;V64&amp;"&lt;/td&gt;&lt;td headers='sinA'&gt;"&amp;W64&amp;"&lt;/td&gt;&lt;td headers='sinB'&gt;"&amp;X64&amp;"&lt;/td&gt;&lt;td headers='sinC'&gt;"&amp;Y64&amp;"&lt;/td&gt;&lt;td headers='sinD'&gt;"&amp;Z64&amp;"&lt;/td&gt;&lt;td headers='sinE'&gt;"&amp;AA64&amp;"&lt;/td&gt;&lt;td headers='sinF'&gt;"&amp;AB64&amp;"&lt;/td&gt;&lt;td headers='sinG'&gt;"&amp;AC64&amp;"&lt;/td&gt;&lt;/tr&gt;"</f>
        <v>&lt;tr class='mmt ltd groupless'&gt;&lt;td headers='icon'&gt;&lt;img src='resources/TS_FA_02.png' title='真理を追い求めて' /&gt;&lt;/td&gt;&lt;td headers='name'&gt;真理を追い求めて&lt;/td&gt;&lt;td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4" s="31" t="str">
        <f t="shared" si="3"/>
        <v>document.getElementById('m062').innerHTML = (b1*0+b2*0+b0*0) + (s1*0+s2*0+s3*0+s4*0+s5*0+s6*0+s7*0+s0*0) + (e01*0+e02*0+e03*0+e04*+e05*0+e06*0+e07*0+e08*0+e09*0+e10*0+e11*0+e12*0+e13*0+e14*0+e15*0+e16*0+e17*0);</v>
      </c>
      <c r="AI64" s="35" t="str">
        <f t="shared" si="4"/>
        <v>m062</v>
      </c>
      <c r="AJ64" s="23"/>
    </row>
    <row r="65" spans="1:36" s="3" customFormat="1" ht="37.049999999999997" customHeight="1" x14ac:dyDescent="0.3">
      <c r="A65" s="3" t="s">
        <v>153</v>
      </c>
      <c r="C65" s="6" t="s">
        <v>458</v>
      </c>
      <c r="D65" s="3">
        <v>5</v>
      </c>
      <c r="E65" s="3" t="s">
        <v>39</v>
      </c>
      <c r="F65" s="17" t="s">
        <v>154</v>
      </c>
      <c r="G65" s="8"/>
      <c r="H65" s="4">
        <f t="shared" si="0"/>
        <v>0</v>
      </c>
      <c r="I65" s="2"/>
      <c r="J65" s="2"/>
      <c r="K65" s="2"/>
      <c r="L65" s="2">
        <f t="shared" si="1"/>
        <v>0</v>
      </c>
      <c r="M65" s="2"/>
      <c r="N65" s="2"/>
      <c r="O65" s="2"/>
      <c r="P65" s="2"/>
      <c r="Q65" s="7"/>
      <c r="U65" s="4"/>
      <c r="AD65" s="4">
        <f t="shared" si="2"/>
        <v>0</v>
      </c>
      <c r="AF65" s="23"/>
      <c r="AG65" s="31" t="str">
        <f>"&lt;tr class='mmt"&amp;IF(E65="活動"," ev",IF(E65="限定"," ltd",""))&amp;IF(G65=""," groupless'","'")&amp;"&gt;&lt;td headers='icon'&gt;&lt;img src='resources/"&amp;A65&amp;"' title='"&amp;C65&amp;"' /&gt;&lt;/td&gt;&lt;td headers='name'&gt;"&amp;C65&amp;"&lt;/td&gt;&lt;td headers='rank'&gt;"&amp;D65&amp;"&lt;/td&gt;&lt;td headers='remark'&gt;"&amp;IF(E65="活動","&lt;span class='event'&gt;活動&lt;/span&gt;",IF(E65="限定","&lt;span class='limited'&gt;限定&lt;/span&gt;",""))&amp;"&lt;/td&gt;&lt;td headers='origin'&gt;&lt;span class='originName'&gt;"&amp;SUBSTITUTE(F65,CHAR(10),"&lt;br&gt;")&amp;"&lt;/span&gt;&lt;img class='originLogo' src='resources/ui/"&amp;VLOOKUP(F65,List!E:F,2,FALSE)&amp;"'title='"&amp;SUBSTITUTE(F65,CHAR(10)," ")&amp;"' /&gt;&lt;/td&gt;&lt;td headers='group'&gt;"&amp;IF(G65="","","&lt;span class='groupName'&gt;"&amp;SUBSTITUTE(G65,CHAR(10)," ")&amp;"&lt;/span&gt;&lt;img class='groupLogo' src='resources/ui/"&amp;VLOOKUP(G65,List!I:J,2,FALSE)&amp;"' title='"&amp;SUBSTITUTE(G65,CHAR(10)," ")&amp;"' /&gt;")&amp;"&lt;/td&gt;&lt;td headers='score' id='"&amp;AI65&amp;"'&gt;"&amp;H65&amp;"&lt;/td&gt;&lt;td headers='HP'&gt;"&amp;I65&amp;"&lt;/td&gt;&lt;td headers='patk'&gt;"&amp;J65&amp;"&lt;/td&gt;&lt;td headers='matk'&gt;"&amp;K65&amp;"&lt;/td&gt;&lt;td headers='pdef'&gt;"&amp;M65&amp;"&lt;/td&gt;&lt;td headers='mdef'&gt;"&amp;N65&amp;"&lt;/td&gt;&lt;td headers='dex'&gt;"&amp;O65&amp;"&lt;/td&gt;&lt;td headers='agi'&gt;"&amp;P65&amp;"&lt;/td&gt;&lt;td headers='luck'&gt;"&amp;Q65&amp;"&lt;/td&gt;&lt;td headers='a.type'&gt;"&amp;R65&amp;"&lt;/td&gt;&lt;td headers='a.bonus'&gt;"&amp;S65&amp;"&lt;/td&gt;&lt;td headers='special'&gt;"&amp;T65&amp;"&lt;/td&gt;&lt;td headers='sp.bonus'&gt;"&amp;U65&amp;"&lt;/td&gt;&lt;td headers='others'&gt;"&amp;V65&amp;"&lt;/td&gt;&lt;td headers='sinA'&gt;"&amp;W65&amp;"&lt;/td&gt;&lt;td headers='sinB'&gt;"&amp;X65&amp;"&lt;/td&gt;&lt;td headers='sinC'&gt;"&amp;Y65&amp;"&lt;/td&gt;&lt;td headers='sinD'&gt;"&amp;Z65&amp;"&lt;/td&gt;&lt;td headers='sinE'&gt;"&amp;AA65&amp;"&lt;/td&gt;&lt;td headers='sinF'&gt;"&amp;AB65&amp;"&lt;/td&gt;&lt;td headers='sinG'&gt;"&amp;AC65&amp;"&lt;/td&gt;&lt;/tr&gt;"</f>
        <v>&lt;tr class='mmt ltd groupless'&gt;&lt;td headers='icon'&gt;&lt;img src='resources/TS_GLUTTONY_JUURIA_01.png' title='手向け、願いを乗せて' /&gt;&lt;/td&gt;&lt;td headers='name'&gt;手向け、願いを乗せて&lt;/td&gt;&lt;td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5" s="31" t="str">
        <f t="shared" si="3"/>
        <v>document.getElementById('m063').innerHTML = (b1*0+b2*0+b0*0) + (s1*0+s2*0+s3*0+s4*0+s5*0+s6*0+s7*0+s0*0) + (e01*0+e02*0+e03*0+e04*+e05*0+e06*0+e07*0+e08*0+e09*0+e10*0+e11*0+e12*0+e13*0+e14*0+e15*0+e16*0+e17*0);</v>
      </c>
      <c r="AI65" s="35" t="str">
        <f t="shared" si="4"/>
        <v>m063</v>
      </c>
      <c r="AJ65" s="23"/>
    </row>
    <row r="66" spans="1:36" s="3" customFormat="1" ht="37.049999999999997" customHeight="1" x14ac:dyDescent="0.3">
      <c r="A66" s="3" t="s">
        <v>536</v>
      </c>
      <c r="C66" s="6" t="s">
        <v>539</v>
      </c>
      <c r="D66" s="3">
        <v>5</v>
      </c>
      <c r="E66" s="3" t="s">
        <v>39</v>
      </c>
      <c r="F66" s="17" t="s">
        <v>154</v>
      </c>
      <c r="G66" s="8"/>
      <c r="H66" s="4">
        <f t="shared" ref="H66" si="5">SUMPRODUCT(I$1:AD$1,I66:AD66)</f>
        <v>0</v>
      </c>
      <c r="I66" s="2"/>
      <c r="J66" s="2"/>
      <c r="K66" s="2"/>
      <c r="L66" s="2">
        <f t="shared" ref="L66" si="6">MAX(J66:K66)</f>
        <v>0</v>
      </c>
      <c r="M66" s="2"/>
      <c r="N66" s="2"/>
      <c r="O66" s="2"/>
      <c r="P66" s="2"/>
      <c r="Q66" s="7"/>
      <c r="U66" s="4"/>
      <c r="AD66" s="4">
        <f t="shared" ref="AD66" si="7">MAX(W66:AC66)</f>
        <v>0</v>
      </c>
      <c r="AF66" s="23"/>
      <c r="AG66" s="31" t="str">
        <f>"&lt;tr class='mmt"&amp;IF(E66="活動"," ev",IF(E66="限定"," ltd",""))&amp;IF(G66=""," groupless'","'")&amp;"&gt;&lt;td headers='icon'&gt;&lt;img src='resources/"&amp;A66&amp;"' title='"&amp;C66&amp;"' /&gt;&lt;/td&gt;&lt;td headers='name'&gt;"&amp;C66&amp;"&lt;/td&gt;&lt;td headers='rank'&gt;"&amp;D66&amp;"&lt;/td&gt;&lt;td headers='remark'&gt;"&amp;IF(E66="活動","&lt;span class='event'&gt;活動&lt;/span&gt;",IF(E66="限定","&lt;span class='limited'&gt;限定&lt;/span&gt;",""))&amp;"&lt;/td&gt;&lt;td headers='origin'&gt;&lt;span class='originName'&gt;"&amp;SUBSTITUTE(F66,CHAR(10),"&lt;br&gt;")&amp;"&lt;/span&gt;&lt;img class='originLogo' src='resources/ui/"&amp;VLOOKUP(F66,List!E:F,2,FALSE)&amp;"'title='"&amp;SUBSTITUTE(F66,CHAR(10)," ")&amp;"' /&gt;&lt;/td&gt;&lt;td headers='group'&gt;"&amp;IF(G66="","","&lt;span class='groupName'&gt;"&amp;SUBSTITUTE(G66,CHAR(10)," ")&amp;"&lt;/span&gt;&lt;img class='groupLogo' src='resources/ui/"&amp;VLOOKUP(G66,List!I:J,2,FALSE)&amp;"' title='"&amp;SUBSTITUTE(G66,CHAR(10)," ")&amp;"' /&gt;")&amp;"&lt;/td&gt;&lt;td headers='score' id='"&amp;AI66&amp;"'&gt;"&amp;H66&amp;"&lt;/td&gt;&lt;td headers='HP'&gt;"&amp;I66&amp;"&lt;/td&gt;&lt;td headers='patk'&gt;"&amp;J66&amp;"&lt;/td&gt;&lt;td headers='matk'&gt;"&amp;K66&amp;"&lt;/td&gt;&lt;td headers='pdef'&gt;"&amp;M66&amp;"&lt;/td&gt;&lt;td headers='mdef'&gt;"&amp;N66&amp;"&lt;/td&gt;&lt;td headers='dex'&gt;"&amp;O66&amp;"&lt;/td&gt;&lt;td headers='agi'&gt;"&amp;P66&amp;"&lt;/td&gt;&lt;td headers='luck'&gt;"&amp;Q66&amp;"&lt;/td&gt;&lt;td headers='a.type'&gt;"&amp;R66&amp;"&lt;/td&gt;&lt;td headers='a.bonus'&gt;"&amp;S66&amp;"&lt;/td&gt;&lt;td headers='special'&gt;"&amp;T66&amp;"&lt;/td&gt;&lt;td headers='sp.bonus'&gt;"&amp;U66&amp;"&lt;/td&gt;&lt;td headers='others'&gt;"&amp;V66&amp;"&lt;/td&gt;&lt;td headers='sinA'&gt;"&amp;W66&amp;"&lt;/td&gt;&lt;td headers='sinB'&gt;"&amp;X66&amp;"&lt;/td&gt;&lt;td headers='sinC'&gt;"&amp;Y66&amp;"&lt;/td&gt;&lt;td headers='sinD'&gt;"&amp;Z66&amp;"&lt;/td&gt;&lt;td headers='sinE'&gt;"&amp;AA66&amp;"&lt;/td&gt;&lt;td headers='sinF'&gt;"&amp;AB66&amp;"&lt;/td&gt;&lt;td headers='sinG'&gt;"&amp;AC66&amp;"&lt;/td&gt;&lt;/tr&gt;"</f>
        <v>&lt;tr class='mmt ltd groupless'&gt;&lt;td headers='icon'&gt;&lt;img src='resources/TS_GLUTTONY_JUURIA_DARK_01.png' title='穢れなき生者を喰らい' /&gt;&lt;/td&gt;&lt;td headers='name'&gt;穢れなき生者を喰らい&lt;/td&gt;&lt;td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6" s="31" t="str">
        <f t="shared" si="3"/>
        <v>document.getElementById('m064').innerHTML = (b1*0+b2*0+b0*0) + (s1*0+s2*0+s3*0+s4*0+s5*0+s6*0+s7*0+s0*0) + (e01*0+e02*0+e03*0+e04*+e05*0+e06*0+e07*0+e08*0+e09*0+e10*0+e11*0+e12*0+e13*0+e14*0+e15*0+e16*0+e17*0);</v>
      </c>
      <c r="AI66" s="35" t="str">
        <f t="shared" si="4"/>
        <v>m064</v>
      </c>
      <c r="AJ66" s="23"/>
    </row>
    <row r="67" spans="1:36" s="3" customFormat="1" ht="37.049999999999997" customHeight="1" x14ac:dyDescent="0.3">
      <c r="A67" s="3" t="s">
        <v>155</v>
      </c>
      <c r="C67" s="6" t="s">
        <v>459</v>
      </c>
      <c r="D67" s="3">
        <v>5</v>
      </c>
      <c r="E67" s="3" t="s">
        <v>35</v>
      </c>
      <c r="F67" s="17" t="s">
        <v>154</v>
      </c>
      <c r="G67" s="8"/>
      <c r="H67" s="4">
        <f t="shared" si="0"/>
        <v>0</v>
      </c>
      <c r="I67" s="2"/>
      <c r="J67" s="2"/>
      <c r="K67" s="2"/>
      <c r="L67" s="2">
        <f t="shared" si="1"/>
        <v>0</v>
      </c>
      <c r="M67" s="2"/>
      <c r="N67" s="2"/>
      <c r="O67" s="2"/>
      <c r="P67" s="2"/>
      <c r="Q67" s="7"/>
      <c r="U67" s="4"/>
      <c r="AD67" s="4">
        <f t="shared" si="2"/>
        <v>0</v>
      </c>
      <c r="AF67" s="23"/>
      <c r="AG67" s="31" t="str">
        <f>"&lt;tr class='mmt"&amp;IF(E67="活動"," ev",IF(E67="限定"," ltd",""))&amp;IF(G67=""," groupless'","'")&amp;"&gt;&lt;td headers='icon'&gt;&lt;img src='resources/"&amp;A67&amp;"' title='"&amp;C67&amp;"' /&gt;&lt;/td&gt;&lt;td headers='name'&gt;"&amp;C67&amp;"&lt;/td&gt;&lt;td headers='rank'&gt;"&amp;D67&amp;"&lt;/td&gt;&lt;td headers='remark'&gt;"&amp;IF(E67="活動","&lt;span class='event'&gt;活動&lt;/span&gt;",IF(E67="限定","&lt;span class='limited'&gt;限定&lt;/span&gt;",""))&amp;"&lt;/td&gt;&lt;td headers='origin'&gt;&lt;span class='originName'&gt;"&amp;SUBSTITUTE(F67,CHAR(10),"&lt;br&gt;")&amp;"&lt;/span&gt;&lt;img class='originLogo' src='resources/ui/"&amp;VLOOKUP(F67,List!E:F,2,FALSE)&amp;"'title='"&amp;SUBSTITUTE(F67,CHAR(10)," ")&amp;"' /&gt;&lt;/td&gt;&lt;td headers='group'&gt;"&amp;IF(G67="","","&lt;span class='groupName'&gt;"&amp;SUBSTITUTE(G67,CHAR(10)," ")&amp;"&lt;/span&gt;&lt;img class='groupLogo' src='resources/ui/"&amp;VLOOKUP(G67,List!I:J,2,FALSE)&amp;"' title='"&amp;SUBSTITUTE(G67,CHAR(10)," ")&amp;"' /&gt;")&amp;"&lt;/td&gt;&lt;td headers='score' id='"&amp;AI67&amp;"'&gt;"&amp;H67&amp;"&lt;/td&gt;&lt;td headers='HP'&gt;"&amp;I67&amp;"&lt;/td&gt;&lt;td headers='patk'&gt;"&amp;J67&amp;"&lt;/td&gt;&lt;td headers='matk'&gt;"&amp;K67&amp;"&lt;/td&gt;&lt;td headers='pdef'&gt;"&amp;M67&amp;"&lt;/td&gt;&lt;td headers='mdef'&gt;"&amp;N67&amp;"&lt;/td&gt;&lt;td headers='dex'&gt;"&amp;O67&amp;"&lt;/td&gt;&lt;td headers='agi'&gt;"&amp;P67&amp;"&lt;/td&gt;&lt;td headers='luck'&gt;"&amp;Q67&amp;"&lt;/td&gt;&lt;td headers='a.type'&gt;"&amp;R67&amp;"&lt;/td&gt;&lt;td headers='a.bonus'&gt;"&amp;S67&amp;"&lt;/td&gt;&lt;td headers='special'&gt;"&amp;T67&amp;"&lt;/td&gt;&lt;td headers='sp.bonus'&gt;"&amp;U67&amp;"&lt;/td&gt;&lt;td headers='others'&gt;"&amp;V67&amp;"&lt;/td&gt;&lt;td headers='sinA'&gt;"&amp;W67&amp;"&lt;/td&gt;&lt;td headers='sinB'&gt;"&amp;X67&amp;"&lt;/td&gt;&lt;td headers='sinC'&gt;"&amp;Y67&amp;"&lt;/td&gt;&lt;td headers='sinD'&gt;"&amp;Z67&amp;"&lt;/td&gt;&lt;td headers='sinE'&gt;"&amp;AA67&amp;"&lt;/td&gt;&lt;td headers='sinF'&gt;"&amp;AB67&amp;"&lt;/td&gt;&lt;td headers='sinG'&gt;"&amp;AC67&amp;"&lt;/td&gt;&lt;/tr&gt;"</f>
        <v>&lt;tr class='mmt ev groupless'&gt;&lt;td headers='icon'&gt;&lt;img src='resources/TS_GLUTTONY_LOTIA_01.png' title='甘い宝石たち' /&gt;&lt;/td&gt;&lt;td headers='name'&gt;甘い宝石たち&lt;/td&gt;&lt;td headers='rank'&gt;5&lt;/td&gt;&lt;td headers='remark'&gt;&lt;span class='event'&gt;活動&lt;/span&gt;&lt;/td&gt;&lt;td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7" s="31" t="str">
        <f t="shared" si="3"/>
        <v>document.getElementById('m065').innerHTML = (b1*0+b2*0+b0*0) + (s1*0+s2*0+s3*0+s4*0+s5*0+s6*0+s7*0+s0*0) + (e01*0+e02*0+e03*0+e04*+e05*0+e06*0+e07*0+e08*0+e09*0+e10*0+e11*0+e12*0+e13*0+e14*0+e15*0+e16*0+e17*0);</v>
      </c>
      <c r="AI67" s="35" t="str">
        <f t="shared" si="4"/>
        <v>m065</v>
      </c>
      <c r="AJ67" s="23"/>
    </row>
    <row r="68" spans="1:36" s="3" customFormat="1" ht="37.049999999999997" customHeight="1" x14ac:dyDescent="0.3">
      <c r="A68" s="3" t="s">
        <v>156</v>
      </c>
      <c r="C68" s="6" t="s">
        <v>460</v>
      </c>
      <c r="D68" s="3">
        <v>5</v>
      </c>
      <c r="E68" s="3" t="s">
        <v>39</v>
      </c>
      <c r="F68" s="17" t="s">
        <v>154</v>
      </c>
      <c r="G68" s="8"/>
      <c r="H68" s="4">
        <f t="shared" si="0"/>
        <v>0</v>
      </c>
      <c r="I68" s="2"/>
      <c r="J68" s="2"/>
      <c r="K68" s="2"/>
      <c r="L68" s="2">
        <f t="shared" si="1"/>
        <v>0</v>
      </c>
      <c r="M68" s="2"/>
      <c r="N68" s="2"/>
      <c r="O68" s="2"/>
      <c r="P68" s="2"/>
      <c r="Q68" s="7"/>
      <c r="U68" s="4"/>
      <c r="AD68" s="4">
        <f t="shared" si="2"/>
        <v>0</v>
      </c>
      <c r="AF68" s="23"/>
      <c r="AG68" s="31" t="str">
        <f>"&lt;tr class='mmt"&amp;IF(E68="活動"," ev",IF(E68="限定"," ltd",""))&amp;IF(G68=""," groupless'","'")&amp;"&gt;&lt;td headers='icon'&gt;&lt;img src='resources/"&amp;A68&amp;"' title='"&amp;C68&amp;"' /&gt;&lt;/td&gt;&lt;td headers='name'&gt;"&amp;C68&amp;"&lt;/td&gt;&lt;td headers='rank'&gt;"&amp;D68&amp;"&lt;/td&gt;&lt;td headers='remark'&gt;"&amp;IF(E68="活動","&lt;span class='event'&gt;活動&lt;/span&gt;",IF(E68="限定","&lt;span class='limited'&gt;限定&lt;/span&gt;",""))&amp;"&lt;/td&gt;&lt;td headers='origin'&gt;&lt;span class='originName'&gt;"&amp;SUBSTITUTE(F68,CHAR(10),"&lt;br&gt;")&amp;"&lt;/span&gt;&lt;img class='originLogo' src='resources/ui/"&amp;VLOOKUP(F68,List!E:F,2,FALSE)&amp;"'title='"&amp;SUBSTITUTE(F68,CHAR(10)," ")&amp;"' /&gt;&lt;/td&gt;&lt;td headers='group'&gt;"&amp;IF(G68="","","&lt;span class='groupName'&gt;"&amp;SUBSTITUTE(G68,CHAR(10)," ")&amp;"&lt;/span&gt;&lt;img class='groupLogo' src='resources/ui/"&amp;VLOOKUP(G68,List!I:J,2,FALSE)&amp;"' title='"&amp;SUBSTITUTE(G68,CHAR(10)," ")&amp;"' /&gt;")&amp;"&lt;/td&gt;&lt;td headers='score' id='"&amp;AI68&amp;"'&gt;"&amp;H68&amp;"&lt;/td&gt;&lt;td headers='HP'&gt;"&amp;I68&amp;"&lt;/td&gt;&lt;td headers='patk'&gt;"&amp;J68&amp;"&lt;/td&gt;&lt;td headers='matk'&gt;"&amp;K68&amp;"&lt;/td&gt;&lt;td headers='pdef'&gt;"&amp;M68&amp;"&lt;/td&gt;&lt;td headers='mdef'&gt;"&amp;N68&amp;"&lt;/td&gt;&lt;td headers='dex'&gt;"&amp;O68&amp;"&lt;/td&gt;&lt;td headers='agi'&gt;"&amp;P68&amp;"&lt;/td&gt;&lt;td headers='luck'&gt;"&amp;Q68&amp;"&lt;/td&gt;&lt;td headers='a.type'&gt;"&amp;R68&amp;"&lt;/td&gt;&lt;td headers='a.bonus'&gt;"&amp;S68&amp;"&lt;/td&gt;&lt;td headers='special'&gt;"&amp;T68&amp;"&lt;/td&gt;&lt;td headers='sp.bonus'&gt;"&amp;U68&amp;"&lt;/td&gt;&lt;td headers='others'&gt;"&amp;V68&amp;"&lt;/td&gt;&lt;td headers='sinA'&gt;"&amp;W68&amp;"&lt;/td&gt;&lt;td headers='sinB'&gt;"&amp;X68&amp;"&lt;/td&gt;&lt;td headers='sinC'&gt;"&amp;Y68&amp;"&lt;/td&gt;&lt;td headers='sinD'&gt;"&amp;Z68&amp;"&lt;/td&gt;&lt;td headers='sinE'&gt;"&amp;AA68&amp;"&lt;/td&gt;&lt;td headers='sinF'&gt;"&amp;AB68&amp;"&lt;/td&gt;&lt;td headers='sinG'&gt;"&amp;AC68&amp;"&lt;/td&gt;&lt;/tr&gt;"</f>
        <v>&lt;tr class='mmt ltd groupless'&gt;&lt;td headers='icon'&gt;&lt;img src='resources/TS_GLUTTONY_NEICA_01.png' title='パニックイースター' /&gt;&lt;/td&gt;&lt;td headers='name'&gt;パニックイースター&lt;/td&gt;&lt;td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8" s="31" t="str">
        <f t="shared" ref="AH68:AH131" si="8">"document.getElementById('"&amp;AI68&amp;"').innerHTML = (b1*"&amp;TEXT(J68,0)&amp;"+b2*"&amp;TEXT(K68,0)&amp;"+b0*"&amp;TEXT(L68,0)&amp;") + (s1*"&amp;TEXT(W68,0)&amp;"+s2*"&amp;TEXT(X68,0)&amp;"+s3*"&amp;TEXT(Y68,0)&amp;"+s4*"&amp;TEXT(Z68,0)&amp;"+s5*"&amp;TEXT(AA68,0)&amp;"+s6*"&amp;TEXT(AB68,0)&amp;"+s7*"&amp;TEXT(AC68,0)&amp;"+s0*"&amp;TEXT(AD68,0)&amp;") + (e01*"&amp;IF(ISNUMBER(SEARCH("斬撃",R68)),S68,0)&amp;"+e02*"&amp;IF(ISNUMBER(SEARCH("刺突",R68)),S68,0)&amp;"+e03*"&amp;IF(ISNUMBER(SEARCH("打撃",R68)),S68,0)&amp;"+e04*"&amp;IF(ISNUMBER(SEARCH("射撃",R68)),S68,S68)&amp;"+e05*"&amp;IF(ISNUMBER(SEARCH("魔法",R68)),S68,0)&amp;"+e06*"&amp;IF(ISNUMBER(SEARCH("無区分",R68)),S68,0)&amp;"+e07*"&amp;IF(T68="反撃",U68,0)&amp;"+e08*"&amp;IF(ISNUMBER(SEARCH("雷属性",T68)),U68,0)&amp;"+e09*"&amp;IF(ISNUMBER(SEARCH("風属性",T68)),U68,0)&amp;"+e10*"&amp;IF(ISNUMBER(SEARCH("闇属性",T68)),U68,0)&amp;"+e11*"&amp;IF(ISNUMBER(SEARCH("単体",T68)),U68,0)&amp;"+e12*"&amp;IF(ISNUMBER(SEARCH("範囲",T68)),U68,0)&amp;"+e13*"&amp;IF(T68="人",U68,0)&amp;"+e14*"&amp;IF(T68="異族",U68,0)&amp;"+e15*"&amp;IF(T68="バジュラ",U68,0)&amp;"+e16*"&amp;IF(T68="魔動人形",U68,0)&amp;"+e17*"&amp;IF(T68="下位魔神",U68,0)&amp;");"</f>
        <v>document.getElementById('m066').innerHTML = (b1*0+b2*0+b0*0) + (s1*0+s2*0+s3*0+s4*0+s5*0+s6*0+s7*0+s0*0) + (e01*0+e02*0+e03*0+e04*+e05*0+e06*0+e07*0+e08*0+e09*0+e10*0+e11*0+e12*0+e13*0+e14*0+e15*0+e16*0+e17*0);</v>
      </c>
      <c r="AI68" s="35" t="str">
        <f t="shared" ref="AI68:AI131" si="9">"m"&amp;TEXT(ROW()-2,"000")</f>
        <v>m066</v>
      </c>
      <c r="AJ68" s="23"/>
    </row>
    <row r="69" spans="1:36" s="3" customFormat="1" ht="37.049999999999997" customHeight="1" x14ac:dyDescent="0.3">
      <c r="A69" s="3" t="s">
        <v>157</v>
      </c>
      <c r="C69" s="6" t="s">
        <v>158</v>
      </c>
      <c r="D69" s="3">
        <v>5</v>
      </c>
      <c r="F69" s="17" t="s">
        <v>154</v>
      </c>
      <c r="G69" s="8" t="s">
        <v>91</v>
      </c>
      <c r="H69" s="4">
        <f t="shared" si="0"/>
        <v>90</v>
      </c>
      <c r="I69" s="2"/>
      <c r="J69" s="2">
        <v>30</v>
      </c>
      <c r="K69" s="2">
        <v>30</v>
      </c>
      <c r="L69" s="2">
        <f t="shared" si="1"/>
        <v>30</v>
      </c>
      <c r="M69" s="2"/>
      <c r="N69" s="2"/>
      <c r="O69" s="2"/>
      <c r="P69" s="2">
        <v>10</v>
      </c>
      <c r="Q69" s="7"/>
      <c r="R69" s="5" t="s">
        <v>16</v>
      </c>
      <c r="S69" s="3">
        <v>30</v>
      </c>
      <c r="U69" s="4"/>
      <c r="W69" s="3">
        <v>30</v>
      </c>
      <c r="X69" s="3">
        <v>30</v>
      </c>
      <c r="AD69" s="4">
        <f t="shared" si="2"/>
        <v>30</v>
      </c>
      <c r="AF69" s="23"/>
      <c r="AG69" s="31" t="str">
        <f>"&lt;tr class='mmt"&amp;IF(E69="活動"," ev",IF(E69="限定"," ltd",""))&amp;IF(G69=""," groupless'","'")&amp;"&gt;&lt;td headers='icon'&gt;&lt;img src='resources/"&amp;A69&amp;"' title='"&amp;C69&amp;"' /&gt;&lt;/td&gt;&lt;td headers='name'&gt;"&amp;C69&amp;"&lt;/td&gt;&lt;td headers='rank'&gt;"&amp;D69&amp;"&lt;/td&gt;&lt;td headers='remark'&gt;"&amp;IF(E69="活動","&lt;span class='event'&gt;活動&lt;/span&gt;",IF(E69="限定","&lt;span class='limited'&gt;限定&lt;/span&gt;",""))&amp;"&lt;/td&gt;&lt;td headers='origin'&gt;&lt;span class='originName'&gt;"&amp;SUBSTITUTE(F69,CHAR(10),"&lt;br&gt;")&amp;"&lt;/span&gt;&lt;img class='originLogo' src='resources/ui/"&amp;VLOOKUP(F69,List!E:F,2,FALSE)&amp;"'title='"&amp;SUBSTITUTE(F69,CHAR(10)," ")&amp;"' /&gt;&lt;/td&gt;&lt;td headers='group'&gt;"&amp;IF(G69="","","&lt;span class='groupName'&gt;"&amp;SUBSTITUTE(G69,CHAR(10)," ")&amp;"&lt;/span&gt;&lt;img class='groupLogo' src='resources/ui/"&amp;VLOOKUP(G69,List!I:J,2,FALSE)&amp;"' title='"&amp;SUBSTITUTE(G69,CHAR(10)," ")&amp;"' /&gt;")&amp;"&lt;/td&gt;&lt;td headers='score' id='"&amp;AI69&amp;"'&gt;"&amp;H69&amp;"&lt;/td&gt;&lt;td headers='HP'&gt;"&amp;I69&amp;"&lt;/td&gt;&lt;td headers='patk'&gt;"&amp;J69&amp;"&lt;/td&gt;&lt;td headers='matk'&gt;"&amp;K69&amp;"&lt;/td&gt;&lt;td headers='pdef'&gt;"&amp;M69&amp;"&lt;/td&gt;&lt;td headers='mdef'&gt;"&amp;N69&amp;"&lt;/td&gt;&lt;td headers='dex'&gt;"&amp;O69&amp;"&lt;/td&gt;&lt;td headers='agi'&gt;"&amp;P69&amp;"&lt;/td&gt;&lt;td headers='luck'&gt;"&amp;Q69&amp;"&lt;/td&gt;&lt;td headers='a.type'&gt;"&amp;R69&amp;"&lt;/td&gt;&lt;td headers='a.bonus'&gt;"&amp;S69&amp;"&lt;/td&gt;&lt;td headers='special'&gt;"&amp;T69&amp;"&lt;/td&gt;&lt;td headers='sp.bonus'&gt;"&amp;U69&amp;"&lt;/td&gt;&lt;td headers='others'&gt;"&amp;V69&amp;"&lt;/td&gt;&lt;td headers='sinA'&gt;"&amp;W69&amp;"&lt;/td&gt;&lt;td headers='sinB'&gt;"&amp;X69&amp;"&lt;/td&gt;&lt;td headers='sinC'&gt;"&amp;Y69&amp;"&lt;/td&gt;&lt;td headers='sinD'&gt;"&amp;Z69&amp;"&lt;/td&gt;&lt;td headers='sinE'&gt;"&amp;AA69&amp;"&lt;/td&gt;&lt;td headers='sinF'&gt;"&amp;AB69&amp;"&lt;/td&gt;&lt;td headers='sinG'&gt;"&amp;AC69&amp;"&lt;/td&gt;&lt;/tr&gt;"</f>
        <v>&lt;tr class='mmt'&gt;&lt;td headers='icon'&gt;&lt;img src='resources/TS_GLUTTONY_RAURA_01.png' title='雷光よりも鮮烈な' /&gt;&lt;/td&gt;&lt;td headers='name'&gt;雷光よりも鮮烈な&lt;/td&gt;&lt;td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headers='group'&gt;&lt;span class='groupName'&gt;シャドウメサイヤ&lt;/span&gt;&lt;img class='groupLogo' src='resources/ui/group_messiah.png' title='シャドウメサイヤ' /&gt;&lt;/td&gt;&lt;td headers='score' id='m067'&gt;90&lt;/td&gt;&lt;td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headers='sinA'&gt;30&lt;/td&gt;&lt;td headers='sinB'&gt;30&lt;/td&gt;&lt;td headers='sinC'&gt;&lt;/td&gt;&lt;td headers='sinD'&gt;&lt;/td&gt;&lt;td headers='sinE'&gt;&lt;/td&gt;&lt;td headers='sinF'&gt;&lt;/td&gt;&lt;td headers='sinG'&gt;&lt;/td&gt;&lt;/tr&gt;</v>
      </c>
      <c r="AH69" s="31" t="str">
        <f t="shared" si="8"/>
        <v>document.getElementById('m067').innerHTML = (b1*30+b2*30+b0*30) + (s1*30+s2*30+s3*0+s4*0+s5*0+s6*0+s7*0+s0*30) + (e01*0+e02*0+e03*30+e04*30+e05*0+e06*0+e07*0+e08*0+e09*0+e10*0+e11*0+e12*0+e13*0+e14*0+e15*0+e16*0+e17*0);</v>
      </c>
      <c r="AI69" s="35" t="str">
        <f t="shared" si="9"/>
        <v>m067</v>
      </c>
      <c r="AJ69" s="23"/>
    </row>
    <row r="70" spans="1:36" s="3" customFormat="1" ht="37.049999999999997" customHeight="1" x14ac:dyDescent="0.3">
      <c r="A70" s="3" t="s">
        <v>159</v>
      </c>
      <c r="C70" s="6" t="s">
        <v>461</v>
      </c>
      <c r="D70" s="3">
        <v>5</v>
      </c>
      <c r="F70" s="17" t="s">
        <v>154</v>
      </c>
      <c r="G70" s="8"/>
      <c r="H70" s="4">
        <f t="shared" si="0"/>
        <v>0</v>
      </c>
      <c r="I70" s="2"/>
      <c r="J70" s="2"/>
      <c r="K70" s="2"/>
      <c r="L70" s="2">
        <f t="shared" ref="L70:L140" si="10">MAX(J70:K70)</f>
        <v>0</v>
      </c>
      <c r="M70" s="2"/>
      <c r="N70" s="2"/>
      <c r="O70" s="2"/>
      <c r="P70" s="2"/>
      <c r="Q70" s="7"/>
      <c r="U70" s="4"/>
      <c r="AD70" s="4">
        <f t="shared" ref="AD70:AD140" si="11">MAX(W70:AC70)</f>
        <v>0</v>
      </c>
      <c r="AF70" s="23"/>
      <c r="AG70" s="31" t="str">
        <f>"&lt;tr class='mmt"&amp;IF(E70="活動"," ev",IF(E70="限定"," ltd",""))&amp;IF(G70=""," groupless'","'")&amp;"&gt;&lt;td headers='icon'&gt;&lt;img src='resources/"&amp;A70&amp;"' title='"&amp;C70&amp;"' /&gt;&lt;/td&gt;&lt;td headers='name'&gt;"&amp;C70&amp;"&lt;/td&gt;&lt;td headers='rank'&gt;"&amp;D70&amp;"&lt;/td&gt;&lt;td headers='remark'&gt;"&amp;IF(E70="活動","&lt;span class='event'&gt;活動&lt;/span&gt;",IF(E70="限定","&lt;span class='limited'&gt;限定&lt;/span&gt;",""))&amp;"&lt;/td&gt;&lt;td headers='origin'&gt;&lt;span class='originName'&gt;"&amp;SUBSTITUTE(F70,CHAR(10),"&lt;br&gt;")&amp;"&lt;/span&gt;&lt;img class='originLogo' src='resources/ui/"&amp;VLOOKUP(F70,List!E:F,2,FALSE)&amp;"'title='"&amp;SUBSTITUTE(F70,CHAR(10)," ")&amp;"' /&gt;&lt;/td&gt;&lt;td headers='group'&gt;"&amp;IF(G70="","","&lt;span class='groupName'&gt;"&amp;SUBSTITUTE(G70,CHAR(10)," ")&amp;"&lt;/span&gt;&lt;img class='groupLogo' src='resources/ui/"&amp;VLOOKUP(G70,List!I:J,2,FALSE)&amp;"' title='"&amp;SUBSTITUTE(G70,CHAR(10)," ")&amp;"' /&gt;")&amp;"&lt;/td&gt;&lt;td headers='score' id='"&amp;AI70&amp;"'&gt;"&amp;H70&amp;"&lt;/td&gt;&lt;td headers='HP'&gt;"&amp;I70&amp;"&lt;/td&gt;&lt;td headers='patk'&gt;"&amp;J70&amp;"&lt;/td&gt;&lt;td headers='matk'&gt;"&amp;K70&amp;"&lt;/td&gt;&lt;td headers='pdef'&gt;"&amp;M70&amp;"&lt;/td&gt;&lt;td headers='mdef'&gt;"&amp;N70&amp;"&lt;/td&gt;&lt;td headers='dex'&gt;"&amp;O70&amp;"&lt;/td&gt;&lt;td headers='agi'&gt;"&amp;P70&amp;"&lt;/td&gt;&lt;td headers='luck'&gt;"&amp;Q70&amp;"&lt;/td&gt;&lt;td headers='a.type'&gt;"&amp;R70&amp;"&lt;/td&gt;&lt;td headers='a.bonus'&gt;"&amp;S70&amp;"&lt;/td&gt;&lt;td headers='special'&gt;"&amp;T70&amp;"&lt;/td&gt;&lt;td headers='sp.bonus'&gt;"&amp;U70&amp;"&lt;/td&gt;&lt;td headers='others'&gt;"&amp;V70&amp;"&lt;/td&gt;&lt;td headers='sinA'&gt;"&amp;W70&amp;"&lt;/td&gt;&lt;td headers='sinB'&gt;"&amp;X70&amp;"&lt;/td&gt;&lt;td headers='sinC'&gt;"&amp;Y70&amp;"&lt;/td&gt;&lt;td headers='sinD'&gt;"&amp;Z70&amp;"&lt;/td&gt;&lt;td headers='sinE'&gt;"&amp;AA70&amp;"&lt;/td&gt;&lt;td headers='sinF'&gt;"&amp;AB70&amp;"&lt;/td&gt;&lt;td headers='sinG'&gt;"&amp;AC70&amp;"&lt;/td&gt;&lt;/tr&gt;"</f>
        <v>&lt;tr class='mmt groupless'&gt;&lt;td headers='icon'&gt;&lt;img src='resources/TS_GLUTTONY_TEONA_01.png' title='栄光の欠片、煌めき' /&gt;&lt;/td&gt;&lt;td headers='name'&gt;栄光の欠片、煌めき&lt;/td&gt;&lt;td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0" s="31" t="str">
        <f t="shared" si="8"/>
        <v>document.getElementById('m068').innerHTML = (b1*0+b2*0+b0*0) + (s1*0+s2*0+s3*0+s4*0+s5*0+s6*0+s7*0+s0*0) + (e01*0+e02*0+e03*0+e04*+e05*0+e06*0+e07*0+e08*0+e09*0+e10*0+e11*0+e12*0+e13*0+e14*0+e15*0+e16*0+e17*0);</v>
      </c>
      <c r="AI70" s="35" t="str">
        <f t="shared" si="9"/>
        <v>m068</v>
      </c>
      <c r="AJ70" s="23"/>
    </row>
    <row r="71" spans="1:36" s="3" customFormat="1" ht="37.049999999999997" customHeight="1" x14ac:dyDescent="0.3">
      <c r="A71" s="3" t="s">
        <v>160</v>
      </c>
      <c r="C71" s="6" t="s">
        <v>462</v>
      </c>
      <c r="D71" s="3">
        <v>5</v>
      </c>
      <c r="E71" s="3" t="s">
        <v>39</v>
      </c>
      <c r="F71" s="17" t="s">
        <v>154</v>
      </c>
      <c r="G71" s="8"/>
      <c r="H71" s="4">
        <f t="shared" si="0"/>
        <v>0</v>
      </c>
      <c r="I71" s="2"/>
      <c r="J71" s="2"/>
      <c r="K71" s="2"/>
      <c r="L71" s="2">
        <f t="shared" si="10"/>
        <v>0</v>
      </c>
      <c r="M71" s="2"/>
      <c r="N71" s="2"/>
      <c r="O71" s="2"/>
      <c r="P71" s="2"/>
      <c r="Q71" s="7"/>
      <c r="U71" s="4"/>
      <c r="AD71" s="4">
        <f t="shared" si="11"/>
        <v>0</v>
      </c>
      <c r="AF71" s="23"/>
      <c r="AG71" s="31" t="str">
        <f>"&lt;tr class='mmt"&amp;IF(E71="活動"," ev",IF(E71="限定"," ltd",""))&amp;IF(G71=""," groupless'","'")&amp;"&gt;&lt;td headers='icon'&gt;&lt;img src='resources/"&amp;A71&amp;"' title='"&amp;C71&amp;"' /&gt;&lt;/td&gt;&lt;td headers='name'&gt;"&amp;C71&amp;"&lt;/td&gt;&lt;td headers='rank'&gt;"&amp;D71&amp;"&lt;/td&gt;&lt;td headers='remark'&gt;"&amp;IF(E71="活動","&lt;span class='event'&gt;活動&lt;/span&gt;",IF(E71="限定","&lt;span class='limited'&gt;限定&lt;/span&gt;",""))&amp;"&lt;/td&gt;&lt;td headers='origin'&gt;&lt;span class='originName'&gt;"&amp;SUBSTITUTE(F71,CHAR(10),"&lt;br&gt;")&amp;"&lt;/span&gt;&lt;img class='originLogo' src='resources/ui/"&amp;VLOOKUP(F71,List!E:F,2,FALSE)&amp;"'title='"&amp;SUBSTITUTE(F71,CHAR(10)," ")&amp;"' /&gt;&lt;/td&gt;&lt;td headers='group'&gt;"&amp;IF(G71="","","&lt;span class='groupName'&gt;"&amp;SUBSTITUTE(G71,CHAR(10)," ")&amp;"&lt;/span&gt;&lt;img class='groupLogo' src='resources/ui/"&amp;VLOOKUP(G71,List!I:J,2,FALSE)&amp;"' title='"&amp;SUBSTITUTE(G71,CHAR(10)," ")&amp;"' /&gt;")&amp;"&lt;/td&gt;&lt;td headers='score' id='"&amp;AI71&amp;"'&gt;"&amp;H71&amp;"&lt;/td&gt;&lt;td headers='HP'&gt;"&amp;I71&amp;"&lt;/td&gt;&lt;td headers='patk'&gt;"&amp;J71&amp;"&lt;/td&gt;&lt;td headers='matk'&gt;"&amp;K71&amp;"&lt;/td&gt;&lt;td headers='pdef'&gt;"&amp;M71&amp;"&lt;/td&gt;&lt;td headers='mdef'&gt;"&amp;N71&amp;"&lt;/td&gt;&lt;td headers='dex'&gt;"&amp;O71&amp;"&lt;/td&gt;&lt;td headers='agi'&gt;"&amp;P71&amp;"&lt;/td&gt;&lt;td headers='luck'&gt;"&amp;Q71&amp;"&lt;/td&gt;&lt;td headers='a.type'&gt;"&amp;R71&amp;"&lt;/td&gt;&lt;td headers='a.bonus'&gt;"&amp;S71&amp;"&lt;/td&gt;&lt;td headers='special'&gt;"&amp;T71&amp;"&lt;/td&gt;&lt;td headers='sp.bonus'&gt;"&amp;U71&amp;"&lt;/td&gt;&lt;td headers='others'&gt;"&amp;V71&amp;"&lt;/td&gt;&lt;td headers='sinA'&gt;"&amp;W71&amp;"&lt;/td&gt;&lt;td headers='sinB'&gt;"&amp;X71&amp;"&lt;/td&gt;&lt;td headers='sinC'&gt;"&amp;Y71&amp;"&lt;/td&gt;&lt;td headers='sinD'&gt;"&amp;Z71&amp;"&lt;/td&gt;&lt;td headers='sinE'&gt;"&amp;AA71&amp;"&lt;/td&gt;&lt;td headers='sinF'&gt;"&amp;AB71&amp;"&lt;/td&gt;&lt;td headers='sinG'&gt;"&amp;AC71&amp;"&lt;/td&gt;&lt;/tr&gt;"</f>
        <v>&lt;tr class='mmt ltd groupless'&gt;&lt;td headers='icon'&gt;&lt;img src='resources/TS_GREED_EMMEL_01.png' title='慈しむ愛、ゆえに' /&gt;&lt;/td&gt;&lt;td headers='name'&gt;慈しむ愛、ゆえに&lt;/td&gt;&lt;td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1" s="31" t="str">
        <f t="shared" si="8"/>
        <v>document.getElementById('m069').innerHTML = (b1*0+b2*0+b0*0) + (s1*0+s2*0+s3*0+s4*0+s5*0+s6*0+s7*0+s0*0) + (e01*0+e02*0+e03*0+e04*+e05*0+e06*0+e07*0+e08*0+e09*0+e10*0+e11*0+e12*0+e13*0+e14*0+e15*0+e16*0+e17*0);</v>
      </c>
      <c r="AI71" s="35" t="str">
        <f t="shared" si="9"/>
        <v>m069</v>
      </c>
      <c r="AJ71" s="23"/>
    </row>
    <row r="72" spans="1:36" s="3" customFormat="1" ht="37.049999999999997" customHeight="1" x14ac:dyDescent="0.3">
      <c r="A72" s="3" t="s">
        <v>469</v>
      </c>
      <c r="C72" s="6" t="s">
        <v>468</v>
      </c>
      <c r="D72" s="3">
        <v>5</v>
      </c>
      <c r="E72" s="3" t="s">
        <v>39</v>
      </c>
      <c r="F72" s="17" t="s">
        <v>154</v>
      </c>
      <c r="G72" s="8"/>
      <c r="H72" s="4">
        <f t="shared" si="0"/>
        <v>0</v>
      </c>
      <c r="I72" s="2"/>
      <c r="J72" s="2"/>
      <c r="K72" s="2"/>
      <c r="L72" s="2">
        <f t="shared" si="10"/>
        <v>0</v>
      </c>
      <c r="M72" s="2"/>
      <c r="N72" s="2"/>
      <c r="O72" s="2"/>
      <c r="P72" s="2"/>
      <c r="Q72" s="7"/>
      <c r="U72" s="4"/>
      <c r="AD72" s="4">
        <f t="shared" si="11"/>
        <v>0</v>
      </c>
      <c r="AF72" s="23"/>
      <c r="AG72" s="31" t="str">
        <f>"&lt;tr class='mmt"&amp;IF(E72="活動"," ev",IF(E72="限定"," ltd",""))&amp;IF(G72=""," groupless'","'")&amp;"&gt;&lt;td headers='icon'&gt;&lt;img src='resources/"&amp;A72&amp;"' title='"&amp;C72&amp;"' /&gt;&lt;/td&gt;&lt;td headers='name'&gt;"&amp;C72&amp;"&lt;/td&gt;&lt;td headers='rank'&gt;"&amp;D72&amp;"&lt;/td&gt;&lt;td headers='remark'&gt;"&amp;IF(E72="活動","&lt;span class='event'&gt;活動&lt;/span&gt;",IF(E72="限定","&lt;span class='limited'&gt;限定&lt;/span&gt;",""))&amp;"&lt;/td&gt;&lt;td headers='origin'&gt;&lt;span class='originName'&gt;"&amp;SUBSTITUTE(F72,CHAR(10),"&lt;br&gt;")&amp;"&lt;/span&gt;&lt;img class='originLogo' src='resources/ui/"&amp;VLOOKUP(F72,List!E:F,2,FALSE)&amp;"'title='"&amp;SUBSTITUTE(F72,CHAR(10)," ")&amp;"' /&gt;&lt;/td&gt;&lt;td headers='group'&gt;"&amp;IF(G72="","","&lt;span class='groupName'&gt;"&amp;SUBSTITUTE(G72,CHAR(10)," ")&amp;"&lt;/span&gt;&lt;img class='groupLogo' src='resources/ui/"&amp;VLOOKUP(G72,List!I:J,2,FALSE)&amp;"' title='"&amp;SUBSTITUTE(G72,CHAR(10)," ")&amp;"' /&gt;")&amp;"&lt;/td&gt;&lt;td headers='score' id='"&amp;AI72&amp;"'&gt;"&amp;H72&amp;"&lt;/td&gt;&lt;td headers='HP'&gt;"&amp;I72&amp;"&lt;/td&gt;&lt;td headers='patk'&gt;"&amp;J72&amp;"&lt;/td&gt;&lt;td headers='matk'&gt;"&amp;K72&amp;"&lt;/td&gt;&lt;td headers='pdef'&gt;"&amp;M72&amp;"&lt;/td&gt;&lt;td headers='mdef'&gt;"&amp;N72&amp;"&lt;/td&gt;&lt;td headers='dex'&gt;"&amp;O72&amp;"&lt;/td&gt;&lt;td headers='agi'&gt;"&amp;P72&amp;"&lt;/td&gt;&lt;td headers='luck'&gt;"&amp;Q72&amp;"&lt;/td&gt;&lt;td headers='a.type'&gt;"&amp;R72&amp;"&lt;/td&gt;&lt;td headers='a.bonus'&gt;"&amp;S72&amp;"&lt;/td&gt;&lt;td headers='special'&gt;"&amp;T72&amp;"&lt;/td&gt;&lt;td headers='sp.bonus'&gt;"&amp;U72&amp;"&lt;/td&gt;&lt;td headers='others'&gt;"&amp;V72&amp;"&lt;/td&gt;&lt;td headers='sinA'&gt;"&amp;W72&amp;"&lt;/td&gt;&lt;td headers='sinB'&gt;"&amp;X72&amp;"&lt;/td&gt;&lt;td headers='sinC'&gt;"&amp;Y72&amp;"&lt;/td&gt;&lt;td headers='sinD'&gt;"&amp;Z72&amp;"&lt;/td&gt;&lt;td headers='sinE'&gt;"&amp;AA72&amp;"&lt;/td&gt;&lt;td headers='sinF'&gt;"&amp;AB72&amp;"&lt;/td&gt;&lt;td headers='sinG'&gt;"&amp;AC72&amp;"&lt;/td&gt;&lt;/tr&gt;"</f>
        <v>&lt;tr class='mmt ltd groupless'&gt;&lt;td headers='icon'&gt;&lt;img src='resources/TS_GREED_EMMEL_02.png' title='願い、光の風に吹かれて' /&gt;&lt;/td&gt;&lt;td headers='name'&gt;願い、光の風に吹かれて&lt;/td&gt;&lt;td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2" s="31" t="str">
        <f t="shared" si="8"/>
        <v>document.getElementById('m070').innerHTML = (b1*0+b2*0+b0*0) + (s1*0+s2*0+s3*0+s4*0+s5*0+s6*0+s7*0+s0*0) + (e01*0+e02*0+e03*0+e04*+e05*0+e06*0+e07*0+e08*0+e09*0+e10*0+e11*0+e12*0+e13*0+e14*0+e15*0+e16*0+e17*0);</v>
      </c>
      <c r="AI72" s="35" t="str">
        <f t="shared" si="9"/>
        <v>m070</v>
      </c>
      <c r="AJ72" s="23"/>
    </row>
    <row r="73" spans="1:36" s="3" customFormat="1" ht="37.049999999999997" customHeight="1" x14ac:dyDescent="0.3">
      <c r="A73" s="3" t="s">
        <v>161</v>
      </c>
      <c r="C73" s="6" t="s">
        <v>463</v>
      </c>
      <c r="D73" s="3">
        <v>5</v>
      </c>
      <c r="E73" s="3" t="s">
        <v>39</v>
      </c>
      <c r="F73" s="20" t="s">
        <v>162</v>
      </c>
      <c r="G73" s="8"/>
      <c r="H73" s="4">
        <f t="shared" si="0"/>
        <v>0</v>
      </c>
      <c r="I73" s="2"/>
      <c r="J73" s="2"/>
      <c r="K73" s="2"/>
      <c r="L73" s="2">
        <f t="shared" si="10"/>
        <v>0</v>
      </c>
      <c r="M73" s="2"/>
      <c r="N73" s="2"/>
      <c r="O73" s="2"/>
      <c r="P73" s="2"/>
      <c r="Q73" s="7"/>
      <c r="U73" s="4"/>
      <c r="AD73" s="4">
        <f t="shared" si="11"/>
        <v>0</v>
      </c>
      <c r="AF73" s="23"/>
      <c r="AG73" s="31" t="str">
        <f>"&lt;tr class='mmt"&amp;IF(E73="活動"," ev",IF(E73="限定"," ltd",""))&amp;IF(G73=""," groupless'","'")&amp;"&gt;&lt;td headers='icon'&gt;&lt;img src='resources/"&amp;A73&amp;"' title='"&amp;C73&amp;"' /&gt;&lt;/td&gt;&lt;td headers='name'&gt;"&amp;C73&amp;"&lt;/td&gt;&lt;td headers='rank'&gt;"&amp;D73&amp;"&lt;/td&gt;&lt;td headers='remark'&gt;"&amp;IF(E73="活動","&lt;span class='event'&gt;活動&lt;/span&gt;",IF(E73="限定","&lt;span class='limited'&gt;限定&lt;/span&gt;",""))&amp;"&lt;/td&gt;&lt;td headers='origin'&gt;&lt;span class='originName'&gt;"&amp;SUBSTITUTE(F73,CHAR(10),"&lt;br&gt;")&amp;"&lt;/span&gt;&lt;img class='originLogo' src='resources/ui/"&amp;VLOOKUP(F73,List!E:F,2,FALSE)&amp;"'title='"&amp;SUBSTITUTE(F73,CHAR(10)," ")&amp;"' /&gt;&lt;/td&gt;&lt;td headers='group'&gt;"&amp;IF(G73="","","&lt;span class='groupName'&gt;"&amp;SUBSTITUTE(G73,CHAR(10)," ")&amp;"&lt;/span&gt;&lt;img class='groupLogo' src='resources/ui/"&amp;VLOOKUP(G73,List!I:J,2,FALSE)&amp;"' title='"&amp;SUBSTITUTE(G73,CHAR(10)," ")&amp;"' /&gt;")&amp;"&lt;/td&gt;&lt;td headers='score' id='"&amp;AI73&amp;"'&gt;"&amp;H73&amp;"&lt;/td&gt;&lt;td headers='HP'&gt;"&amp;I73&amp;"&lt;/td&gt;&lt;td headers='patk'&gt;"&amp;J73&amp;"&lt;/td&gt;&lt;td headers='matk'&gt;"&amp;K73&amp;"&lt;/td&gt;&lt;td headers='pdef'&gt;"&amp;M73&amp;"&lt;/td&gt;&lt;td headers='mdef'&gt;"&amp;N73&amp;"&lt;/td&gt;&lt;td headers='dex'&gt;"&amp;O73&amp;"&lt;/td&gt;&lt;td headers='agi'&gt;"&amp;P73&amp;"&lt;/td&gt;&lt;td headers='luck'&gt;"&amp;Q73&amp;"&lt;/td&gt;&lt;td headers='a.type'&gt;"&amp;R73&amp;"&lt;/td&gt;&lt;td headers='a.bonus'&gt;"&amp;S73&amp;"&lt;/td&gt;&lt;td headers='special'&gt;"&amp;T73&amp;"&lt;/td&gt;&lt;td headers='sp.bonus'&gt;"&amp;U73&amp;"&lt;/td&gt;&lt;td headers='others'&gt;"&amp;V73&amp;"&lt;/td&gt;&lt;td headers='sinA'&gt;"&amp;W73&amp;"&lt;/td&gt;&lt;td headers='sinB'&gt;"&amp;X73&amp;"&lt;/td&gt;&lt;td headers='sinC'&gt;"&amp;Y73&amp;"&lt;/td&gt;&lt;td headers='sinD'&gt;"&amp;Z73&amp;"&lt;/td&gt;&lt;td headers='sinE'&gt;"&amp;AA73&amp;"&lt;/td&gt;&lt;td headers='sinF'&gt;"&amp;AB73&amp;"&lt;/td&gt;&lt;td headers='sinG'&gt;"&amp;AC73&amp;"&lt;/td&gt;&lt;/tr&gt;"</f>
        <v>&lt;tr class='mmt ltd groupless'&gt;&lt;td headers='icon'&gt;&lt;img src='resources/TS_GREED_KU_IENA_01.png' title='練磨、創造、その果て' /&gt;&lt;/td&gt;&lt;td headers='name'&gt;練磨、創造、その果て&lt;/td&gt;&lt;td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3" s="31" t="str">
        <f t="shared" si="8"/>
        <v>document.getElementById('m071').innerHTML = (b1*0+b2*0+b0*0) + (s1*0+s2*0+s3*0+s4*0+s5*0+s6*0+s7*0+s0*0) + (e01*0+e02*0+e03*0+e04*+e05*0+e06*0+e07*0+e08*0+e09*0+e10*0+e11*0+e12*0+e13*0+e14*0+e15*0+e16*0+e17*0);</v>
      </c>
      <c r="AI73" s="35" t="str">
        <f t="shared" si="9"/>
        <v>m071</v>
      </c>
      <c r="AJ73" s="23"/>
    </row>
    <row r="74" spans="1:36" s="3" customFormat="1" ht="37.049999999999997" customHeight="1" x14ac:dyDescent="0.3">
      <c r="A74" s="3" t="s">
        <v>506</v>
      </c>
      <c r="C74" s="6" t="s">
        <v>507</v>
      </c>
      <c r="D74" s="3">
        <v>5</v>
      </c>
      <c r="E74" s="3" t="s">
        <v>39</v>
      </c>
      <c r="F74" s="37" t="s">
        <v>162</v>
      </c>
      <c r="G74" s="8" t="s">
        <v>606</v>
      </c>
      <c r="H74" s="4">
        <f t="shared" si="0"/>
        <v>90</v>
      </c>
      <c r="I74" s="2"/>
      <c r="J74" s="2">
        <v>30</v>
      </c>
      <c r="K74" s="2"/>
      <c r="L74" s="2">
        <f t="shared" si="10"/>
        <v>30</v>
      </c>
      <c r="M74" s="2"/>
      <c r="N74" s="2"/>
      <c r="O74" s="2">
        <v>30</v>
      </c>
      <c r="P74" s="2"/>
      <c r="Q74" s="7"/>
      <c r="R74" s="3" t="s">
        <v>17</v>
      </c>
      <c r="S74" s="3">
        <v>30</v>
      </c>
      <c r="U74" s="4"/>
      <c r="V74" s="3" t="s">
        <v>612</v>
      </c>
      <c r="W74" s="3">
        <v>30</v>
      </c>
      <c r="Z74" s="3">
        <v>30</v>
      </c>
      <c r="AD74" s="4">
        <f t="shared" si="11"/>
        <v>30</v>
      </c>
      <c r="AF74" s="23"/>
      <c r="AG74" s="31" t="str">
        <f>"&lt;tr class='mmt"&amp;IF(E74="活動"," ev",IF(E74="限定"," ltd",""))&amp;IF(G74=""," groupless'","'")&amp;"&gt;&lt;td headers='icon'&gt;&lt;img src='resources/"&amp;A74&amp;"' title='"&amp;C74&amp;"' /&gt;&lt;/td&gt;&lt;td headers='name'&gt;"&amp;C74&amp;"&lt;/td&gt;&lt;td headers='rank'&gt;"&amp;D74&amp;"&lt;/td&gt;&lt;td headers='remark'&gt;"&amp;IF(E74="活動","&lt;span class='event'&gt;活動&lt;/span&gt;",IF(E74="限定","&lt;span class='limited'&gt;限定&lt;/span&gt;",""))&amp;"&lt;/td&gt;&lt;td headers='origin'&gt;&lt;span class='originName'&gt;"&amp;SUBSTITUTE(F74,CHAR(10),"&lt;br&gt;")&amp;"&lt;/span&gt;&lt;img class='originLogo' src='resources/ui/"&amp;VLOOKUP(F74,List!E:F,2,FALSE)&amp;"'title='"&amp;SUBSTITUTE(F74,CHAR(10)," ")&amp;"' /&gt;&lt;/td&gt;&lt;td headers='group'&gt;"&amp;IF(G74="","","&lt;span class='groupName'&gt;"&amp;SUBSTITUTE(G74,CHAR(10)," ")&amp;"&lt;/span&gt;&lt;img class='groupLogo' src='resources/ui/"&amp;VLOOKUP(G74,List!I:J,2,FALSE)&amp;"' title='"&amp;SUBSTITUTE(G74,CHAR(10)," ")&amp;"' /&gt;")&amp;"&lt;/td&gt;&lt;td headers='score' id='"&amp;AI74&amp;"'&gt;"&amp;H74&amp;"&lt;/td&gt;&lt;td headers='HP'&gt;"&amp;I74&amp;"&lt;/td&gt;&lt;td headers='patk'&gt;"&amp;J74&amp;"&lt;/td&gt;&lt;td headers='matk'&gt;"&amp;K74&amp;"&lt;/td&gt;&lt;td headers='pdef'&gt;"&amp;M74&amp;"&lt;/td&gt;&lt;td headers='mdef'&gt;"&amp;N74&amp;"&lt;/td&gt;&lt;td headers='dex'&gt;"&amp;O74&amp;"&lt;/td&gt;&lt;td headers='agi'&gt;"&amp;P74&amp;"&lt;/td&gt;&lt;td headers='luck'&gt;"&amp;Q74&amp;"&lt;/td&gt;&lt;td headers='a.type'&gt;"&amp;R74&amp;"&lt;/td&gt;&lt;td headers='a.bonus'&gt;"&amp;S74&amp;"&lt;/td&gt;&lt;td headers='special'&gt;"&amp;T74&amp;"&lt;/td&gt;&lt;td headers='sp.bonus'&gt;"&amp;U74&amp;"&lt;/td&gt;&lt;td headers='others'&gt;"&amp;V74&amp;"&lt;/td&gt;&lt;td headers='sinA'&gt;"&amp;W74&amp;"&lt;/td&gt;&lt;td headers='sinB'&gt;"&amp;X74&amp;"&lt;/td&gt;&lt;td headers='sinC'&gt;"&amp;Y74&amp;"&lt;/td&gt;&lt;td headers='sinD'&gt;"&amp;Z74&amp;"&lt;/td&gt;&lt;td headers='sinE'&gt;"&amp;AA74&amp;"&lt;/td&gt;&lt;td headers='sinF'&gt;"&amp;AB74&amp;"&lt;/td&gt;&lt;td headers='sinG'&gt;"&amp;AC74&amp;"&lt;/td&gt;&lt;/tr&gt;"</f>
        <v>&lt;tr class='mmt ltd'&gt;&lt;td headers='icon'&gt;&lt;img src='resources/TS_GREED_LEAFA_01.png' title='将軍の誇りチョコ' /&gt;&lt;/td&gt;&lt;td headers='name'&gt;将軍の誇りチョコ&lt;/td&gt;&lt;td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id='m072'&gt;90&lt;/td&gt;&lt;td headers='HP'&gt;&lt;/td&gt;&lt;td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headers='a.type'&gt;射撃&lt;/td&gt;&lt;td headers='a.bonus'&gt;30&lt;/td&gt;&lt;td headers='special'&gt;&lt;/td&gt;&lt;td headers='sp.bonus'&gt;&lt;/td&gt;&lt;td headers='others'&gt;命中率+5&lt;/td&gt;&lt;td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74" s="31" t="str">
        <f t="shared" si="8"/>
        <v>document.getElementById('m072').innerHTML = (b1*30+b2*0+b0*30) + (s1*30+s2*0+s3*0+s4*30+s5*0+s6*0+s7*0+s0*30) + (e01*0+e02*0+e03*0+e04*30+e05*0+e06*0+e07*0+e08*0+e09*0+e10*0+e11*0+e12*0+e13*0+e14*0+e15*0+e16*0+e17*0);</v>
      </c>
      <c r="AI74" s="35" t="str">
        <f t="shared" si="9"/>
        <v>m072</v>
      </c>
      <c r="AJ74" s="23"/>
    </row>
    <row r="75" spans="1:36" s="3" customFormat="1" ht="37.049999999999997" customHeight="1" x14ac:dyDescent="0.3">
      <c r="A75" s="3" t="s">
        <v>163</v>
      </c>
      <c r="C75" s="6" t="s">
        <v>464</v>
      </c>
      <c r="D75" s="3">
        <v>5</v>
      </c>
      <c r="F75" s="20" t="s">
        <v>162</v>
      </c>
      <c r="G75" s="8" t="s">
        <v>606</v>
      </c>
      <c r="H75" s="4">
        <f t="shared" si="0"/>
        <v>60</v>
      </c>
      <c r="I75" s="2">
        <v>50</v>
      </c>
      <c r="J75" s="2"/>
      <c r="K75" s="2">
        <v>30</v>
      </c>
      <c r="L75" s="2">
        <f t="shared" si="10"/>
        <v>30</v>
      </c>
      <c r="M75" s="2"/>
      <c r="N75" s="2"/>
      <c r="O75" s="2">
        <v>20</v>
      </c>
      <c r="P75" s="2"/>
      <c r="Q75" s="7"/>
      <c r="U75" s="4"/>
      <c r="Z75" s="3">
        <v>30</v>
      </c>
      <c r="AA75" s="3">
        <v>30</v>
      </c>
      <c r="AD75" s="4">
        <f t="shared" si="11"/>
        <v>30</v>
      </c>
      <c r="AF75" s="23"/>
      <c r="AG75" s="31" t="str">
        <f>"&lt;tr class='mmt"&amp;IF(E75="活動"," ev",IF(E75="限定"," ltd",""))&amp;IF(G75=""," groupless'","'")&amp;"&gt;&lt;td headers='icon'&gt;&lt;img src='resources/"&amp;A75&amp;"' title='"&amp;C75&amp;"' /&gt;&lt;/td&gt;&lt;td headers='name'&gt;"&amp;C75&amp;"&lt;/td&gt;&lt;td headers='rank'&gt;"&amp;D75&amp;"&lt;/td&gt;&lt;td headers='remark'&gt;"&amp;IF(E75="活動","&lt;span class='event'&gt;活動&lt;/span&gt;",IF(E75="限定","&lt;span class='limited'&gt;限定&lt;/span&gt;",""))&amp;"&lt;/td&gt;&lt;td headers='origin'&gt;&lt;span class='originName'&gt;"&amp;SUBSTITUTE(F75,CHAR(10),"&lt;br&gt;")&amp;"&lt;/span&gt;&lt;img class='originLogo' src='resources/ui/"&amp;VLOOKUP(F75,List!E:F,2,FALSE)&amp;"'title='"&amp;SUBSTITUTE(F75,CHAR(10)," ")&amp;"' /&gt;&lt;/td&gt;&lt;td headers='group'&gt;"&amp;IF(G75="","","&lt;span class='groupName'&gt;"&amp;SUBSTITUTE(G75,CHAR(10)," ")&amp;"&lt;/span&gt;&lt;img class='groupLogo' src='resources/ui/"&amp;VLOOKUP(G75,List!I:J,2,FALSE)&amp;"' title='"&amp;SUBSTITUTE(G75,CHAR(10)," ")&amp;"' /&gt;")&amp;"&lt;/td&gt;&lt;td headers='score' id='"&amp;AI75&amp;"'&gt;"&amp;H75&amp;"&lt;/td&gt;&lt;td headers='HP'&gt;"&amp;I75&amp;"&lt;/td&gt;&lt;td headers='patk'&gt;"&amp;J75&amp;"&lt;/td&gt;&lt;td headers='matk'&gt;"&amp;K75&amp;"&lt;/td&gt;&lt;td headers='pdef'&gt;"&amp;M75&amp;"&lt;/td&gt;&lt;td headers='mdef'&gt;"&amp;N75&amp;"&lt;/td&gt;&lt;td headers='dex'&gt;"&amp;O75&amp;"&lt;/td&gt;&lt;td headers='agi'&gt;"&amp;P75&amp;"&lt;/td&gt;&lt;td headers='luck'&gt;"&amp;Q75&amp;"&lt;/td&gt;&lt;td headers='a.type'&gt;"&amp;R75&amp;"&lt;/td&gt;&lt;td headers='a.bonus'&gt;"&amp;S75&amp;"&lt;/td&gt;&lt;td headers='special'&gt;"&amp;T75&amp;"&lt;/td&gt;&lt;td headers='sp.bonus'&gt;"&amp;U75&amp;"&lt;/td&gt;&lt;td headers='others'&gt;"&amp;V75&amp;"&lt;/td&gt;&lt;td headers='sinA'&gt;"&amp;W75&amp;"&lt;/td&gt;&lt;td headers='sinB'&gt;"&amp;X75&amp;"&lt;/td&gt;&lt;td headers='sinC'&gt;"&amp;Y75&amp;"&lt;/td&gt;&lt;td headers='sinD'&gt;"&amp;Z75&amp;"&lt;/td&gt;&lt;td headers='sinE'&gt;"&amp;AA75&amp;"&lt;/td&gt;&lt;td headers='sinF'&gt;"&amp;AB75&amp;"&lt;/td&gt;&lt;td headers='sinG'&gt;"&amp;AC75&amp;"&lt;/td&gt;&lt;/tr&gt;"</f>
        <v>&lt;tr class='mmt'&gt;&lt;td headers='icon'&gt;&lt;img src='resources/TS_GREED_LUCILLE_01.png' title='尽きる、その日まで' /&gt;&lt;/td&gt;&lt;td headers='name'&gt;尽きる、その日まで&lt;/td&gt;&lt;td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id='m073'&gt;60&lt;/td&gt;&lt;td headers='HP'&gt;50&lt;/td&gt;&lt;td headers='patk'&gt;&lt;/td&gt;&lt;td headers='matk'&gt;30&lt;/td&gt;&lt;td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75" s="31" t="str">
        <f t="shared" si="8"/>
        <v>document.getElementById('m073').innerHTML = (b1*0+b2*30+b0*30) + (s1*0+s2*0+s3*0+s4*30+s5*30+s6*0+s7*0+s0*30) + (e01*0+e02*0+e03*0+e04*+e05*0+e06*0+e07*0+e08*0+e09*0+e10*0+e11*0+e12*0+e13*0+e14*0+e15*0+e16*0+e17*0);</v>
      </c>
      <c r="AI75" s="35" t="str">
        <f t="shared" si="9"/>
        <v>m073</v>
      </c>
      <c r="AJ75" s="23"/>
    </row>
    <row r="76" spans="1:36" s="3" customFormat="1" ht="37.049999999999997" customHeight="1" x14ac:dyDescent="0.3">
      <c r="A76" s="3" t="s">
        <v>607</v>
      </c>
      <c r="C76" s="6" t="s">
        <v>610</v>
      </c>
      <c r="D76" s="3">
        <v>5</v>
      </c>
      <c r="E76" s="3" t="s">
        <v>39</v>
      </c>
      <c r="F76" s="51" t="s">
        <v>162</v>
      </c>
      <c r="G76" s="8" t="s">
        <v>606</v>
      </c>
      <c r="H76" s="4">
        <f t="shared" si="0"/>
        <v>110</v>
      </c>
      <c r="I76" s="2"/>
      <c r="J76" s="2"/>
      <c r="K76" s="2">
        <v>40</v>
      </c>
      <c r="L76" s="2">
        <f t="shared" si="10"/>
        <v>40</v>
      </c>
      <c r="M76" s="2"/>
      <c r="N76" s="2"/>
      <c r="O76" s="2"/>
      <c r="P76" s="2"/>
      <c r="Q76" s="7"/>
      <c r="R76" s="5" t="s">
        <v>611</v>
      </c>
      <c r="S76" s="3">
        <v>30</v>
      </c>
      <c r="U76" s="4"/>
      <c r="Y76" s="3">
        <v>20</v>
      </c>
      <c r="Z76" s="3">
        <v>40</v>
      </c>
      <c r="AD76" s="4">
        <f t="shared" si="11"/>
        <v>40</v>
      </c>
      <c r="AF76" s="23"/>
      <c r="AG76" s="31" t="str">
        <f>"&lt;tr class='mmt"&amp;IF(E76="活動"," ev",IF(E76="限定"," ltd",""))&amp;IF(G76=""," groupless'","'")&amp;"&gt;&lt;td headers='icon'&gt;&lt;img src='resources/"&amp;A76&amp;"' title='"&amp;C76&amp;"' /&gt;&lt;/td&gt;&lt;td headers='name'&gt;"&amp;C76&amp;"&lt;/td&gt;&lt;td headers='rank'&gt;"&amp;D76&amp;"&lt;/td&gt;&lt;td headers='remark'&gt;"&amp;IF(E76="活動","&lt;span class='event'&gt;活動&lt;/span&gt;",IF(E76="限定","&lt;span class='limited'&gt;限定&lt;/span&gt;",""))&amp;"&lt;/td&gt;&lt;td headers='origin'&gt;&lt;span class='originName'&gt;"&amp;SUBSTITUTE(F76,CHAR(10),"&lt;br&gt;")&amp;"&lt;/span&gt;&lt;img class='originLogo' src='resources/ui/"&amp;VLOOKUP(F76,List!E:F,2,FALSE)&amp;"'title='"&amp;SUBSTITUTE(F76,CHAR(10)," ")&amp;"' /&gt;&lt;/td&gt;&lt;td headers='group'&gt;"&amp;IF(G76="","","&lt;span class='groupName'&gt;"&amp;SUBSTITUTE(G76,CHAR(10)," ")&amp;"&lt;/span&gt;&lt;img class='groupLogo' src='resources/ui/"&amp;VLOOKUP(G76,List!I:J,2,FALSE)&amp;"' title='"&amp;SUBSTITUTE(G76,CHAR(10)," ")&amp;"' /&gt;")&amp;"&lt;/td&gt;&lt;td headers='score' id='"&amp;AI76&amp;"'&gt;"&amp;H76&amp;"&lt;/td&gt;&lt;td headers='HP'&gt;"&amp;I76&amp;"&lt;/td&gt;&lt;td headers='patk'&gt;"&amp;J76&amp;"&lt;/td&gt;&lt;td headers='matk'&gt;"&amp;K76&amp;"&lt;/td&gt;&lt;td headers='pdef'&gt;"&amp;M76&amp;"&lt;/td&gt;&lt;td headers='mdef'&gt;"&amp;N76&amp;"&lt;/td&gt;&lt;td headers='dex'&gt;"&amp;O76&amp;"&lt;/td&gt;&lt;td headers='agi'&gt;"&amp;P76&amp;"&lt;/td&gt;&lt;td headers='luck'&gt;"&amp;Q76&amp;"&lt;/td&gt;&lt;td headers='a.type'&gt;"&amp;R76&amp;"&lt;/td&gt;&lt;td headers='a.bonus'&gt;"&amp;S76&amp;"&lt;/td&gt;&lt;td headers='special'&gt;"&amp;T76&amp;"&lt;/td&gt;&lt;td headers='sp.bonus'&gt;"&amp;U76&amp;"&lt;/td&gt;&lt;td headers='others'&gt;"&amp;V76&amp;"&lt;/td&gt;&lt;td headers='sinA'&gt;"&amp;W76&amp;"&lt;/td&gt;&lt;td headers='sinB'&gt;"&amp;X76&amp;"&lt;/td&gt;&lt;td headers='sinC'&gt;"&amp;Y76&amp;"&lt;/td&gt;&lt;td headers='sinD'&gt;"&amp;Z76&amp;"&lt;/td&gt;&lt;td headers='sinE'&gt;"&amp;AA76&amp;"&lt;/td&gt;&lt;td headers='sinF'&gt;"&amp;AB76&amp;"&lt;/td&gt;&lt;td headers='sinG'&gt;"&amp;AC76&amp;"&lt;/td&gt;&lt;/tr&gt;"</f>
        <v>&lt;tr class='mmt ltd'&gt;&lt;td headers='icon'&gt;&lt;img src='resources/TS_GREED_LUCILLE_02.png' title='祝宴のとあるキラキラ' /&gt;&lt;/td&gt;&lt;td headers='name'&gt;祝宴のとあるキラキラ&lt;/td&gt;&lt;td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id='m074'&gt;110&lt;/td&gt;&lt;td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headers='a.type'&gt;射撃&amp;斬撃&lt;/td&gt;&lt;td headers='a.bonus'&gt;30&lt;/td&gt;&lt;td headers='special'&gt;&lt;/td&gt;&lt;td headers='sp.bonus'&gt;&lt;/td&gt;&lt;td headers='others'&gt;&lt;/td&gt;&lt;td headers='sinA'&gt;&lt;/td&gt;&lt;td headers='sinB'&gt;&lt;/td&gt;&lt;td headers='sinC'&gt;20&lt;/td&gt;&lt;td headers='sinD'&gt;40&lt;/td&gt;&lt;td headers='sinE'&gt;&lt;/td&gt;&lt;td headers='sinF'&gt;&lt;/td&gt;&lt;td headers='sinG'&gt;&lt;/td&gt;&lt;/tr&gt;</v>
      </c>
      <c r="AH76" s="31" t="str">
        <f t="shared" si="8"/>
        <v>document.getElementById('m074').innerHTML = (b1*0+b2*40+b0*40) + (s1*0+s2*0+s3*20+s4*40+s5*0+s6*0+s7*0+s0*40) + (e01*30+e02*0+e03*0+e04*30+e05*0+e06*0+e07*0+e08*0+e09*0+e10*0+e11*0+e12*0+e13*0+e14*0+e15*0+e16*0+e17*0);</v>
      </c>
      <c r="AI76" s="35" t="str">
        <f t="shared" si="9"/>
        <v>m074</v>
      </c>
      <c r="AJ76" s="23"/>
    </row>
    <row r="77" spans="1:36" s="3" customFormat="1" ht="37.049999999999997" customHeight="1" x14ac:dyDescent="0.3">
      <c r="A77" s="3" t="s">
        <v>164</v>
      </c>
      <c r="C77" s="6" t="s">
        <v>465</v>
      </c>
      <c r="D77" s="3">
        <v>5</v>
      </c>
      <c r="E77" s="3" t="s">
        <v>39</v>
      </c>
      <c r="F77" s="20" t="s">
        <v>162</v>
      </c>
      <c r="G77" s="8" t="s">
        <v>606</v>
      </c>
      <c r="H77" s="4">
        <f t="shared" ref="H77:H146" si="12">SUMPRODUCT(I$1:AD$1,I77:AD77)</f>
        <v>80</v>
      </c>
      <c r="I77" s="2">
        <v>30</v>
      </c>
      <c r="J77" s="2">
        <v>50</v>
      </c>
      <c r="K77" s="2"/>
      <c r="L77" s="2">
        <f t="shared" si="10"/>
        <v>50</v>
      </c>
      <c r="M77" s="2"/>
      <c r="N77" s="2"/>
      <c r="O77" s="2"/>
      <c r="P77" s="2"/>
      <c r="Q77" s="7"/>
      <c r="U77" s="4"/>
      <c r="V77" s="5" t="s">
        <v>613</v>
      </c>
      <c r="Z77" s="3">
        <v>30</v>
      </c>
      <c r="AC77" s="3">
        <v>30</v>
      </c>
      <c r="AD77" s="4">
        <f t="shared" si="11"/>
        <v>30</v>
      </c>
      <c r="AF77" s="23"/>
      <c r="AG77" s="31" t="str">
        <f>"&lt;tr class='mmt"&amp;IF(E77="活動"," ev",IF(E77="限定"," ltd",""))&amp;IF(G77=""," groupless'","'")&amp;"&gt;&lt;td headers='icon'&gt;&lt;img src='resources/"&amp;A77&amp;"' title='"&amp;C77&amp;"' /&gt;&lt;/td&gt;&lt;td headers='name'&gt;"&amp;C77&amp;"&lt;/td&gt;&lt;td headers='rank'&gt;"&amp;D77&amp;"&lt;/td&gt;&lt;td headers='remark'&gt;"&amp;IF(E77="活動","&lt;span class='event'&gt;活動&lt;/span&gt;",IF(E77="限定","&lt;span class='limited'&gt;限定&lt;/span&gt;",""))&amp;"&lt;/td&gt;&lt;td headers='origin'&gt;&lt;span class='originName'&gt;"&amp;SUBSTITUTE(F77,CHAR(10),"&lt;br&gt;")&amp;"&lt;/span&gt;&lt;img class='originLogo' src='resources/ui/"&amp;VLOOKUP(F77,List!E:F,2,FALSE)&amp;"'title='"&amp;SUBSTITUTE(F77,CHAR(10)," ")&amp;"' /&gt;&lt;/td&gt;&lt;td headers='group'&gt;"&amp;IF(G77="","","&lt;span class='groupName'&gt;"&amp;SUBSTITUTE(G77,CHAR(10)," ")&amp;"&lt;/span&gt;&lt;img class='groupLogo' src='resources/ui/"&amp;VLOOKUP(G77,List!I:J,2,FALSE)&amp;"' title='"&amp;SUBSTITUTE(G77,CHAR(10)," ")&amp;"' /&gt;")&amp;"&lt;/td&gt;&lt;td headers='score' id='"&amp;AI77&amp;"'&gt;"&amp;H77&amp;"&lt;/td&gt;&lt;td headers='HP'&gt;"&amp;I77&amp;"&lt;/td&gt;&lt;td headers='patk'&gt;"&amp;J77&amp;"&lt;/td&gt;&lt;td headers='matk'&gt;"&amp;K77&amp;"&lt;/td&gt;&lt;td headers='pdef'&gt;"&amp;M77&amp;"&lt;/td&gt;&lt;td headers='mdef'&gt;"&amp;N77&amp;"&lt;/td&gt;&lt;td headers='dex'&gt;"&amp;O77&amp;"&lt;/td&gt;&lt;td headers='agi'&gt;"&amp;P77&amp;"&lt;/td&gt;&lt;td headers='luck'&gt;"&amp;Q77&amp;"&lt;/td&gt;&lt;td headers='a.type'&gt;"&amp;R77&amp;"&lt;/td&gt;&lt;td headers='a.bonus'&gt;"&amp;S77&amp;"&lt;/td&gt;&lt;td headers='special'&gt;"&amp;T77&amp;"&lt;/td&gt;&lt;td headers='sp.bonus'&gt;"&amp;U77&amp;"&lt;/td&gt;&lt;td headers='others'&gt;"&amp;V77&amp;"&lt;/td&gt;&lt;td headers='sinA'&gt;"&amp;W77&amp;"&lt;/td&gt;&lt;td headers='sinB'&gt;"&amp;X77&amp;"&lt;/td&gt;&lt;td headers='sinC'&gt;"&amp;Y77&amp;"&lt;/td&gt;&lt;td headers='sinD'&gt;"&amp;Z77&amp;"&lt;/td&gt;&lt;td headers='sinE'&gt;"&amp;AA77&amp;"&lt;/td&gt;&lt;td headers='sinF'&gt;"&amp;AB77&amp;"&lt;/td&gt;&lt;td headers='sinG'&gt;"&amp;AC77&amp;"&lt;/td&gt;&lt;/tr&gt;"</f>
        <v>&lt;tr class='mmt ltd'&gt;&lt;td headers='icon'&gt;&lt;img src='resources/TS_GREED_MEIFAN_01.png' title='パニックハロウィン' /&gt;&lt;/td&gt;&lt;td headers='name'&gt;パニックハロウィン&lt;/td&gt;&lt;td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id='m075'&gt;80&lt;/td&gt;&lt;td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headers='others'&gt;範囲耐性+10, 水属性+10&lt;/td&gt;&lt;td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77" s="31" t="str">
        <f t="shared" si="8"/>
        <v>document.getElementById('m075').innerHTML = (b1*50+b2*0+b0*50) + (s1*0+s2*0+s3*0+s4*30+s5*0+s6*0+s7*30+s0*30) + (e01*0+e02*0+e03*0+e04*+e05*0+e06*0+e07*0+e08*0+e09*0+e10*0+e11*0+e12*0+e13*0+e14*0+e15*0+e16*0+e17*0);</v>
      </c>
      <c r="AI77" s="35" t="str">
        <f t="shared" si="9"/>
        <v>m075</v>
      </c>
      <c r="AJ77" s="23"/>
    </row>
    <row r="78" spans="1:36" s="3" customFormat="1" ht="37.049999999999997" customHeight="1" x14ac:dyDescent="0.3">
      <c r="A78" s="3" t="s">
        <v>165</v>
      </c>
      <c r="C78" s="6" t="s">
        <v>466</v>
      </c>
      <c r="D78" s="3">
        <v>5</v>
      </c>
      <c r="F78" s="20" t="s">
        <v>162</v>
      </c>
      <c r="G78" s="8" t="s">
        <v>606</v>
      </c>
      <c r="H78" s="4">
        <f t="shared" si="12"/>
        <v>90</v>
      </c>
      <c r="I78" s="2">
        <v>40</v>
      </c>
      <c r="J78" s="2">
        <v>30</v>
      </c>
      <c r="K78" s="2">
        <v>30</v>
      </c>
      <c r="L78" s="2">
        <f t="shared" si="10"/>
        <v>30</v>
      </c>
      <c r="M78" s="2"/>
      <c r="N78" s="2"/>
      <c r="O78" s="2"/>
      <c r="P78" s="2"/>
      <c r="Q78" s="7"/>
      <c r="U78" s="4"/>
      <c r="Z78" s="3">
        <v>60</v>
      </c>
      <c r="AD78" s="4">
        <f t="shared" si="11"/>
        <v>60</v>
      </c>
      <c r="AF78" s="23"/>
      <c r="AG78" s="31" t="str">
        <f>"&lt;tr class='mmt"&amp;IF(E78="活動"," ev",IF(E78="限定"," ltd",""))&amp;IF(G78=""," groupless'","'")&amp;"&gt;&lt;td headers='icon'&gt;&lt;img src='resources/"&amp;A78&amp;"' title='"&amp;C78&amp;"' /&gt;&lt;/td&gt;&lt;td headers='name'&gt;"&amp;C78&amp;"&lt;/td&gt;&lt;td headers='rank'&gt;"&amp;D78&amp;"&lt;/td&gt;&lt;td headers='remark'&gt;"&amp;IF(E78="活動","&lt;span class='event'&gt;活動&lt;/span&gt;",IF(E78="限定","&lt;span class='limited'&gt;限定&lt;/span&gt;",""))&amp;"&lt;/td&gt;&lt;td headers='origin'&gt;&lt;span class='originName'&gt;"&amp;SUBSTITUTE(F78,CHAR(10),"&lt;br&gt;")&amp;"&lt;/span&gt;&lt;img class='originLogo' src='resources/ui/"&amp;VLOOKUP(F78,List!E:F,2,FALSE)&amp;"'title='"&amp;SUBSTITUTE(F78,CHAR(10)," ")&amp;"' /&gt;&lt;/td&gt;&lt;td headers='group'&gt;"&amp;IF(G78="","","&lt;span class='groupName'&gt;"&amp;SUBSTITUTE(G78,CHAR(10)," ")&amp;"&lt;/span&gt;&lt;img class='groupLogo' src='resources/ui/"&amp;VLOOKUP(G78,List!I:J,2,FALSE)&amp;"' title='"&amp;SUBSTITUTE(G78,CHAR(10)," ")&amp;"' /&gt;")&amp;"&lt;/td&gt;&lt;td headers='score' id='"&amp;AI78&amp;"'&gt;"&amp;H78&amp;"&lt;/td&gt;&lt;td headers='HP'&gt;"&amp;I78&amp;"&lt;/td&gt;&lt;td headers='patk'&gt;"&amp;J78&amp;"&lt;/td&gt;&lt;td headers='matk'&gt;"&amp;K78&amp;"&lt;/td&gt;&lt;td headers='pdef'&gt;"&amp;M78&amp;"&lt;/td&gt;&lt;td headers='mdef'&gt;"&amp;N78&amp;"&lt;/td&gt;&lt;td headers='dex'&gt;"&amp;O78&amp;"&lt;/td&gt;&lt;td headers='agi'&gt;"&amp;P78&amp;"&lt;/td&gt;&lt;td headers='luck'&gt;"&amp;Q78&amp;"&lt;/td&gt;&lt;td headers='a.type'&gt;"&amp;R78&amp;"&lt;/td&gt;&lt;td headers='a.bonus'&gt;"&amp;S78&amp;"&lt;/td&gt;&lt;td headers='special'&gt;"&amp;T78&amp;"&lt;/td&gt;&lt;td headers='sp.bonus'&gt;"&amp;U78&amp;"&lt;/td&gt;&lt;td headers='others'&gt;"&amp;V78&amp;"&lt;/td&gt;&lt;td headers='sinA'&gt;"&amp;W78&amp;"&lt;/td&gt;&lt;td headers='sinB'&gt;"&amp;X78&amp;"&lt;/td&gt;&lt;td headers='sinC'&gt;"&amp;Y78&amp;"&lt;/td&gt;&lt;td headers='sinD'&gt;"&amp;Z78&amp;"&lt;/td&gt;&lt;td headers='sinE'&gt;"&amp;AA78&amp;"&lt;/td&gt;&lt;td headers='sinF'&gt;"&amp;AB78&amp;"&lt;/td&gt;&lt;td headers='sinG'&gt;"&amp;AC78&amp;"&lt;/td&gt;&lt;/tr&gt;"</f>
        <v>&lt;tr class='mmt'&gt;&lt;td headers='icon'&gt;&lt;img src='resources/TS_GREED_ORION_01.png' title='覇道を征く者' /&gt;&lt;/td&gt;&lt;td headers='name'&gt;覇道を征く者&lt;/td&gt;&lt;td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id='m076'&gt;90&lt;/td&gt;&lt;td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headers='sinD'&gt;60&lt;/td&gt;&lt;td headers='sinE'&gt;&lt;/td&gt;&lt;td headers='sinF'&gt;&lt;/td&gt;&lt;td headers='sinG'&gt;&lt;/td&gt;&lt;/tr&gt;</v>
      </c>
      <c r="AH78" s="31" t="str">
        <f t="shared" si="8"/>
        <v>document.getElementById('m076').innerHTML = (b1*30+b2*30+b0*30) + (s1*0+s2*0+s3*0+s4*60+s5*0+s6*0+s7*0+s0*60) + (e01*0+e02*0+e03*0+e04*+e05*0+e06*0+e07*0+e08*0+e09*0+e10*0+e11*0+e12*0+e13*0+e14*0+e15*0+e16*0+e17*0);</v>
      </c>
      <c r="AI78" s="35" t="str">
        <f t="shared" si="9"/>
        <v>m076</v>
      </c>
      <c r="AJ78" s="23"/>
    </row>
    <row r="79" spans="1:36" s="3" customFormat="1" ht="37.049999999999997" customHeight="1" x14ac:dyDescent="0.3">
      <c r="A79" s="3" t="s">
        <v>166</v>
      </c>
      <c r="C79" s="6" t="s">
        <v>167</v>
      </c>
      <c r="D79" s="3">
        <v>5</v>
      </c>
      <c r="E79" s="3" t="s">
        <v>35</v>
      </c>
      <c r="F79" s="20" t="s">
        <v>162</v>
      </c>
      <c r="G79" s="8" t="s">
        <v>168</v>
      </c>
      <c r="H79" s="4">
        <f t="shared" si="12"/>
        <v>50</v>
      </c>
      <c r="I79" s="2">
        <v>30</v>
      </c>
      <c r="J79" s="2">
        <v>20</v>
      </c>
      <c r="K79" s="2"/>
      <c r="L79" s="2">
        <f t="shared" si="10"/>
        <v>20</v>
      </c>
      <c r="M79" s="2"/>
      <c r="N79" s="2"/>
      <c r="O79" s="2"/>
      <c r="P79" s="2"/>
      <c r="Q79" s="7"/>
      <c r="U79" s="4"/>
      <c r="V79" s="3" t="s">
        <v>480</v>
      </c>
      <c r="X79" s="3">
        <v>30</v>
      </c>
      <c r="AD79" s="4">
        <f t="shared" si="11"/>
        <v>30</v>
      </c>
      <c r="AF79" s="23"/>
      <c r="AG79" s="31" t="str">
        <f>"&lt;tr class='mmt"&amp;IF(E79="活動"," ev",IF(E79="限定"," ltd",""))&amp;IF(G79=""," groupless'","'")&amp;"&gt;&lt;td headers='icon'&gt;&lt;img src='resources/"&amp;A79&amp;"' title='"&amp;C79&amp;"' /&gt;&lt;/td&gt;&lt;td headers='name'&gt;"&amp;C79&amp;"&lt;/td&gt;&lt;td headers='rank'&gt;"&amp;D79&amp;"&lt;/td&gt;&lt;td headers='remark'&gt;"&amp;IF(E79="活動","&lt;span class='event'&gt;活動&lt;/span&gt;",IF(E79="限定","&lt;span class='limited'&gt;限定&lt;/span&gt;",""))&amp;"&lt;/td&gt;&lt;td headers='origin'&gt;&lt;span class='originName'&gt;"&amp;SUBSTITUTE(F79,CHAR(10),"&lt;br&gt;")&amp;"&lt;/span&gt;&lt;img class='originLogo' src='resources/ui/"&amp;VLOOKUP(F79,List!E:F,2,FALSE)&amp;"'title='"&amp;SUBSTITUTE(F79,CHAR(10)," ")&amp;"' /&gt;&lt;/td&gt;&lt;td headers='group'&gt;"&amp;IF(G79="","","&lt;span class='groupName'&gt;"&amp;SUBSTITUTE(G79,CHAR(10)," ")&amp;"&lt;/span&gt;&lt;img class='groupLogo' src='resources/ui/"&amp;VLOOKUP(G79,List!I:J,2,FALSE)&amp;"' title='"&amp;SUBSTITUTE(G79,CHAR(10)," ")&amp;"' /&gt;")&amp;"&lt;/td&gt;&lt;td headers='score' id='"&amp;AI79&amp;"'&gt;"&amp;H79&amp;"&lt;/td&gt;&lt;td headers='HP'&gt;"&amp;I79&amp;"&lt;/td&gt;&lt;td headers='patk'&gt;"&amp;J79&amp;"&lt;/td&gt;&lt;td headers='matk'&gt;"&amp;K79&amp;"&lt;/td&gt;&lt;td headers='pdef'&gt;"&amp;M79&amp;"&lt;/td&gt;&lt;td headers='mdef'&gt;"&amp;N79&amp;"&lt;/td&gt;&lt;td headers='dex'&gt;"&amp;O79&amp;"&lt;/td&gt;&lt;td headers='agi'&gt;"&amp;P79&amp;"&lt;/td&gt;&lt;td headers='luck'&gt;"&amp;Q79&amp;"&lt;/td&gt;&lt;td headers='a.type'&gt;"&amp;R79&amp;"&lt;/td&gt;&lt;td headers='a.bonus'&gt;"&amp;S79&amp;"&lt;/td&gt;&lt;td headers='special'&gt;"&amp;T79&amp;"&lt;/td&gt;&lt;td headers='sp.bonus'&gt;"&amp;U79&amp;"&lt;/td&gt;&lt;td headers='others'&gt;"&amp;V79&amp;"&lt;/td&gt;&lt;td headers='sinA'&gt;"&amp;W79&amp;"&lt;/td&gt;&lt;td headers='sinB'&gt;"&amp;X79&amp;"&lt;/td&gt;&lt;td headers='sinC'&gt;"&amp;Y79&amp;"&lt;/td&gt;&lt;td headers='sinD'&gt;"&amp;Z79&amp;"&lt;/td&gt;&lt;td headers='sinE'&gt;"&amp;AA79&amp;"&lt;/td&gt;&lt;td headers='sinF'&gt;"&amp;AB79&amp;"&lt;/td&gt;&lt;td headers='sinG'&gt;"&amp;AC79&amp;"&lt;/td&gt;&lt;/tr&gt;"</f>
        <v>&lt;tr class='mmt ev'&gt;&lt;td headers='icon'&gt;&lt;img src='resources/TS_GREED_RISHEN_01.png' title='船上の厄膳料理' /&gt;&lt;/td&gt;&lt;td headers='name'&gt;船上の厄膳料理&lt;/td&gt;&lt;td headers='rank'&gt;5&lt;/td&gt;&lt;td headers='remark'&gt;&lt;span class='event'&gt;活動&lt;/span&gt;&lt;/td&gt;&lt;td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id='m077'&gt;50&lt;/td&gt;&lt;td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79" s="31" t="str">
        <f t="shared" si="8"/>
        <v>document.getElementById('m077').innerHTML = (b1*20+b2*0+b0*20) + (s1*0+s2*30+s3*0+s4*0+s5*0+s6*0+s7*0+s0*30) + (e01*0+e02*0+e03*0+e04*+e05*0+e06*0+e07*0+e08*0+e09*0+e10*0+e11*0+e12*0+e13*0+e14*0+e15*0+e16*0+e17*0);</v>
      </c>
      <c r="AI79" s="35" t="str">
        <f t="shared" si="9"/>
        <v>m077</v>
      </c>
      <c r="AJ79" s="23"/>
    </row>
    <row r="80" spans="1:36" s="3" customFormat="1" ht="37.049999999999997" customHeight="1" x14ac:dyDescent="0.3">
      <c r="A80" s="3" t="s">
        <v>169</v>
      </c>
      <c r="C80" s="6" t="s">
        <v>170</v>
      </c>
      <c r="D80" s="3">
        <v>5</v>
      </c>
      <c r="F80" s="20" t="s">
        <v>162</v>
      </c>
      <c r="G80" s="8" t="s">
        <v>168</v>
      </c>
      <c r="H80" s="4">
        <f t="shared" si="12"/>
        <v>110</v>
      </c>
      <c r="I80" s="2"/>
      <c r="J80" s="2">
        <v>40</v>
      </c>
      <c r="K80" s="2"/>
      <c r="L80" s="2">
        <f t="shared" si="10"/>
        <v>40</v>
      </c>
      <c r="M80" s="2"/>
      <c r="N80" s="2"/>
      <c r="O80" s="2">
        <v>30</v>
      </c>
      <c r="P80" s="2">
        <v>10</v>
      </c>
      <c r="Q80" s="7"/>
      <c r="R80" s="3" t="s">
        <v>19</v>
      </c>
      <c r="S80" s="3">
        <v>30</v>
      </c>
      <c r="U80" s="4"/>
      <c r="X80" s="3">
        <v>40</v>
      </c>
      <c r="AB80" s="3">
        <v>20</v>
      </c>
      <c r="AD80" s="4">
        <f t="shared" si="11"/>
        <v>40</v>
      </c>
      <c r="AF80" s="23"/>
      <c r="AG80" s="31" t="str">
        <f>"&lt;tr class='mmt"&amp;IF(E80="活動"," ev",IF(E80="限定"," ltd",""))&amp;IF(G80=""," groupless'","'")&amp;"&gt;&lt;td headers='icon'&gt;&lt;img src='resources/"&amp;A80&amp;"' title='"&amp;C80&amp;"' /&gt;&lt;/td&gt;&lt;td headers='name'&gt;"&amp;C80&amp;"&lt;/td&gt;&lt;td headers='rank'&gt;"&amp;D80&amp;"&lt;/td&gt;&lt;td headers='remark'&gt;"&amp;IF(E80="活動","&lt;span class='event'&gt;活動&lt;/span&gt;",IF(E80="限定","&lt;span class='limited'&gt;限定&lt;/span&gt;",""))&amp;"&lt;/td&gt;&lt;td headers='origin'&gt;&lt;span class='originName'&gt;"&amp;SUBSTITUTE(F80,CHAR(10),"&lt;br&gt;")&amp;"&lt;/span&gt;&lt;img class='originLogo' src='resources/ui/"&amp;VLOOKUP(F80,List!E:F,2,FALSE)&amp;"'title='"&amp;SUBSTITUTE(F80,CHAR(10)," ")&amp;"' /&gt;&lt;/td&gt;&lt;td headers='group'&gt;"&amp;IF(G80="","","&lt;span class='groupName'&gt;"&amp;SUBSTITUTE(G80,CHAR(10)," ")&amp;"&lt;/span&gt;&lt;img class='groupLogo' src='resources/ui/"&amp;VLOOKUP(G80,List!I:J,2,FALSE)&amp;"' title='"&amp;SUBSTITUTE(G80,CHAR(10)," ")&amp;"' /&gt;")&amp;"&lt;/td&gt;&lt;td headers='score' id='"&amp;AI80&amp;"'&gt;"&amp;H80&amp;"&lt;/td&gt;&lt;td headers='HP'&gt;"&amp;I80&amp;"&lt;/td&gt;&lt;td headers='patk'&gt;"&amp;J80&amp;"&lt;/td&gt;&lt;td headers='matk'&gt;"&amp;K80&amp;"&lt;/td&gt;&lt;td headers='pdef'&gt;"&amp;M80&amp;"&lt;/td&gt;&lt;td headers='mdef'&gt;"&amp;N80&amp;"&lt;/td&gt;&lt;td headers='dex'&gt;"&amp;O80&amp;"&lt;/td&gt;&lt;td headers='agi'&gt;"&amp;P80&amp;"&lt;/td&gt;&lt;td headers='luck'&gt;"&amp;Q80&amp;"&lt;/td&gt;&lt;td headers='a.type'&gt;"&amp;R80&amp;"&lt;/td&gt;&lt;td headers='a.bonus'&gt;"&amp;S80&amp;"&lt;/td&gt;&lt;td headers='special'&gt;"&amp;T80&amp;"&lt;/td&gt;&lt;td headers='sp.bonus'&gt;"&amp;U80&amp;"&lt;/td&gt;&lt;td headers='others'&gt;"&amp;V80&amp;"&lt;/td&gt;&lt;td headers='sinA'&gt;"&amp;W80&amp;"&lt;/td&gt;&lt;td headers='sinB'&gt;"&amp;X80&amp;"&lt;/td&gt;&lt;td headers='sinC'&gt;"&amp;Y80&amp;"&lt;/td&gt;&lt;td headers='sinD'&gt;"&amp;Z80&amp;"&lt;/td&gt;&lt;td headers='sinE'&gt;"&amp;AA80&amp;"&lt;/td&gt;&lt;td headers='sinF'&gt;"&amp;AB80&amp;"&lt;/td&gt;&lt;td headers='sinG'&gt;"&amp;AC80&amp;"&lt;/td&gt;&lt;/tr&gt;"</f>
        <v>&lt;tr class='mmt'&gt;&lt;td headers='icon'&gt;&lt;img src='resources/TS_GREED_SHENMEI_01.png' title='お宝は海図のその先に' /&gt;&lt;/td&gt;&lt;td headers='name'&gt;お宝は海図のその先に&lt;/td&gt;&lt;td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id='m078'&gt;110&lt;/td&gt;&lt;td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headers='sinA'&gt;&lt;/td&gt;&lt;td headers='sinB'&gt;40&lt;/td&gt;&lt;td headers='sinC'&gt;&lt;/td&gt;&lt;td headers='sinD'&gt;&lt;/td&gt;&lt;td headers='sinE'&gt;&lt;/td&gt;&lt;td headers='sinF'&gt;20&lt;/td&gt;&lt;td headers='sinG'&gt;&lt;/td&gt;&lt;/tr&gt;</v>
      </c>
      <c r="AH80" s="31" t="str">
        <f t="shared" si="8"/>
        <v>document.getElementById('m078').innerHTML = (b1*40+b2*0+b0*40) + (s1*0+s2*40+s3*0+s4*0+s5*0+s6*20+s7*0+s0*40) + (e01*0+e02*0+e03*0+e04*30+e05*0+e06*30+e07*0+e08*0+e09*0+e10*0+e11*0+e12*0+e13*0+e14*0+e15*0+e16*0+e17*0);</v>
      </c>
      <c r="AI80" s="35" t="str">
        <f t="shared" si="9"/>
        <v>m078</v>
      </c>
      <c r="AJ80" s="23"/>
    </row>
    <row r="81" spans="1:36" s="3" customFormat="1" ht="37.049999999999997" customHeight="1" x14ac:dyDescent="0.3">
      <c r="A81" s="3" t="s">
        <v>608</v>
      </c>
      <c r="C81" s="6" t="s">
        <v>614</v>
      </c>
      <c r="D81" s="3">
        <v>5</v>
      </c>
      <c r="F81" s="51" t="s">
        <v>162</v>
      </c>
      <c r="G81" s="8" t="s">
        <v>606</v>
      </c>
      <c r="H81" s="4"/>
      <c r="I81" s="2">
        <v>60</v>
      </c>
      <c r="J81" s="2"/>
      <c r="K81" s="2"/>
      <c r="L81" s="2"/>
      <c r="M81" s="2"/>
      <c r="N81" s="2"/>
      <c r="O81" s="2"/>
      <c r="P81" s="2"/>
      <c r="Q81" s="7"/>
      <c r="T81" s="5" t="s">
        <v>615</v>
      </c>
      <c r="U81" s="4">
        <v>20</v>
      </c>
      <c r="W81" s="3">
        <v>20</v>
      </c>
      <c r="Z81" s="3">
        <v>40</v>
      </c>
      <c r="AD81" s="4"/>
      <c r="AF81" s="23"/>
      <c r="AG81" s="31" t="str">
        <f>"&lt;tr class='mmt"&amp;IF(E81="活動"," ev",IF(E81="限定"," ltd",""))&amp;IF(G81=""," groupless'","'")&amp;"&gt;&lt;td headers='icon'&gt;&lt;img src='resources/"&amp;A81&amp;"' title='"&amp;C81&amp;"' /&gt;&lt;/td&gt;&lt;td headers='name'&gt;"&amp;C81&amp;"&lt;/td&gt;&lt;td headers='rank'&gt;"&amp;D81&amp;"&lt;/td&gt;&lt;td headers='remark'&gt;"&amp;IF(E81="活動","&lt;span class='event'&gt;活動&lt;/span&gt;",IF(E81="限定","&lt;span class='limited'&gt;限定&lt;/span&gt;",""))&amp;"&lt;/td&gt;&lt;td headers='origin'&gt;&lt;span class='originName'&gt;"&amp;SUBSTITUTE(F81,CHAR(10),"&lt;br&gt;")&amp;"&lt;/span&gt;&lt;img class='originLogo' src='resources/ui/"&amp;VLOOKUP(F81,List!E:F,2,FALSE)&amp;"'title='"&amp;SUBSTITUTE(F81,CHAR(10)," ")&amp;"' /&gt;&lt;/td&gt;&lt;td headers='group'&gt;"&amp;IF(G81="","","&lt;span class='groupName'&gt;"&amp;SUBSTITUTE(G81,CHAR(10)," ")&amp;"&lt;/span&gt;&lt;img class='groupLogo' src='resources/ui/"&amp;VLOOKUP(G81,List!I:J,2,FALSE)&amp;"' title='"&amp;SUBSTITUTE(G81,CHAR(10)," ")&amp;"' /&gt;")&amp;"&lt;/td&gt;&lt;td headers='score' id='"&amp;AI81&amp;"'&gt;"&amp;H81&amp;"&lt;/td&gt;&lt;td headers='HP'&gt;"&amp;I81&amp;"&lt;/td&gt;&lt;td headers='patk'&gt;"&amp;J81&amp;"&lt;/td&gt;&lt;td headers='matk'&gt;"&amp;K81&amp;"&lt;/td&gt;&lt;td headers='pdef'&gt;"&amp;M81&amp;"&lt;/td&gt;&lt;td headers='mdef'&gt;"&amp;N81&amp;"&lt;/td&gt;&lt;td headers='dex'&gt;"&amp;O81&amp;"&lt;/td&gt;&lt;td headers='agi'&gt;"&amp;P81&amp;"&lt;/td&gt;&lt;td headers='luck'&gt;"&amp;Q81&amp;"&lt;/td&gt;&lt;td headers='a.type'&gt;"&amp;R81&amp;"&lt;/td&gt;&lt;td headers='a.bonus'&gt;"&amp;S81&amp;"&lt;/td&gt;&lt;td headers='special'&gt;"&amp;T81&amp;"&lt;/td&gt;&lt;td headers='sp.bonus'&gt;"&amp;U81&amp;"&lt;/td&gt;&lt;td headers='others'&gt;"&amp;V81&amp;"&lt;/td&gt;&lt;td headers='sinA'&gt;"&amp;W81&amp;"&lt;/td&gt;&lt;td headers='sinB'&gt;"&amp;X81&amp;"&lt;/td&gt;&lt;td headers='sinC'&gt;"&amp;Y81&amp;"&lt;/td&gt;&lt;td headers='sinD'&gt;"&amp;Z81&amp;"&lt;/td&gt;&lt;td headers='sinE'&gt;"&amp;AA81&amp;"&lt;/td&gt;&lt;td headers='sinF'&gt;"&amp;AB81&amp;"&lt;/td&gt;&lt;td headers='sinG'&gt;"&amp;AC81&amp;"&lt;/td&gt;&lt;/tr&gt;"</f>
        <v>&lt;tr class='mmt'&gt;&lt;td headers='icon'&gt;&lt;img src='resources/TS_GREED_YUEN_01.png' title='盤上交差の岐路' /&gt;&lt;/td&gt;&lt;td headers='name'&gt;盤上交差の岐路&lt;/td&gt;&lt;td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id='m079'&gt;&lt;/td&gt;&lt;td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headers='special'&gt;範囲&amp;雷属性&lt;/td&gt;&lt;td headers='sp.bonus'&gt;20&lt;/td&gt;&lt;td headers='others'&gt;&lt;/td&gt;&lt;td headers='sinA'&gt;20&lt;/td&gt;&lt;td headers='sinB'&gt;&lt;/td&gt;&lt;td headers='sinC'&gt;&lt;/td&gt;&lt;td headers='sinD'&gt;40&lt;/td&gt;&lt;td headers='sinE'&gt;&lt;/td&gt;&lt;td headers='sinF'&gt;&lt;/td&gt;&lt;td headers='sinG'&gt;&lt;/td&gt;&lt;/tr&gt;</v>
      </c>
      <c r="AH81" s="31" t="str">
        <f t="shared" si="8"/>
        <v>document.getElementById('m079').innerHTML = (b1*0+b2*0+b0*0) + (s1*20+s2*0+s3*0+s4*40+s5*0+s6*0+s7*0+s0*0) + (e01*0+e02*0+e03*0+e04*+e05*0+e06*0+e07*0+e08*20+e09*0+e10*0+e11*0+e12*20+e13*0+e14*0+e15*0+e16*0+e17*0);</v>
      </c>
      <c r="AI81" s="35" t="str">
        <f t="shared" si="9"/>
        <v>m079</v>
      </c>
      <c r="AJ81" s="23"/>
    </row>
    <row r="82" spans="1:36" s="3" customFormat="1" ht="37.049999999999997" customHeight="1" x14ac:dyDescent="0.3">
      <c r="A82" s="3" t="s">
        <v>171</v>
      </c>
      <c r="C82" s="6" t="s">
        <v>211</v>
      </c>
      <c r="D82" s="3">
        <v>5</v>
      </c>
      <c r="F82" s="17" t="s">
        <v>48</v>
      </c>
      <c r="G82" s="8"/>
      <c r="H82" s="4">
        <f t="shared" si="12"/>
        <v>0</v>
      </c>
      <c r="I82" s="2"/>
      <c r="J82" s="2"/>
      <c r="K82" s="2"/>
      <c r="L82" s="2">
        <f t="shared" si="10"/>
        <v>0</v>
      </c>
      <c r="M82" s="2"/>
      <c r="N82" s="2"/>
      <c r="O82" s="2"/>
      <c r="P82" s="2"/>
      <c r="Q82" s="7"/>
      <c r="U82" s="4"/>
      <c r="AD82" s="4">
        <f t="shared" si="11"/>
        <v>0</v>
      </c>
      <c r="AF82" s="23"/>
      <c r="AG82" s="31" t="str">
        <f>"&lt;tr class='mmt"&amp;IF(E82="活動"," ev",IF(E82="限定"," ltd",""))&amp;IF(G82=""," groupless'","'")&amp;"&gt;&lt;td headers='icon'&gt;&lt;img src='resources/"&amp;A82&amp;"' title='"&amp;C82&amp;"' /&gt;&lt;/td&gt;&lt;td headers='name'&gt;"&amp;C82&amp;"&lt;/td&gt;&lt;td headers='rank'&gt;"&amp;D82&amp;"&lt;/td&gt;&lt;td headers='remark'&gt;"&amp;IF(E82="活動","&lt;span class='event'&gt;活動&lt;/span&gt;",IF(E82="限定","&lt;span class='limited'&gt;限定&lt;/span&gt;",""))&amp;"&lt;/td&gt;&lt;td headers='origin'&gt;&lt;span class='originName'&gt;"&amp;SUBSTITUTE(F82,CHAR(10),"&lt;br&gt;")&amp;"&lt;/span&gt;&lt;img class='originLogo' src='resources/ui/"&amp;VLOOKUP(F82,List!E:F,2,FALSE)&amp;"'title='"&amp;SUBSTITUTE(F82,CHAR(10)," ")&amp;"' /&gt;&lt;/td&gt;&lt;td headers='group'&gt;"&amp;IF(G82="","","&lt;span class='groupName'&gt;"&amp;SUBSTITUTE(G82,CHAR(10)," ")&amp;"&lt;/span&gt;&lt;img class='groupLogo' src='resources/ui/"&amp;VLOOKUP(G82,List!I:J,2,FALSE)&amp;"' title='"&amp;SUBSTITUTE(G82,CHAR(10)," ")&amp;"' /&gt;")&amp;"&lt;/td&gt;&lt;td headers='score' id='"&amp;AI82&amp;"'&gt;"&amp;H82&amp;"&lt;/td&gt;&lt;td headers='HP'&gt;"&amp;I82&amp;"&lt;/td&gt;&lt;td headers='patk'&gt;"&amp;J82&amp;"&lt;/td&gt;&lt;td headers='matk'&gt;"&amp;K82&amp;"&lt;/td&gt;&lt;td headers='pdef'&gt;"&amp;M82&amp;"&lt;/td&gt;&lt;td headers='mdef'&gt;"&amp;N82&amp;"&lt;/td&gt;&lt;td headers='dex'&gt;"&amp;O82&amp;"&lt;/td&gt;&lt;td headers='agi'&gt;"&amp;P82&amp;"&lt;/td&gt;&lt;td headers='luck'&gt;"&amp;Q82&amp;"&lt;/td&gt;&lt;td headers='a.type'&gt;"&amp;R82&amp;"&lt;/td&gt;&lt;td headers='a.bonus'&gt;"&amp;S82&amp;"&lt;/td&gt;&lt;td headers='special'&gt;"&amp;T82&amp;"&lt;/td&gt;&lt;td headers='sp.bonus'&gt;"&amp;U82&amp;"&lt;/td&gt;&lt;td headers='others'&gt;"&amp;V82&amp;"&lt;/td&gt;&lt;td headers='sinA'&gt;"&amp;W82&amp;"&lt;/td&gt;&lt;td headers='sinB'&gt;"&amp;X82&amp;"&lt;/td&gt;&lt;td headers='sinC'&gt;"&amp;Y82&amp;"&lt;/td&gt;&lt;td headers='sinD'&gt;"&amp;Z82&amp;"&lt;/td&gt;&lt;td headers='sinE'&gt;"&amp;AA82&amp;"&lt;/td&gt;&lt;td headers='sinF'&gt;"&amp;AB82&amp;"&lt;/td&gt;&lt;td headers='sinG'&gt;"&amp;AC82&amp;"&lt;/td&gt;&lt;/tr&gt;"</f>
        <v>&lt;tr class='mmt groupless'&gt;&lt;td headers='icon'&gt;&lt;img src='resources/TS_LIESBET_EDGAR_01.png' title='雪上に刻まれた希望' /&gt;&lt;/td&gt;&lt;td headers='name'&gt;雪上に刻まれた希望&lt;/td&gt;&lt;td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id='m080'&gt;0&lt;/td&gt;&lt;td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82" s="31" t="str">
        <f t="shared" si="8"/>
        <v>document.getElementById('m080').innerHTML = (b1*0+b2*0+b0*0) + (s1*0+s2*0+s3*0+s4*0+s5*0+s6*0+s7*0+s0*0) + (e01*0+e02*0+e03*0+e04*+e05*0+e06*0+e07*0+e08*0+e09*0+e10*0+e11*0+e12*0+e13*0+e14*0+e15*0+e16*0+e17*0);</v>
      </c>
      <c r="AI82" s="35" t="str">
        <f t="shared" si="9"/>
        <v>m080</v>
      </c>
      <c r="AJ82" s="23"/>
    </row>
    <row r="83" spans="1:36" s="3" customFormat="1" ht="37.049999999999997" customHeight="1" x14ac:dyDescent="0.3">
      <c r="A83" s="3" t="s">
        <v>172</v>
      </c>
      <c r="C83" s="6" t="s">
        <v>173</v>
      </c>
      <c r="D83" s="3">
        <v>5</v>
      </c>
      <c r="F83" s="17" t="s">
        <v>174</v>
      </c>
      <c r="G83" s="8" t="s">
        <v>175</v>
      </c>
      <c r="H83" s="4">
        <f t="shared" si="12"/>
        <v>50</v>
      </c>
      <c r="I83" s="2">
        <v>30</v>
      </c>
      <c r="J83" s="2"/>
      <c r="K83" s="2"/>
      <c r="L83" s="2">
        <f t="shared" si="10"/>
        <v>0</v>
      </c>
      <c r="M83" s="2">
        <v>50</v>
      </c>
      <c r="N83" s="2"/>
      <c r="O83" s="2"/>
      <c r="P83" s="2"/>
      <c r="Q83" s="7"/>
      <c r="R83" s="5" t="s">
        <v>16</v>
      </c>
      <c r="S83" s="3">
        <v>20</v>
      </c>
      <c r="U83" s="4"/>
      <c r="Y83" s="3">
        <v>30</v>
      </c>
      <c r="AC83" s="3">
        <v>30</v>
      </c>
      <c r="AD83" s="4">
        <f t="shared" si="11"/>
        <v>30</v>
      </c>
      <c r="AF83" s="23"/>
      <c r="AG83" s="31" t="str">
        <f>"&lt;tr class='mmt"&amp;IF(E83="活動"," ev",IF(E83="限定"," ltd",""))&amp;IF(G83=""," groupless'","'")&amp;"&gt;&lt;td headers='icon'&gt;&lt;img src='resources/"&amp;A83&amp;"' title='"&amp;C83&amp;"' /&gt;&lt;/td&gt;&lt;td headers='name'&gt;"&amp;C83&amp;"&lt;/td&gt;&lt;td headers='rank'&gt;"&amp;D83&amp;"&lt;/td&gt;&lt;td headers='remark'&gt;"&amp;IF(E83="活動","&lt;span class='event'&gt;活動&lt;/span&gt;",IF(E83="限定","&lt;span class='limited'&gt;限定&lt;/span&gt;",""))&amp;"&lt;/td&gt;&lt;td headers='origin'&gt;&lt;span class='originName'&gt;"&amp;SUBSTITUTE(F83,CHAR(10),"&lt;br&gt;")&amp;"&lt;/span&gt;&lt;img class='originLogo' src='resources/ui/"&amp;VLOOKUP(F83,List!E:F,2,FALSE)&amp;"'title='"&amp;SUBSTITUTE(F83,CHAR(10)," ")&amp;"' /&gt;&lt;/td&gt;&lt;td headers='group'&gt;"&amp;IF(G83="","","&lt;span class='groupName'&gt;"&amp;SUBSTITUTE(G83,CHAR(10)," ")&amp;"&lt;/span&gt;&lt;img class='groupLogo' src='resources/ui/"&amp;VLOOKUP(G83,List!I:J,2,FALSE)&amp;"' title='"&amp;SUBSTITUTE(G83,CHAR(10)," ")&amp;"' /&gt;")&amp;"&lt;/td&gt;&lt;td headers='score' id='"&amp;AI83&amp;"'&gt;"&amp;H83&amp;"&lt;/td&gt;&lt;td headers='HP'&gt;"&amp;I83&amp;"&lt;/td&gt;&lt;td headers='patk'&gt;"&amp;J83&amp;"&lt;/td&gt;&lt;td headers='matk'&gt;"&amp;K83&amp;"&lt;/td&gt;&lt;td headers='pdef'&gt;"&amp;M83&amp;"&lt;/td&gt;&lt;td headers='mdef'&gt;"&amp;N83&amp;"&lt;/td&gt;&lt;td headers='dex'&gt;"&amp;O83&amp;"&lt;/td&gt;&lt;td headers='agi'&gt;"&amp;P83&amp;"&lt;/td&gt;&lt;td headers='luck'&gt;"&amp;Q83&amp;"&lt;/td&gt;&lt;td headers='a.type'&gt;"&amp;R83&amp;"&lt;/td&gt;&lt;td headers='a.bonus'&gt;"&amp;S83&amp;"&lt;/td&gt;&lt;td headers='special'&gt;"&amp;T83&amp;"&lt;/td&gt;&lt;td headers='sp.bonus'&gt;"&amp;U83&amp;"&lt;/td&gt;&lt;td headers='others'&gt;"&amp;V83&amp;"&lt;/td&gt;&lt;td headers='sinA'&gt;"&amp;W83&amp;"&lt;/td&gt;&lt;td headers='sinB'&gt;"&amp;X83&amp;"&lt;/td&gt;&lt;td headers='sinC'&gt;"&amp;Y83&amp;"&lt;/td&gt;&lt;td headers='sinD'&gt;"&amp;Z83&amp;"&lt;/td&gt;&lt;td headers='sinE'&gt;"&amp;AA83&amp;"&lt;/td&gt;&lt;td headers='sinF'&gt;"&amp;AB83&amp;"&lt;/td&gt;&lt;td headers='sinG'&gt;"&amp;AC83&amp;"&lt;/td&gt;&lt;/tr&gt;"</f>
        <v>&lt;tr class='mmt'&gt;&lt;td headers='icon'&gt;&lt;img src='resources/TS_LOST_ACHAD_01.png' title='私が見つけた太陽' /&gt;&lt;/td&gt;&lt;td headers='name'&gt;私が見つけた太陽&lt;/td&gt;&lt;td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id='m081'&gt;50&lt;/td&gt;&lt;td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3" s="31" t="str">
        <f t="shared" si="8"/>
        <v>document.getElementById('m081').innerHTML = (b1*0+b2*0+b0*0) + (s1*0+s2*0+s3*30+s4*0+s5*0+s6*0+s7*30+s0*30) + (e01*0+e02*0+e03*20+e04*20+e05*0+e06*0+e07*0+e08*0+e09*0+e10*0+e11*0+e12*0+e13*0+e14*0+e15*0+e16*0+e17*0);</v>
      </c>
      <c r="AI83" s="35" t="str">
        <f t="shared" si="9"/>
        <v>m081</v>
      </c>
      <c r="AJ83" s="23"/>
    </row>
    <row r="84" spans="1:36" s="3" customFormat="1" ht="37.049999999999997" customHeight="1" x14ac:dyDescent="0.3">
      <c r="A84" s="3" t="s">
        <v>176</v>
      </c>
      <c r="C84" s="6" t="s">
        <v>177</v>
      </c>
      <c r="D84" s="3">
        <v>5</v>
      </c>
      <c r="E84" s="3" t="s">
        <v>39</v>
      </c>
      <c r="F84" s="17" t="s">
        <v>174</v>
      </c>
      <c r="G84" s="8" t="s">
        <v>175</v>
      </c>
      <c r="H84" s="4">
        <f t="shared" si="12"/>
        <v>90</v>
      </c>
      <c r="I84" s="2">
        <v>30</v>
      </c>
      <c r="J84" s="2">
        <v>50</v>
      </c>
      <c r="K84" s="2"/>
      <c r="L84" s="2">
        <f t="shared" si="10"/>
        <v>50</v>
      </c>
      <c r="M84" s="2"/>
      <c r="N84" s="2"/>
      <c r="O84" s="2"/>
      <c r="P84" s="2"/>
      <c r="Q84" s="7"/>
      <c r="U84" s="4"/>
      <c r="V84" s="5" t="s">
        <v>493</v>
      </c>
      <c r="AB84" s="3">
        <v>20</v>
      </c>
      <c r="AC84" s="3">
        <v>40</v>
      </c>
      <c r="AD84" s="4">
        <f t="shared" si="11"/>
        <v>40</v>
      </c>
      <c r="AF84" s="23"/>
      <c r="AG84" s="31" t="str">
        <f>"&lt;tr class='mmt"&amp;IF(E84="活動"," ev",IF(E84="限定"," ltd",""))&amp;IF(G84=""," groupless'","'")&amp;"&gt;&lt;td headers='icon'&gt;&lt;img src='resources/"&amp;A84&amp;"' title='"&amp;C84&amp;"' /&gt;&lt;/td&gt;&lt;td headers='name'&gt;"&amp;C84&amp;"&lt;/td&gt;&lt;td headers='rank'&gt;"&amp;D84&amp;"&lt;/td&gt;&lt;td headers='remark'&gt;"&amp;IF(E84="活動","&lt;span class='event'&gt;活動&lt;/span&gt;",IF(E84="限定","&lt;span class='limited'&gt;限定&lt;/span&gt;",""))&amp;"&lt;/td&gt;&lt;td headers='origin'&gt;&lt;span class='originName'&gt;"&amp;SUBSTITUTE(F84,CHAR(10),"&lt;br&gt;")&amp;"&lt;/span&gt;&lt;img class='originLogo' src='resources/ui/"&amp;VLOOKUP(F84,List!E:F,2,FALSE)&amp;"'title='"&amp;SUBSTITUTE(F84,CHAR(10)," ")&amp;"' /&gt;&lt;/td&gt;&lt;td headers='group'&gt;"&amp;IF(G84="","","&lt;span class='groupName'&gt;"&amp;SUBSTITUTE(G84,CHAR(10)," ")&amp;"&lt;/span&gt;&lt;img class='groupLogo' src='resources/ui/"&amp;VLOOKUP(G84,List!I:J,2,FALSE)&amp;"' title='"&amp;SUBSTITUTE(G84,CHAR(10)," ")&amp;"' /&gt;")&amp;"&lt;/td&gt;&lt;td headers='score' id='"&amp;AI84&amp;"'&gt;"&amp;H84&amp;"&lt;/td&gt;&lt;td headers='HP'&gt;"&amp;I84&amp;"&lt;/td&gt;&lt;td headers='patk'&gt;"&amp;J84&amp;"&lt;/td&gt;&lt;td headers='matk'&gt;"&amp;K84&amp;"&lt;/td&gt;&lt;td headers='pdef'&gt;"&amp;M84&amp;"&lt;/td&gt;&lt;td headers='mdef'&gt;"&amp;N84&amp;"&lt;/td&gt;&lt;td headers='dex'&gt;"&amp;O84&amp;"&lt;/td&gt;&lt;td headers='agi'&gt;"&amp;P84&amp;"&lt;/td&gt;&lt;td headers='luck'&gt;"&amp;Q84&amp;"&lt;/td&gt;&lt;td headers='a.type'&gt;"&amp;R84&amp;"&lt;/td&gt;&lt;td headers='a.bonus'&gt;"&amp;S84&amp;"&lt;/td&gt;&lt;td headers='special'&gt;"&amp;T84&amp;"&lt;/td&gt;&lt;td headers='sp.bonus'&gt;"&amp;U84&amp;"&lt;/td&gt;&lt;td headers='others'&gt;"&amp;V84&amp;"&lt;/td&gt;&lt;td headers='sinA'&gt;"&amp;W84&amp;"&lt;/td&gt;&lt;td headers='sinB'&gt;"&amp;X84&amp;"&lt;/td&gt;&lt;td headers='sinC'&gt;"&amp;Y84&amp;"&lt;/td&gt;&lt;td headers='sinD'&gt;"&amp;Z84&amp;"&lt;/td&gt;&lt;td headers='sinE'&gt;"&amp;AA84&amp;"&lt;/td&gt;&lt;td headers='sinF'&gt;"&amp;AB84&amp;"&lt;/td&gt;&lt;td headers='sinG'&gt;"&amp;AC84&amp;"&lt;/td&gt;&lt;/tr&gt;"</f>
        <v>&lt;tr class='mmt ltd'&gt;&lt;td headers='icon'&gt;&lt;img src='resources/TS_LOST_ACHAD_02.png' title='戒めなき青に包まれて' /&gt;&lt;/td&gt;&lt;td headers='name'&gt;戒めなき青に包まれて&lt;/td&gt;&lt;td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id='m082'&gt;90&lt;/td&gt;&lt;td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範囲耐性+10&lt;/td&gt;&lt;td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4" s="31" t="str">
        <f t="shared" si="8"/>
        <v>document.getElementById('m082').innerHTML = (b1*50+b2*0+b0*50) + (s1*0+s2*0+s3*0+s4*0+s5*0+s6*20+s7*40+s0*40) + (e01*0+e02*0+e03*0+e04*+e05*0+e06*0+e07*0+e08*0+e09*0+e10*0+e11*0+e12*0+e13*0+e14*0+e15*0+e16*0+e17*0);</v>
      </c>
      <c r="AI84" s="35" t="str">
        <f t="shared" si="9"/>
        <v>m082</v>
      </c>
      <c r="AJ84" s="23"/>
    </row>
    <row r="85" spans="1:36" s="3" customFormat="1" ht="37.049999999999997" customHeight="1" x14ac:dyDescent="0.3">
      <c r="A85" s="3" t="s">
        <v>178</v>
      </c>
      <c r="C85" s="6" t="s">
        <v>179</v>
      </c>
      <c r="D85" s="3">
        <v>5</v>
      </c>
      <c r="E85" s="3" t="s">
        <v>39</v>
      </c>
      <c r="F85" s="17" t="s">
        <v>174</v>
      </c>
      <c r="G85" s="8" t="s">
        <v>175</v>
      </c>
      <c r="H85" s="4">
        <f t="shared" si="12"/>
        <v>70</v>
      </c>
      <c r="I85" s="2">
        <v>60</v>
      </c>
      <c r="J85" s="2">
        <v>20</v>
      </c>
      <c r="K85" s="2"/>
      <c r="L85" s="2">
        <f t="shared" si="10"/>
        <v>20</v>
      </c>
      <c r="M85" s="2"/>
      <c r="N85" s="2"/>
      <c r="O85" s="2"/>
      <c r="P85" s="2"/>
      <c r="Q85" s="7"/>
      <c r="R85" s="5" t="s">
        <v>16</v>
      </c>
      <c r="S85" s="3">
        <v>20</v>
      </c>
      <c r="U85" s="4"/>
      <c r="Y85" s="3">
        <v>30</v>
      </c>
      <c r="AC85" s="3">
        <v>30</v>
      </c>
      <c r="AD85" s="4">
        <f t="shared" si="11"/>
        <v>30</v>
      </c>
      <c r="AF85" s="23"/>
      <c r="AG85" s="31" t="str">
        <f>"&lt;tr class='mmt"&amp;IF(E85="活動"," ev",IF(E85="限定"," ltd",""))&amp;IF(G85=""," groupless'","'")&amp;"&gt;&lt;td headers='icon'&gt;&lt;img src='resources/"&amp;A85&amp;"' title='"&amp;C85&amp;"' /&gt;&lt;/td&gt;&lt;td headers='name'&gt;"&amp;C85&amp;"&lt;/td&gt;&lt;td headers='rank'&gt;"&amp;D85&amp;"&lt;/td&gt;&lt;td headers='remark'&gt;"&amp;IF(E85="活動","&lt;span class='event'&gt;活動&lt;/span&gt;",IF(E85="限定","&lt;span class='limited'&gt;限定&lt;/span&gt;",""))&amp;"&lt;/td&gt;&lt;td headers='origin'&gt;&lt;span class='originName'&gt;"&amp;SUBSTITUTE(F85,CHAR(10),"&lt;br&gt;")&amp;"&lt;/span&gt;&lt;img class='originLogo' src='resources/ui/"&amp;VLOOKUP(F85,List!E:F,2,FALSE)&amp;"'title='"&amp;SUBSTITUTE(F85,CHAR(10)," ")&amp;"' /&gt;&lt;/td&gt;&lt;td headers='group'&gt;"&amp;IF(G85="","","&lt;span class='groupName'&gt;"&amp;SUBSTITUTE(G85,CHAR(10)," ")&amp;"&lt;/span&gt;&lt;img class='groupLogo' src='resources/ui/"&amp;VLOOKUP(G85,List!I:J,2,FALSE)&amp;"' title='"&amp;SUBSTITUTE(G85,CHAR(10)," ")&amp;"' /&gt;")&amp;"&lt;/td&gt;&lt;td headers='score' id='"&amp;AI85&amp;"'&gt;"&amp;H85&amp;"&lt;/td&gt;&lt;td headers='HP'&gt;"&amp;I85&amp;"&lt;/td&gt;&lt;td headers='patk'&gt;"&amp;J85&amp;"&lt;/td&gt;&lt;td headers='matk'&gt;"&amp;K85&amp;"&lt;/td&gt;&lt;td headers='pdef'&gt;"&amp;M85&amp;"&lt;/td&gt;&lt;td headers='mdef'&gt;"&amp;N85&amp;"&lt;/td&gt;&lt;td headers='dex'&gt;"&amp;O85&amp;"&lt;/td&gt;&lt;td headers='agi'&gt;"&amp;P85&amp;"&lt;/td&gt;&lt;td headers='luck'&gt;"&amp;Q85&amp;"&lt;/td&gt;&lt;td headers='a.type'&gt;"&amp;R85&amp;"&lt;/td&gt;&lt;td headers='a.bonus'&gt;"&amp;S85&amp;"&lt;/td&gt;&lt;td headers='special'&gt;"&amp;T85&amp;"&lt;/td&gt;&lt;td headers='sp.bonus'&gt;"&amp;U85&amp;"&lt;/td&gt;&lt;td headers='others'&gt;"&amp;V85&amp;"&lt;/td&gt;&lt;td headers='sinA'&gt;"&amp;W85&amp;"&lt;/td&gt;&lt;td headers='sinB'&gt;"&amp;X85&amp;"&lt;/td&gt;&lt;td headers='sinC'&gt;"&amp;Y85&amp;"&lt;/td&gt;&lt;td headers='sinD'&gt;"&amp;Z85&amp;"&lt;/td&gt;&lt;td headers='sinE'&gt;"&amp;AA85&amp;"&lt;/td&gt;&lt;td headers='sinF'&gt;"&amp;AB85&amp;"&lt;/td&gt;&lt;td headers='sinG'&gt;"&amp;AC85&amp;"&lt;/td&gt;&lt;/tr&gt;"</f>
        <v>&lt;tr class='mmt ltd'&gt;&lt;td headers='icon'&gt;&lt;img src='resources/TS_LOST_ACHAD_03.png' title='ひとり、じゃなくて' /&gt;&lt;/td&gt;&lt;td headers='name'&gt;ひとり、じゃなくて&lt;/td&gt;&lt;td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id='m083'&gt;70&lt;/td&gt;&lt;td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5" s="31" t="str">
        <f t="shared" si="8"/>
        <v>document.getElementById('m083').innerHTML = (b1*20+b2*0+b0*20) + (s1*0+s2*0+s3*30+s4*0+s5*0+s6*0+s7*30+s0*30) + (e01*0+e02*0+e03*20+e04*20+e05*0+e06*0+e07*0+e08*0+e09*0+e10*0+e11*0+e12*0+e13*0+e14*0+e15*0+e16*0+e17*0);</v>
      </c>
      <c r="AI85" s="35" t="str">
        <f t="shared" si="9"/>
        <v>m083</v>
      </c>
      <c r="AJ85" s="23"/>
    </row>
    <row r="86" spans="1:36" s="3" customFormat="1" ht="37.049999999999997" customHeight="1" x14ac:dyDescent="0.3">
      <c r="A86" s="3" t="s">
        <v>180</v>
      </c>
      <c r="C86" s="6" t="s">
        <v>181</v>
      </c>
      <c r="D86" s="3">
        <v>5</v>
      </c>
      <c r="F86" s="17" t="s">
        <v>174</v>
      </c>
      <c r="G86" s="8" t="s">
        <v>175</v>
      </c>
      <c r="H86" s="4">
        <f t="shared" si="12"/>
        <v>90</v>
      </c>
      <c r="I86" s="2">
        <v>50</v>
      </c>
      <c r="J86" s="2"/>
      <c r="K86" s="2">
        <v>20</v>
      </c>
      <c r="L86" s="2">
        <f t="shared" si="10"/>
        <v>20</v>
      </c>
      <c r="M86" s="2"/>
      <c r="N86" s="2"/>
      <c r="O86" s="2"/>
      <c r="P86" s="2"/>
      <c r="Q86" s="7"/>
      <c r="R86" s="3" t="s">
        <v>14</v>
      </c>
      <c r="S86" s="3">
        <v>30</v>
      </c>
      <c r="U86" s="4"/>
      <c r="AB86" s="3">
        <v>20</v>
      </c>
      <c r="AC86" s="3">
        <v>40</v>
      </c>
      <c r="AD86" s="4">
        <f t="shared" si="11"/>
        <v>40</v>
      </c>
      <c r="AF86" s="23"/>
      <c r="AG86" s="31" t="str">
        <f>"&lt;tr class='mmt"&amp;IF(E86="活動"," ev",IF(E86="限定"," ltd",""))&amp;IF(G86=""," groupless'","'")&amp;"&gt;&lt;td headers='icon'&gt;&lt;img src='resources/"&amp;A86&amp;"' title='"&amp;C86&amp;"' /&gt;&lt;/td&gt;&lt;td headers='name'&gt;"&amp;C86&amp;"&lt;/td&gt;&lt;td headers='rank'&gt;"&amp;D86&amp;"&lt;/td&gt;&lt;td headers='remark'&gt;"&amp;IF(E86="活動","&lt;span class='event'&gt;活動&lt;/span&gt;",IF(E86="限定","&lt;span class='limited'&gt;限定&lt;/span&gt;",""))&amp;"&lt;/td&gt;&lt;td headers='origin'&gt;&lt;span class='originName'&gt;"&amp;SUBSTITUTE(F86,CHAR(10),"&lt;br&gt;")&amp;"&lt;/span&gt;&lt;img class='originLogo' src='resources/ui/"&amp;VLOOKUP(F86,List!E:F,2,FALSE)&amp;"'title='"&amp;SUBSTITUTE(F86,CHAR(10)," ")&amp;"' /&gt;&lt;/td&gt;&lt;td headers='group'&gt;"&amp;IF(G86="","","&lt;span class='groupName'&gt;"&amp;SUBSTITUTE(G86,CHAR(10)," ")&amp;"&lt;/span&gt;&lt;img class='groupLogo' src='resources/ui/"&amp;VLOOKUP(G86,List!I:J,2,FALSE)&amp;"' title='"&amp;SUBSTITUTE(G86,CHAR(10)," ")&amp;"' /&gt;")&amp;"&lt;/td&gt;&lt;td headers='score' id='"&amp;AI86&amp;"'&gt;"&amp;H86&amp;"&lt;/td&gt;&lt;td headers='HP'&gt;"&amp;I86&amp;"&lt;/td&gt;&lt;td headers='patk'&gt;"&amp;J86&amp;"&lt;/td&gt;&lt;td headers='matk'&gt;"&amp;K86&amp;"&lt;/td&gt;&lt;td headers='pdef'&gt;"&amp;M86&amp;"&lt;/td&gt;&lt;td headers='mdef'&gt;"&amp;N86&amp;"&lt;/td&gt;&lt;td headers='dex'&gt;"&amp;O86&amp;"&lt;/td&gt;&lt;td headers='agi'&gt;"&amp;P86&amp;"&lt;/td&gt;&lt;td headers='luck'&gt;"&amp;Q86&amp;"&lt;/td&gt;&lt;td headers='a.type'&gt;"&amp;R86&amp;"&lt;/td&gt;&lt;td headers='a.bonus'&gt;"&amp;S86&amp;"&lt;/td&gt;&lt;td headers='special'&gt;"&amp;T86&amp;"&lt;/td&gt;&lt;td headers='sp.bonus'&gt;"&amp;U86&amp;"&lt;/td&gt;&lt;td headers='others'&gt;"&amp;V86&amp;"&lt;/td&gt;&lt;td headers='sinA'&gt;"&amp;W86&amp;"&lt;/td&gt;&lt;td headers='sinB'&gt;"&amp;X86&amp;"&lt;/td&gt;&lt;td headers='sinC'&gt;"&amp;Y86&amp;"&lt;/td&gt;&lt;td headers='sinD'&gt;"&amp;Z86&amp;"&lt;/td&gt;&lt;td headers='sinE'&gt;"&amp;AA86&amp;"&lt;/td&gt;&lt;td headers='sinF'&gt;"&amp;AB86&amp;"&lt;/td&gt;&lt;td headers='sinG'&gt;"&amp;AC86&amp;"&lt;/td&gt;&lt;/tr&gt;"</f>
        <v>&lt;tr class='mmt'&gt;&lt;td headers='icon'&gt;&lt;img src='resources/TS_LOST_DREI_01.png' title='剪定、収穫、その開花' /&gt;&lt;/td&gt;&lt;td headers='name'&gt;剪定、収穫、その開花&lt;/td&gt;&lt;td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id='m084'&gt;90&lt;/td&gt;&lt;td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6" s="31" t="str">
        <f t="shared" si="8"/>
        <v>document.getElementById('m084').innerHTML = (b1*0+b2*20+b0*20) + (s1*0+s2*0+s3*0+s4*0+s5*0+s6*20+s7*40+s0*40) + (e01*30+e02*0+e03*0+e04*30+e05*0+e06*0+e07*0+e08*0+e09*0+e10*0+e11*0+e12*0+e13*0+e14*0+e15*0+e16*0+e17*0);</v>
      </c>
      <c r="AI86" s="35" t="str">
        <f t="shared" si="9"/>
        <v>m084</v>
      </c>
      <c r="AJ86" s="23"/>
    </row>
    <row r="87" spans="1:36" s="3" customFormat="1" ht="37.049999999999997" customHeight="1" x14ac:dyDescent="0.3">
      <c r="A87" s="3" t="s">
        <v>500</v>
      </c>
      <c r="C87" s="6" t="s">
        <v>501</v>
      </c>
      <c r="D87" s="3">
        <v>5</v>
      </c>
      <c r="E87" s="3" t="s">
        <v>39</v>
      </c>
      <c r="F87" s="17" t="s">
        <v>174</v>
      </c>
      <c r="G87" s="8" t="s">
        <v>175</v>
      </c>
      <c r="H87" s="4">
        <f t="shared" si="12"/>
        <v>100</v>
      </c>
      <c r="I87" s="2">
        <v>30</v>
      </c>
      <c r="J87" s="2"/>
      <c r="K87" s="2"/>
      <c r="L87" s="2">
        <f t="shared" si="10"/>
        <v>0</v>
      </c>
      <c r="M87" s="2"/>
      <c r="N87" s="2"/>
      <c r="O87" s="2"/>
      <c r="P87" s="2"/>
      <c r="Q87" s="7"/>
      <c r="R87" s="3" t="s">
        <v>14</v>
      </c>
      <c r="S87" s="3">
        <v>40</v>
      </c>
      <c r="T87" s="3" t="s">
        <v>20</v>
      </c>
      <c r="U87" s="4">
        <v>20</v>
      </c>
      <c r="V87" s="3" t="s">
        <v>502</v>
      </c>
      <c r="AB87" s="3">
        <v>20</v>
      </c>
      <c r="AC87" s="3">
        <v>40</v>
      </c>
      <c r="AD87" s="4">
        <f t="shared" si="11"/>
        <v>40</v>
      </c>
      <c r="AF87" s="23"/>
      <c r="AG87" s="31" t="str">
        <f>"&lt;tr class='mmt"&amp;IF(E87="活動"," ev",IF(E87="限定"," ltd",""))&amp;IF(G87=""," groupless'","'")&amp;"&gt;&lt;td headers='icon'&gt;&lt;img src='resources/"&amp;A87&amp;"' title='"&amp;C87&amp;"' /&gt;&lt;/td&gt;&lt;td headers='name'&gt;"&amp;C87&amp;"&lt;/td&gt;&lt;td headers='rank'&gt;"&amp;D87&amp;"&lt;/td&gt;&lt;td headers='remark'&gt;"&amp;IF(E87="活動","&lt;span class='event'&gt;活動&lt;/span&gt;",IF(E87="限定","&lt;span class='limited'&gt;限定&lt;/span&gt;",""))&amp;"&lt;/td&gt;&lt;td headers='origin'&gt;&lt;span class='originName'&gt;"&amp;SUBSTITUTE(F87,CHAR(10),"&lt;br&gt;")&amp;"&lt;/span&gt;&lt;img class='originLogo' src='resources/ui/"&amp;VLOOKUP(F87,List!E:F,2,FALSE)&amp;"'title='"&amp;SUBSTITUTE(F87,CHAR(10)," ")&amp;"' /&gt;&lt;/td&gt;&lt;td headers='group'&gt;"&amp;IF(G87="","","&lt;span class='groupName'&gt;"&amp;SUBSTITUTE(G87,CHAR(10)," ")&amp;"&lt;/span&gt;&lt;img class='groupLogo' src='resources/ui/"&amp;VLOOKUP(G87,List!I:J,2,FALSE)&amp;"' title='"&amp;SUBSTITUTE(G87,CHAR(10)," ")&amp;"' /&gt;")&amp;"&lt;/td&gt;&lt;td headers='score' id='"&amp;AI87&amp;"'&gt;"&amp;H87&amp;"&lt;/td&gt;&lt;td headers='HP'&gt;"&amp;I87&amp;"&lt;/td&gt;&lt;td headers='patk'&gt;"&amp;J87&amp;"&lt;/td&gt;&lt;td headers='matk'&gt;"&amp;K87&amp;"&lt;/td&gt;&lt;td headers='pdef'&gt;"&amp;M87&amp;"&lt;/td&gt;&lt;td headers='mdef'&gt;"&amp;N87&amp;"&lt;/td&gt;&lt;td headers='dex'&gt;"&amp;O87&amp;"&lt;/td&gt;&lt;td headers='agi'&gt;"&amp;P87&amp;"&lt;/td&gt;&lt;td headers='luck'&gt;"&amp;Q87&amp;"&lt;/td&gt;&lt;td headers='a.type'&gt;"&amp;R87&amp;"&lt;/td&gt;&lt;td headers='a.bonus'&gt;"&amp;S87&amp;"&lt;/td&gt;&lt;td headers='special'&gt;"&amp;T87&amp;"&lt;/td&gt;&lt;td headers='sp.bonus'&gt;"&amp;U87&amp;"&lt;/td&gt;&lt;td headers='others'&gt;"&amp;V87&amp;"&lt;/td&gt;&lt;td headers='sinA'&gt;"&amp;W87&amp;"&lt;/td&gt;&lt;td headers='sinB'&gt;"&amp;X87&amp;"&lt;/td&gt;&lt;td headers='sinC'&gt;"&amp;Y87&amp;"&lt;/td&gt;&lt;td headers='sinD'&gt;"&amp;Z87&amp;"&lt;/td&gt;&lt;td headers='sinE'&gt;"&amp;AA87&amp;"&lt;/td&gt;&lt;td headers='sinF'&gt;"&amp;AB87&amp;"&lt;/td&gt;&lt;td headers='sinG'&gt;"&amp;AC87&amp;"&lt;/td&gt;&lt;/tr&gt;"</f>
        <v>&lt;tr class='mmt ltd'&gt;&lt;td headers='icon'&gt;&lt;img src='resources/TS_LOST_EINZ_01.png' title='世界を壊す、先駆けに' /&gt;&lt;/td&gt;&lt;td headers='name'&gt;世界を壊す、先駆けに&lt;/td&gt;&lt;td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id='m085'&gt;100&lt;/td&gt;&lt;td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headers='special'&gt;単体&lt;/td&gt;&lt;td headers='sp.bonus'&gt;20&lt;/td&gt;&lt;td headers='others'&gt;暴擊率+10&lt;/td&gt;&lt;td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7" s="31" t="str">
        <f t="shared" si="8"/>
        <v>document.getElementById('m085').innerHTML = (b1*0+b2*0+b0*0) + (s1*0+s2*0+s3*0+s4*0+s5*0+s6*20+s7*40+s0*40) + (e01*40+e02*0+e03*0+e04*40+e05*0+e06*0+e07*0+e08*0+e09*0+e10*0+e11*20+e12*0+e13*0+e14*0+e15*0+e16*0+e17*0);</v>
      </c>
      <c r="AI87" s="35" t="str">
        <f t="shared" si="9"/>
        <v>m085</v>
      </c>
      <c r="AJ87" s="23"/>
    </row>
    <row r="88" spans="1:36" s="3" customFormat="1" ht="37.049999999999997" customHeight="1" x14ac:dyDescent="0.3">
      <c r="A88" s="3" t="s">
        <v>182</v>
      </c>
      <c r="C88" s="6" t="s">
        <v>183</v>
      </c>
      <c r="D88" s="3">
        <v>5</v>
      </c>
      <c r="F88" s="17" t="s">
        <v>174</v>
      </c>
      <c r="G88" s="8" t="s">
        <v>175</v>
      </c>
      <c r="H88" s="4">
        <f t="shared" si="12"/>
        <v>90</v>
      </c>
      <c r="I88" s="2">
        <v>30</v>
      </c>
      <c r="J88" s="2"/>
      <c r="K88" s="2">
        <v>30</v>
      </c>
      <c r="L88" s="2">
        <f t="shared" si="10"/>
        <v>30</v>
      </c>
      <c r="M88" s="2"/>
      <c r="N88" s="2"/>
      <c r="O88" s="2"/>
      <c r="P88" s="2"/>
      <c r="Q88" s="7"/>
      <c r="R88" s="3" t="s">
        <v>18</v>
      </c>
      <c r="S88" s="3">
        <v>20</v>
      </c>
      <c r="U88" s="4"/>
      <c r="V88" s="5" t="s">
        <v>484</v>
      </c>
      <c r="Y88" s="3">
        <v>20</v>
      </c>
      <c r="AC88" s="3">
        <v>40</v>
      </c>
      <c r="AD88" s="4">
        <f t="shared" si="11"/>
        <v>40</v>
      </c>
      <c r="AF88" s="23"/>
      <c r="AG88" s="31" t="str">
        <f>"&lt;tr class='mmt"&amp;IF(E88="活動"," ev",IF(E88="限定"," ltd",""))&amp;IF(G88=""," groupless'","'")&amp;"&gt;&lt;td headers='icon'&gt;&lt;img src='resources/"&amp;A88&amp;"' title='"&amp;C88&amp;"' /&gt;&lt;/td&gt;&lt;td headers='name'&gt;"&amp;C88&amp;"&lt;/td&gt;&lt;td headers='rank'&gt;"&amp;D88&amp;"&lt;/td&gt;&lt;td headers='remark'&gt;"&amp;IF(E88="活動","&lt;span class='event'&gt;活動&lt;/span&gt;",IF(E88="限定","&lt;span class='limited'&gt;限定&lt;/span&gt;",""))&amp;"&lt;/td&gt;&lt;td headers='origin'&gt;&lt;span class='originName'&gt;"&amp;SUBSTITUTE(F88,CHAR(10),"&lt;br&gt;")&amp;"&lt;/span&gt;&lt;img class='originLogo' src='resources/ui/"&amp;VLOOKUP(F88,List!E:F,2,FALSE)&amp;"'title='"&amp;SUBSTITUTE(F88,CHAR(10)," ")&amp;"' /&gt;&lt;/td&gt;&lt;td headers='group'&gt;"&amp;IF(G88="","","&lt;span class='groupName'&gt;"&amp;SUBSTITUTE(G88,CHAR(10)," ")&amp;"&lt;/span&gt;&lt;img class='groupLogo' src='resources/ui/"&amp;VLOOKUP(G88,List!I:J,2,FALSE)&amp;"' title='"&amp;SUBSTITUTE(G88,CHAR(10)," ")&amp;"' /&gt;")&amp;"&lt;/td&gt;&lt;td headers='score' id='"&amp;AI88&amp;"'&gt;"&amp;H88&amp;"&lt;/td&gt;&lt;td headers='HP'&gt;"&amp;I88&amp;"&lt;/td&gt;&lt;td headers='patk'&gt;"&amp;J88&amp;"&lt;/td&gt;&lt;td headers='matk'&gt;"&amp;K88&amp;"&lt;/td&gt;&lt;td headers='pdef'&gt;"&amp;M88&amp;"&lt;/td&gt;&lt;td headers='mdef'&gt;"&amp;N88&amp;"&lt;/td&gt;&lt;td headers='dex'&gt;"&amp;O88&amp;"&lt;/td&gt;&lt;td headers='agi'&gt;"&amp;P88&amp;"&lt;/td&gt;&lt;td headers='luck'&gt;"&amp;Q88&amp;"&lt;/td&gt;&lt;td headers='a.type'&gt;"&amp;R88&amp;"&lt;/td&gt;&lt;td headers='a.bonus'&gt;"&amp;S88&amp;"&lt;/td&gt;&lt;td headers='special'&gt;"&amp;T88&amp;"&lt;/td&gt;&lt;td headers='sp.bonus'&gt;"&amp;U88&amp;"&lt;/td&gt;&lt;td headers='others'&gt;"&amp;V88&amp;"&lt;/td&gt;&lt;td headers='sinA'&gt;"&amp;W88&amp;"&lt;/td&gt;&lt;td headers='sinB'&gt;"&amp;X88&amp;"&lt;/td&gt;&lt;td headers='sinC'&gt;"&amp;Y88&amp;"&lt;/td&gt;&lt;td headers='sinD'&gt;"&amp;Z88&amp;"&lt;/td&gt;&lt;td headers='sinE'&gt;"&amp;AA88&amp;"&lt;/td&gt;&lt;td headers='sinF'&gt;"&amp;AB88&amp;"&lt;/td&gt;&lt;td headers='sinG'&gt;"&amp;AC88&amp;"&lt;/td&gt;&lt;/tr&gt;"</f>
        <v>&lt;tr class='mmt'&gt;&lt;td headers='icon'&gt;&lt;img src='resources/TS_LOST_FURY_01.png' title='理想の行き着いた果て' /&gt;&lt;/td&gt;&lt;td headers='name'&gt;理想の行き着いた果て&lt;/td&gt;&lt;td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id='m086'&gt;90&lt;/td&gt;&lt;td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88" s="31" t="str">
        <f t="shared" si="8"/>
        <v>document.getElementById('m086').innerHTML = (b1*0+b2*30+b0*30) + (s1*0+s2*0+s3*20+s4*0+s5*0+s6*0+s7*40+s0*40) + (e01*0+e02*0+e03*0+e04*20+e05*20+e06*0+e07*0+e08*0+e09*0+e10*0+e11*0+e12*0+e13*0+e14*0+e15*0+e16*0+e17*0);</v>
      </c>
      <c r="AI88" s="35" t="str">
        <f t="shared" si="9"/>
        <v>m086</v>
      </c>
      <c r="AJ88" s="23"/>
    </row>
    <row r="89" spans="1:36" s="3" customFormat="1" ht="37.049999999999997" customHeight="1" x14ac:dyDescent="0.3">
      <c r="A89" s="3" t="s">
        <v>184</v>
      </c>
      <c r="C89" s="6" t="s">
        <v>185</v>
      </c>
      <c r="D89" s="3">
        <v>5</v>
      </c>
      <c r="F89" s="17" t="s">
        <v>174</v>
      </c>
      <c r="G89" s="8" t="s">
        <v>175</v>
      </c>
      <c r="H89" s="4">
        <f t="shared" si="12"/>
        <v>60</v>
      </c>
      <c r="I89" s="2">
        <v>70</v>
      </c>
      <c r="J89" s="2"/>
      <c r="K89" s="2"/>
      <c r="L89" s="2">
        <f t="shared" si="10"/>
        <v>0</v>
      </c>
      <c r="M89" s="2"/>
      <c r="N89" s="2"/>
      <c r="O89" s="2"/>
      <c r="P89" s="2">
        <v>5</v>
      </c>
      <c r="Q89" s="7"/>
      <c r="R89" s="5" t="s">
        <v>16</v>
      </c>
      <c r="S89" s="3">
        <v>20</v>
      </c>
      <c r="U89" s="4"/>
      <c r="Z89" s="3">
        <v>20</v>
      </c>
      <c r="AC89" s="3">
        <v>40</v>
      </c>
      <c r="AD89" s="4">
        <f t="shared" si="11"/>
        <v>40</v>
      </c>
      <c r="AF89" s="23"/>
      <c r="AG89" s="31" t="str">
        <f>"&lt;tr class='mmt"&amp;IF(E89="活動"," ev",IF(E89="限定"," ltd",""))&amp;IF(G89=""," groupless'","'")&amp;"&gt;&lt;td headers='icon'&gt;&lt;img src='resources/"&amp;A89&amp;"' title='"&amp;C89&amp;"' /&gt;&lt;/td&gt;&lt;td headers='name'&gt;"&amp;C89&amp;"&lt;/td&gt;&lt;td headers='rank'&gt;"&amp;D89&amp;"&lt;/td&gt;&lt;td headers='remark'&gt;"&amp;IF(E89="活動","&lt;span class='event'&gt;活動&lt;/span&gt;",IF(E89="限定","&lt;span class='limited'&gt;限定&lt;/span&gt;",""))&amp;"&lt;/td&gt;&lt;td headers='origin'&gt;&lt;span class='originName'&gt;"&amp;SUBSTITUTE(F89,CHAR(10),"&lt;br&gt;")&amp;"&lt;/span&gt;&lt;img class='originLogo' src='resources/ui/"&amp;VLOOKUP(F89,List!E:F,2,FALSE)&amp;"'title='"&amp;SUBSTITUTE(F89,CHAR(10)," ")&amp;"' /&gt;&lt;/td&gt;&lt;td headers='group'&gt;"&amp;IF(G89="","","&lt;span class='groupName'&gt;"&amp;SUBSTITUTE(G89,CHAR(10)," ")&amp;"&lt;/span&gt;&lt;img class='groupLogo' src='resources/ui/"&amp;VLOOKUP(G89,List!I:J,2,FALSE)&amp;"' title='"&amp;SUBSTITUTE(G89,CHAR(10)," ")&amp;"' /&gt;")&amp;"&lt;/td&gt;&lt;td headers='score' id='"&amp;AI89&amp;"'&gt;"&amp;H89&amp;"&lt;/td&gt;&lt;td headers='HP'&gt;"&amp;I89&amp;"&lt;/td&gt;&lt;td headers='patk'&gt;"&amp;J89&amp;"&lt;/td&gt;&lt;td headers='matk'&gt;"&amp;K89&amp;"&lt;/td&gt;&lt;td headers='pdef'&gt;"&amp;M89&amp;"&lt;/td&gt;&lt;td headers='mdef'&gt;"&amp;N89&amp;"&lt;/td&gt;&lt;td headers='dex'&gt;"&amp;O89&amp;"&lt;/td&gt;&lt;td headers='agi'&gt;"&amp;P89&amp;"&lt;/td&gt;&lt;td headers='luck'&gt;"&amp;Q89&amp;"&lt;/td&gt;&lt;td headers='a.type'&gt;"&amp;R89&amp;"&lt;/td&gt;&lt;td headers='a.bonus'&gt;"&amp;S89&amp;"&lt;/td&gt;&lt;td headers='special'&gt;"&amp;T89&amp;"&lt;/td&gt;&lt;td headers='sp.bonus'&gt;"&amp;U89&amp;"&lt;/td&gt;&lt;td headers='others'&gt;"&amp;V89&amp;"&lt;/td&gt;&lt;td headers='sinA'&gt;"&amp;W89&amp;"&lt;/td&gt;&lt;td headers='sinB'&gt;"&amp;X89&amp;"&lt;/td&gt;&lt;td headers='sinC'&gt;"&amp;Y89&amp;"&lt;/td&gt;&lt;td headers='sinD'&gt;"&amp;Z89&amp;"&lt;/td&gt;&lt;td headers='sinE'&gt;"&amp;AA89&amp;"&lt;/td&gt;&lt;td headers='sinF'&gt;"&amp;AB89&amp;"&lt;/td&gt;&lt;td headers='sinG'&gt;"&amp;AC89&amp;"&lt;/td&gt;&lt;/tr&gt;"</f>
        <v>&lt;tr class='mmt'&gt;&lt;td headers='icon'&gt;&lt;img src='resources/TS_LOST_NOIN_01.png' title='一夜の生き血を喰らい' /&gt;&lt;/td&gt;&lt;td headers='name'&gt;一夜の生き血を喰らい&lt;/td&gt;&lt;td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id='m087'&gt;60&lt;/td&gt;&lt;td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headers='sinG'&gt;40&lt;/td&gt;&lt;/tr&gt;</v>
      </c>
      <c r="AH89" s="31" t="str">
        <f t="shared" si="8"/>
        <v>document.getElementById('m087').innerHTML = (b1*0+b2*0+b0*0) + (s1*0+s2*0+s3*0+s4*20+s5*0+s6*0+s7*40+s0*40) + (e01*0+e02*0+e03*20+e04*20+e05*0+e06*0+e07*0+e08*0+e09*0+e10*0+e11*0+e12*0+e13*0+e14*0+e15*0+e16*0+e17*0);</v>
      </c>
      <c r="AI89" s="35" t="str">
        <f t="shared" si="9"/>
        <v>m087</v>
      </c>
      <c r="AJ89" s="23"/>
    </row>
    <row r="90" spans="1:36" s="3" customFormat="1" ht="37.049999999999997" customHeight="1" x14ac:dyDescent="0.3">
      <c r="A90" s="3" t="s">
        <v>186</v>
      </c>
      <c r="C90" s="6" t="s">
        <v>187</v>
      </c>
      <c r="D90" s="3">
        <v>5</v>
      </c>
      <c r="E90" s="3" t="s">
        <v>39</v>
      </c>
      <c r="F90" s="17" t="s">
        <v>174</v>
      </c>
      <c r="G90" s="8" t="s">
        <v>175</v>
      </c>
      <c r="H90" s="4">
        <f t="shared" si="12"/>
        <v>90</v>
      </c>
      <c r="I90" s="2">
        <v>40</v>
      </c>
      <c r="J90" s="2">
        <v>30</v>
      </c>
      <c r="K90" s="2">
        <v>30</v>
      </c>
      <c r="L90" s="2">
        <f t="shared" si="10"/>
        <v>30</v>
      </c>
      <c r="M90" s="2"/>
      <c r="N90" s="2"/>
      <c r="O90" s="2"/>
      <c r="P90" s="2"/>
      <c r="Q90" s="7"/>
      <c r="U90" s="4"/>
      <c r="AC90" s="3">
        <v>60</v>
      </c>
      <c r="AD90" s="4">
        <f t="shared" si="11"/>
        <v>60</v>
      </c>
      <c r="AF90" s="23"/>
      <c r="AG90" s="31" t="str">
        <f>"&lt;tr class='mmt"&amp;IF(E90="活動"," ev",IF(E90="限定"," ltd",""))&amp;IF(G90=""," groupless'","'")&amp;"&gt;&lt;td headers='icon'&gt;&lt;img src='resources/"&amp;A90&amp;"' title='"&amp;C90&amp;"' /&gt;&lt;/td&gt;&lt;td headers='name'&gt;"&amp;C90&amp;"&lt;/td&gt;&lt;td headers='rank'&gt;"&amp;D90&amp;"&lt;/td&gt;&lt;td headers='remark'&gt;"&amp;IF(E90="活動","&lt;span class='event'&gt;活動&lt;/span&gt;",IF(E90="限定","&lt;span class='limited'&gt;限定&lt;/span&gt;",""))&amp;"&lt;/td&gt;&lt;td headers='origin'&gt;&lt;span class='originName'&gt;"&amp;SUBSTITUTE(F90,CHAR(10),"&lt;br&gt;")&amp;"&lt;/span&gt;&lt;img class='originLogo' src='resources/ui/"&amp;VLOOKUP(F90,List!E:F,2,FALSE)&amp;"'title='"&amp;SUBSTITUTE(F90,CHAR(10)," ")&amp;"' /&gt;&lt;/td&gt;&lt;td headers='group'&gt;"&amp;IF(G90="","","&lt;span class='groupName'&gt;"&amp;SUBSTITUTE(G90,CHAR(10)," ")&amp;"&lt;/span&gt;&lt;img class='groupLogo' src='resources/ui/"&amp;VLOOKUP(G90,List!I:J,2,FALSE)&amp;"' title='"&amp;SUBSTITUTE(G90,CHAR(10)," ")&amp;"' /&gt;")&amp;"&lt;/td&gt;&lt;td headers='score' id='"&amp;AI90&amp;"'&gt;"&amp;H90&amp;"&lt;/td&gt;&lt;td headers='HP'&gt;"&amp;I90&amp;"&lt;/td&gt;&lt;td headers='patk'&gt;"&amp;J90&amp;"&lt;/td&gt;&lt;td headers='matk'&gt;"&amp;K90&amp;"&lt;/td&gt;&lt;td headers='pdef'&gt;"&amp;M90&amp;"&lt;/td&gt;&lt;td headers='mdef'&gt;"&amp;N90&amp;"&lt;/td&gt;&lt;td headers='dex'&gt;"&amp;O90&amp;"&lt;/td&gt;&lt;td headers='agi'&gt;"&amp;P90&amp;"&lt;/td&gt;&lt;td headers='luck'&gt;"&amp;Q90&amp;"&lt;/td&gt;&lt;td headers='a.type'&gt;"&amp;R90&amp;"&lt;/td&gt;&lt;td headers='a.bonus'&gt;"&amp;S90&amp;"&lt;/td&gt;&lt;td headers='special'&gt;"&amp;T90&amp;"&lt;/td&gt;&lt;td headers='sp.bonus'&gt;"&amp;U90&amp;"&lt;/td&gt;&lt;td headers='others'&gt;"&amp;V90&amp;"&lt;/td&gt;&lt;td headers='sinA'&gt;"&amp;W90&amp;"&lt;/td&gt;&lt;td headers='sinB'&gt;"&amp;X90&amp;"&lt;/td&gt;&lt;td headers='sinC'&gt;"&amp;Y90&amp;"&lt;/td&gt;&lt;td headers='sinD'&gt;"&amp;Z90&amp;"&lt;/td&gt;&lt;td headers='sinE'&gt;"&amp;AA90&amp;"&lt;/td&gt;&lt;td headers='sinF'&gt;"&amp;AB90&amp;"&lt;/td&gt;&lt;td headers='sinG'&gt;"&amp;AC90&amp;"&lt;/td&gt;&lt;/tr&gt;"</f>
        <v>&lt;tr class='mmt ltd'&gt;&lt;td headers='icon'&gt;&lt;img src='resources/TS_LOST_THOL_01.png' title='真理への戒めと記録' /&gt;&lt;/td&gt;&lt;td headers='name'&gt;真理への戒めと記録&lt;/td&gt;&lt;td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id='m088'&gt;90&lt;/td&gt;&lt;td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90" s="31" t="str">
        <f t="shared" si="8"/>
        <v>document.getElementById('m088').innerHTML = (b1*30+b2*30+b0*30) + (s1*0+s2*0+s3*0+s4*0+s5*0+s6*0+s7*60+s0*60) + (e01*0+e02*0+e03*0+e04*+e05*0+e06*0+e07*0+e08*0+e09*0+e10*0+e11*0+e12*0+e13*0+e14*0+e15*0+e16*0+e17*0);</v>
      </c>
      <c r="AI90" s="35" t="str">
        <f t="shared" si="9"/>
        <v>m088</v>
      </c>
      <c r="AJ90" s="23"/>
    </row>
    <row r="91" spans="1:36" s="3" customFormat="1" ht="37.049999999999997" customHeight="1" x14ac:dyDescent="0.3">
      <c r="A91" s="3" t="s">
        <v>498</v>
      </c>
      <c r="C91" s="6" t="s">
        <v>499</v>
      </c>
      <c r="D91" s="3">
        <v>5</v>
      </c>
      <c r="E91" s="3" t="s">
        <v>39</v>
      </c>
      <c r="F91" s="17" t="s">
        <v>174</v>
      </c>
      <c r="G91" s="8" t="s">
        <v>175</v>
      </c>
      <c r="H91" s="4">
        <f t="shared" si="12"/>
        <v>110</v>
      </c>
      <c r="I91" s="2"/>
      <c r="J91" s="2"/>
      <c r="K91" s="2"/>
      <c r="L91" s="2">
        <f t="shared" si="10"/>
        <v>0</v>
      </c>
      <c r="M91" s="2"/>
      <c r="N91" s="2"/>
      <c r="O91" s="2"/>
      <c r="P91" s="2">
        <v>10</v>
      </c>
      <c r="Q91" s="7"/>
      <c r="R91" s="5" t="s">
        <v>496</v>
      </c>
      <c r="S91" s="3">
        <v>40</v>
      </c>
      <c r="T91" s="3" t="s">
        <v>23</v>
      </c>
      <c r="U91" s="4">
        <v>10</v>
      </c>
      <c r="AC91" s="3">
        <v>60</v>
      </c>
      <c r="AD91" s="4">
        <f t="shared" si="11"/>
        <v>60</v>
      </c>
      <c r="AF91" s="23"/>
      <c r="AG91" s="31" t="str">
        <f>"&lt;tr class='mmt"&amp;IF(E91="活動"," ev",IF(E91="限定"," ltd",""))&amp;IF(G91=""," groupless'","'")&amp;"&gt;&lt;td headers='icon'&gt;&lt;img src='resources/"&amp;A91&amp;"' title='"&amp;C91&amp;"' /&gt;&lt;/td&gt;&lt;td headers='name'&gt;"&amp;C91&amp;"&lt;/td&gt;&lt;td headers='rank'&gt;"&amp;D91&amp;"&lt;/td&gt;&lt;td headers='remark'&gt;"&amp;IF(E91="活動","&lt;span class='event'&gt;活動&lt;/span&gt;",IF(E91="限定","&lt;span class='limited'&gt;限定&lt;/span&gt;",""))&amp;"&lt;/td&gt;&lt;td headers='origin'&gt;&lt;span class='originName'&gt;"&amp;SUBSTITUTE(F91,CHAR(10),"&lt;br&gt;")&amp;"&lt;/span&gt;&lt;img class='originLogo' src='resources/ui/"&amp;VLOOKUP(F91,List!E:F,2,FALSE)&amp;"'title='"&amp;SUBSTITUTE(F91,CHAR(10)," ")&amp;"' /&gt;&lt;/td&gt;&lt;td headers='group'&gt;"&amp;IF(G91="","","&lt;span class='groupName'&gt;"&amp;SUBSTITUTE(G91,CHAR(10)," ")&amp;"&lt;/span&gt;&lt;img class='groupLogo' src='resources/ui/"&amp;VLOOKUP(G91,List!I:J,2,FALSE)&amp;"' title='"&amp;SUBSTITUTE(G91,CHAR(10)," ")&amp;"' /&gt;")&amp;"&lt;/td&gt;&lt;td headers='score' id='"&amp;AI91&amp;"'&gt;"&amp;H91&amp;"&lt;/td&gt;&lt;td headers='HP'&gt;"&amp;I91&amp;"&lt;/td&gt;&lt;td headers='patk'&gt;"&amp;J91&amp;"&lt;/td&gt;&lt;td headers='matk'&gt;"&amp;K91&amp;"&lt;/td&gt;&lt;td headers='pdef'&gt;"&amp;M91&amp;"&lt;/td&gt;&lt;td headers='mdef'&gt;"&amp;N91&amp;"&lt;/td&gt;&lt;td headers='dex'&gt;"&amp;O91&amp;"&lt;/td&gt;&lt;td headers='agi'&gt;"&amp;P91&amp;"&lt;/td&gt;&lt;td headers='luck'&gt;"&amp;Q91&amp;"&lt;/td&gt;&lt;td headers='a.type'&gt;"&amp;R91&amp;"&lt;/td&gt;&lt;td headers='a.bonus'&gt;"&amp;S91&amp;"&lt;/td&gt;&lt;td headers='special'&gt;"&amp;T91&amp;"&lt;/td&gt;&lt;td headers='sp.bonus'&gt;"&amp;U91&amp;"&lt;/td&gt;&lt;td headers='others'&gt;"&amp;V91&amp;"&lt;/td&gt;&lt;td headers='sinA'&gt;"&amp;W91&amp;"&lt;/td&gt;&lt;td headers='sinB'&gt;"&amp;X91&amp;"&lt;/td&gt;&lt;td headers='sinC'&gt;"&amp;Y91&amp;"&lt;/td&gt;&lt;td headers='sinD'&gt;"&amp;Z91&amp;"&lt;/td&gt;&lt;td headers='sinE'&gt;"&amp;AA91&amp;"&lt;/td&gt;&lt;td headers='sinF'&gt;"&amp;AB91&amp;"&lt;/td&gt;&lt;td headers='sinG'&gt;"&amp;AC91&amp;"&lt;/td&gt;&lt;/tr&gt;"</f>
        <v>&lt;tr class='mmt ltd'&gt;&lt;td headers='icon'&gt;&lt;img src='resources/TS_LOST_THOL_02.png' title='追いかけるは好奇心' /&gt;&lt;/td&gt;&lt;td headers='name'&gt;追いかけるは好奇心&lt;/td&gt;&lt;td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id='m089'&gt;110&lt;/td&gt;&lt;td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headers='a.type'&gt;射撃&amp;魔法&lt;/td&gt;&lt;td headers='a.bonus'&gt;40&lt;/td&gt;&lt;td headers='special'&gt;人&lt;/td&gt;&lt;td headers='sp.bonus'&gt;10&lt;/td&gt;&lt;td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91" s="31" t="str">
        <f t="shared" si="8"/>
        <v>document.getElementById('m089').innerHTML = (b1*0+b2*0+b0*0) + (s1*0+s2*0+s3*0+s4*0+s5*0+s6*0+s7*60+s0*60) + (e01*0+e02*0+e03*0+e04*40+e05*40+e06*0+e07*0+e08*0+e09*0+e10*0+e11*0+e12*0+e13*10+e14*0+e15*0+e16*0+e17*0);</v>
      </c>
      <c r="AI91" s="35" t="str">
        <f t="shared" si="9"/>
        <v>m089</v>
      </c>
      <c r="AJ91" s="23"/>
    </row>
    <row r="92" spans="1:36" s="3" customFormat="1" ht="37.049999999999997" customHeight="1" x14ac:dyDescent="0.3">
      <c r="A92" s="3" t="s">
        <v>188</v>
      </c>
      <c r="C92" s="6" t="s">
        <v>189</v>
      </c>
      <c r="D92" s="3">
        <v>5</v>
      </c>
      <c r="F92" s="17" t="s">
        <v>174</v>
      </c>
      <c r="G92" s="8" t="s">
        <v>175</v>
      </c>
      <c r="H92" s="4">
        <f t="shared" si="12"/>
        <v>90</v>
      </c>
      <c r="I92" s="2">
        <v>30</v>
      </c>
      <c r="J92" s="2"/>
      <c r="K92" s="2">
        <v>50</v>
      </c>
      <c r="L92" s="2">
        <f t="shared" si="10"/>
        <v>50</v>
      </c>
      <c r="M92" s="2"/>
      <c r="N92" s="2"/>
      <c r="O92" s="2"/>
      <c r="P92" s="2">
        <v>5</v>
      </c>
      <c r="Q92" s="7"/>
      <c r="U92" s="4"/>
      <c r="V92" s="5" t="s">
        <v>489</v>
      </c>
      <c r="W92" s="3">
        <v>20</v>
      </c>
      <c r="AC92" s="3">
        <v>40</v>
      </c>
      <c r="AD92" s="4">
        <f t="shared" si="11"/>
        <v>40</v>
      </c>
      <c r="AF92" s="23"/>
      <c r="AG92" s="31" t="str">
        <f>"&lt;tr class='mmt"&amp;IF(E92="活動"," ev",IF(E92="限定"," ltd",""))&amp;IF(G92=""," groupless'","'")&amp;"&gt;&lt;td headers='icon'&gt;&lt;img src='resources/"&amp;A92&amp;"' title='"&amp;C92&amp;"' /&gt;&lt;/td&gt;&lt;td headers='name'&gt;"&amp;C92&amp;"&lt;/td&gt;&lt;td headers='rank'&gt;"&amp;D92&amp;"&lt;/td&gt;&lt;td headers='remark'&gt;"&amp;IF(E92="活動","&lt;span class='event'&gt;活動&lt;/span&gt;",IF(E92="限定","&lt;span class='limited'&gt;限定&lt;/span&gt;",""))&amp;"&lt;/td&gt;&lt;td headers='origin'&gt;&lt;span class='originName'&gt;"&amp;SUBSTITUTE(F92,CHAR(10),"&lt;br&gt;")&amp;"&lt;/span&gt;&lt;img class='originLogo' src='resources/ui/"&amp;VLOOKUP(F92,List!E:F,2,FALSE)&amp;"'title='"&amp;SUBSTITUTE(F92,CHAR(10)," ")&amp;"' /&gt;&lt;/td&gt;&lt;td headers='group'&gt;"&amp;IF(G92="","","&lt;span class='groupName'&gt;"&amp;SUBSTITUTE(G92,CHAR(10)," ")&amp;"&lt;/span&gt;&lt;img class='groupLogo' src='resources/ui/"&amp;VLOOKUP(G92,List!I:J,2,FALSE)&amp;"' title='"&amp;SUBSTITUTE(G92,CHAR(10)," ")&amp;"' /&gt;")&amp;"&lt;/td&gt;&lt;td headers='score' id='"&amp;AI92&amp;"'&gt;"&amp;H92&amp;"&lt;/td&gt;&lt;td headers='HP'&gt;"&amp;I92&amp;"&lt;/td&gt;&lt;td headers='patk'&gt;"&amp;J92&amp;"&lt;/td&gt;&lt;td headers='matk'&gt;"&amp;K92&amp;"&lt;/td&gt;&lt;td headers='pdef'&gt;"&amp;M92&amp;"&lt;/td&gt;&lt;td headers='mdef'&gt;"&amp;N92&amp;"&lt;/td&gt;&lt;td headers='dex'&gt;"&amp;O92&amp;"&lt;/td&gt;&lt;td headers='agi'&gt;"&amp;P92&amp;"&lt;/td&gt;&lt;td headers='luck'&gt;"&amp;Q92&amp;"&lt;/td&gt;&lt;td headers='a.type'&gt;"&amp;R92&amp;"&lt;/td&gt;&lt;td headers='a.bonus'&gt;"&amp;S92&amp;"&lt;/td&gt;&lt;td headers='special'&gt;"&amp;T92&amp;"&lt;/td&gt;&lt;td headers='sp.bonus'&gt;"&amp;U92&amp;"&lt;/td&gt;&lt;td headers='others'&gt;"&amp;V92&amp;"&lt;/td&gt;&lt;td headers='sinA'&gt;"&amp;W92&amp;"&lt;/td&gt;&lt;td headers='sinB'&gt;"&amp;X92&amp;"&lt;/td&gt;&lt;td headers='sinC'&gt;"&amp;Y92&amp;"&lt;/td&gt;&lt;td headers='sinD'&gt;"&amp;Z92&amp;"&lt;/td&gt;&lt;td headers='sinE'&gt;"&amp;AA92&amp;"&lt;/td&gt;&lt;td headers='sinF'&gt;"&amp;AB92&amp;"&lt;/td&gt;&lt;td headers='sinG'&gt;"&amp;AC92&amp;"&lt;/td&gt;&lt;/tr&gt;"</f>
        <v>&lt;tr class='mmt'&gt;&lt;td headers='icon'&gt;&lt;img src='resources/TS_LOST_VIER_01.png' title='空腹アンサンブル' /&gt;&lt;/td&gt;&lt;td headers='name'&gt;空腹アンサンブル&lt;/td&gt;&lt;td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id='m090'&gt;90&lt;/td&gt;&lt;td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headers='others'&gt;水属性耐性+10&lt;/td&gt;&lt;td headers='sinA'&gt;20&lt;/td&gt;&lt;td headers='sinB'&gt;&lt;/td&gt;&lt;td headers='sinC'&gt;&lt;/td&gt;&lt;td headers='sinD'&gt;&lt;/td&gt;&lt;td headers='sinE'&gt;&lt;/td&gt;&lt;td headers='sinF'&gt;&lt;/td&gt;&lt;td headers='sinG'&gt;40&lt;/td&gt;&lt;/tr&gt;</v>
      </c>
      <c r="AH92" s="31" t="str">
        <f t="shared" si="8"/>
        <v>document.getElementById('m090').innerHTML = (b1*0+b2*50+b0*50) + (s1*20+s2*0+s3*0+s4*0+s5*0+s6*0+s7*40+s0*40) + (e01*0+e02*0+e03*0+e04*+e05*0+e06*0+e07*0+e08*0+e09*0+e10*0+e11*0+e12*0+e13*0+e14*0+e15*0+e16*0+e17*0);</v>
      </c>
      <c r="AI92" s="35" t="str">
        <f t="shared" si="9"/>
        <v>m090</v>
      </c>
      <c r="AJ92" s="23"/>
    </row>
    <row r="93" spans="1:36" s="3" customFormat="1" ht="37.049999999999997" customHeight="1" x14ac:dyDescent="0.3">
      <c r="A93" s="3" t="s">
        <v>598</v>
      </c>
      <c r="C93" s="6" t="s">
        <v>600</v>
      </c>
      <c r="D93" s="3">
        <v>5</v>
      </c>
      <c r="F93" s="17" t="s">
        <v>174</v>
      </c>
      <c r="G93" s="8" t="s">
        <v>175</v>
      </c>
      <c r="H93" s="4">
        <f t="shared" ref="H93" si="13">SUMPRODUCT(I$1:AD$1,I93:AD93)</f>
        <v>60</v>
      </c>
      <c r="I93" s="2">
        <v>50</v>
      </c>
      <c r="J93" s="2"/>
      <c r="K93" s="2"/>
      <c r="L93" s="2">
        <f t="shared" ref="L93" si="14">MAX(J93:K93)</f>
        <v>0</v>
      </c>
      <c r="M93" s="2"/>
      <c r="N93" s="2"/>
      <c r="O93" s="2"/>
      <c r="P93" s="2">
        <v>5</v>
      </c>
      <c r="Q93" s="7"/>
      <c r="R93" s="3" t="s">
        <v>18</v>
      </c>
      <c r="S93" s="3">
        <v>30</v>
      </c>
      <c r="U93" s="4"/>
      <c r="V93" s="5" t="s">
        <v>551</v>
      </c>
      <c r="Y93" s="3">
        <v>30</v>
      </c>
      <c r="AC93" s="3">
        <v>30</v>
      </c>
      <c r="AD93" s="4">
        <f t="shared" ref="AD93" si="15">MAX(W93:AC93)</f>
        <v>30</v>
      </c>
      <c r="AF93" s="23"/>
      <c r="AG93" s="31" t="str">
        <f>"&lt;tr class='mmt"&amp;IF(E93="活動"," ev",IF(E93="限定"," ltd",""))&amp;IF(G93=""," groupless'","'")&amp;"&gt;&lt;td headers='icon'&gt;&lt;img src='resources/"&amp;A93&amp;"' title='"&amp;C93&amp;"' /&gt;&lt;/td&gt;&lt;td headers='name'&gt;"&amp;C93&amp;"&lt;/td&gt;&lt;td headers='rank'&gt;"&amp;D93&amp;"&lt;/td&gt;&lt;td headers='remark'&gt;"&amp;IF(E93="活動","&lt;span class='event'&gt;活動&lt;/span&gt;",IF(E93="限定","&lt;span class='limited'&gt;限定&lt;/span&gt;",""))&amp;"&lt;/td&gt;&lt;td headers='origin'&gt;&lt;span class='originName'&gt;"&amp;SUBSTITUTE(F93,CHAR(10),"&lt;br&gt;")&amp;"&lt;/span&gt;&lt;img class='originLogo' src='resources/ui/"&amp;VLOOKUP(F93,List!E:F,2,FALSE)&amp;"'title='"&amp;SUBSTITUTE(F93,CHAR(10)," ")&amp;"' /&gt;&lt;/td&gt;&lt;td headers='group'&gt;"&amp;IF(G93="","","&lt;span class='groupName'&gt;"&amp;SUBSTITUTE(G93,CHAR(10)," ")&amp;"&lt;/span&gt;&lt;img class='groupLogo' src='resources/ui/"&amp;VLOOKUP(G93,List!I:J,2,FALSE)&amp;"' title='"&amp;SUBSTITUTE(G93,CHAR(10)," ")&amp;"' /&gt;")&amp;"&lt;/td&gt;&lt;td headers='score' id='"&amp;AI93&amp;"'&gt;"&amp;H93&amp;"&lt;/td&gt;&lt;td headers='HP'&gt;"&amp;I93&amp;"&lt;/td&gt;&lt;td headers='patk'&gt;"&amp;J93&amp;"&lt;/td&gt;&lt;td headers='matk'&gt;"&amp;K93&amp;"&lt;/td&gt;&lt;td headers='pdef'&gt;"&amp;M93&amp;"&lt;/td&gt;&lt;td headers='mdef'&gt;"&amp;N93&amp;"&lt;/td&gt;&lt;td headers='dex'&gt;"&amp;O93&amp;"&lt;/td&gt;&lt;td headers='agi'&gt;"&amp;P93&amp;"&lt;/td&gt;&lt;td headers='luck'&gt;"&amp;Q93&amp;"&lt;/td&gt;&lt;td headers='a.type'&gt;"&amp;R93&amp;"&lt;/td&gt;&lt;td headers='a.bonus'&gt;"&amp;S93&amp;"&lt;/td&gt;&lt;td headers='special'&gt;"&amp;T93&amp;"&lt;/td&gt;&lt;td headers='sp.bonus'&gt;"&amp;U93&amp;"&lt;/td&gt;&lt;td headers='others'&gt;"&amp;V93&amp;"&lt;/td&gt;&lt;td headers='sinA'&gt;"&amp;W93&amp;"&lt;/td&gt;&lt;td headers='sinB'&gt;"&amp;X93&amp;"&lt;/td&gt;&lt;td headers='sinC'&gt;"&amp;Y93&amp;"&lt;/td&gt;&lt;td headers='sinD'&gt;"&amp;Z93&amp;"&lt;/td&gt;&lt;td headers='sinE'&gt;"&amp;AA93&amp;"&lt;/td&gt;&lt;td headers='sinF'&gt;"&amp;AB93&amp;"&lt;/td&gt;&lt;td headers='sinG'&gt;"&amp;AC93&amp;"&lt;/td&gt;&lt;/tr&gt;"</f>
        <v>&lt;tr class='mmt'&gt;&lt;td headers='icon'&gt;&lt;img src='resources/TS_LOST_VIER_02.png' title='幸せの香りに満ちて' /&gt;&lt;/td&gt;&lt;td headers='name'&gt;幸せの香りに満ちて&lt;/td&gt;&lt;td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id='m091'&gt;60&lt;/td&gt;&lt;td headers='HP'&gt;50&lt;/td&gt;&lt;td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headers='a.type'&gt;魔法&lt;/td&gt;&lt;td headers='a.bonus'&gt;30&lt;/td&gt;&lt;td headers='special'&gt;&lt;/td&gt;&lt;td headers='sp.bonus'&gt;&lt;/td&gt;&lt;td headers='others'&gt;回避率+10&lt;/td&gt;&lt;td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93" s="31" t="str">
        <f t="shared" si="8"/>
        <v>document.getElementById('m091').innerHTML = (b1*0+b2*0+b0*0) + (s1*0+s2*0+s3*30+s4*0+s5*0+s6*0+s7*30+s0*30) + (e01*0+e02*0+e03*0+e04*30+e05*30+e06*0+e07*0+e08*0+e09*0+e10*0+e11*0+e12*0+e13*0+e14*0+e15*0+e16*0+e17*0);</v>
      </c>
      <c r="AI93" s="35" t="str">
        <f t="shared" si="9"/>
        <v>m091</v>
      </c>
      <c r="AJ93" s="23"/>
    </row>
    <row r="94" spans="1:36" s="3" customFormat="1" ht="37.049999999999997" customHeight="1" x14ac:dyDescent="0.3">
      <c r="A94" s="3" t="s">
        <v>190</v>
      </c>
      <c r="C94" s="6" t="s">
        <v>191</v>
      </c>
      <c r="D94" s="3">
        <v>5</v>
      </c>
      <c r="F94" s="17" t="s">
        <v>174</v>
      </c>
      <c r="G94" s="8" t="s">
        <v>175</v>
      </c>
      <c r="H94" s="4">
        <f t="shared" si="12"/>
        <v>70</v>
      </c>
      <c r="I94" s="2">
        <v>40</v>
      </c>
      <c r="J94" s="2">
        <v>20</v>
      </c>
      <c r="K94" s="2"/>
      <c r="L94" s="2">
        <f t="shared" si="10"/>
        <v>20</v>
      </c>
      <c r="M94" s="2"/>
      <c r="N94" s="2"/>
      <c r="O94" s="2"/>
      <c r="P94" s="2"/>
      <c r="Q94" s="7"/>
      <c r="R94" s="3" t="s">
        <v>14</v>
      </c>
      <c r="S94" s="3">
        <v>20</v>
      </c>
      <c r="U94" s="4"/>
      <c r="V94" s="3" t="s">
        <v>551</v>
      </c>
      <c r="AA94" s="3">
        <v>30</v>
      </c>
      <c r="AC94" s="3">
        <v>30</v>
      </c>
      <c r="AD94" s="4">
        <f t="shared" si="11"/>
        <v>30</v>
      </c>
      <c r="AF94" s="23"/>
      <c r="AG94" s="31" t="str">
        <f>"&lt;tr class='mmt"&amp;IF(E94="活動"," ev",IF(E94="限定"," ltd",""))&amp;IF(G94=""," groupless'","'")&amp;"&gt;&lt;td headers='icon'&gt;&lt;img src='resources/"&amp;A94&amp;"' title='"&amp;C94&amp;"' /&gt;&lt;/td&gt;&lt;td headers='name'&gt;"&amp;C94&amp;"&lt;/td&gt;&lt;td headers='rank'&gt;"&amp;D94&amp;"&lt;/td&gt;&lt;td headers='remark'&gt;"&amp;IF(E94="活動","&lt;span class='event'&gt;活動&lt;/span&gt;",IF(E94="限定","&lt;span class='limited'&gt;限定&lt;/span&gt;",""))&amp;"&lt;/td&gt;&lt;td headers='origin'&gt;&lt;span class='originName'&gt;"&amp;SUBSTITUTE(F94,CHAR(10),"&lt;br&gt;")&amp;"&lt;/span&gt;&lt;img class='originLogo' src='resources/ui/"&amp;VLOOKUP(F94,List!E:F,2,FALSE)&amp;"'title='"&amp;SUBSTITUTE(F94,CHAR(10)," ")&amp;"' /&gt;&lt;/td&gt;&lt;td headers='group'&gt;"&amp;IF(G94="","","&lt;span class='groupName'&gt;"&amp;SUBSTITUTE(G94,CHAR(10)," ")&amp;"&lt;/span&gt;&lt;img class='groupLogo' src='resources/ui/"&amp;VLOOKUP(G94,List!I:J,2,FALSE)&amp;"' title='"&amp;SUBSTITUTE(G94,CHAR(10)," ")&amp;"' /&gt;")&amp;"&lt;/td&gt;&lt;td headers='score' id='"&amp;AI94&amp;"'&gt;"&amp;H94&amp;"&lt;/td&gt;&lt;td headers='HP'&gt;"&amp;I94&amp;"&lt;/td&gt;&lt;td headers='patk'&gt;"&amp;J94&amp;"&lt;/td&gt;&lt;td headers='matk'&gt;"&amp;K94&amp;"&lt;/td&gt;&lt;td headers='pdef'&gt;"&amp;M94&amp;"&lt;/td&gt;&lt;td headers='mdef'&gt;"&amp;N94&amp;"&lt;/td&gt;&lt;td headers='dex'&gt;"&amp;O94&amp;"&lt;/td&gt;&lt;td headers='agi'&gt;"&amp;P94&amp;"&lt;/td&gt;&lt;td headers='luck'&gt;"&amp;Q94&amp;"&lt;/td&gt;&lt;td headers='a.type'&gt;"&amp;R94&amp;"&lt;/td&gt;&lt;td headers='a.bonus'&gt;"&amp;S94&amp;"&lt;/td&gt;&lt;td headers='special'&gt;"&amp;T94&amp;"&lt;/td&gt;&lt;td headers='sp.bonus'&gt;"&amp;U94&amp;"&lt;/td&gt;&lt;td headers='others'&gt;"&amp;V94&amp;"&lt;/td&gt;&lt;td headers='sinA'&gt;"&amp;W94&amp;"&lt;/td&gt;&lt;td headers='sinB'&gt;"&amp;X94&amp;"&lt;/td&gt;&lt;td headers='sinC'&gt;"&amp;Y94&amp;"&lt;/td&gt;&lt;td headers='sinD'&gt;"&amp;Z94&amp;"&lt;/td&gt;&lt;td headers='sinE'&gt;"&amp;AA94&amp;"&lt;/td&gt;&lt;td headers='sinF'&gt;"&amp;AB94&amp;"&lt;/td&gt;&lt;td headers='sinG'&gt;"&amp;AC94&amp;"&lt;/td&gt;&lt;/tr&gt;"</f>
        <v>&lt;tr class='mmt'&gt;&lt;td headers='icon'&gt;&lt;img src='resources/TS_LOST_ZENN_01.png' title='鏡に映る隔絶の灯火' /&gt;&lt;/td&gt;&lt;td headers='name'&gt;鏡に映る隔絶の灯火&lt;/td&gt;&lt;td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id='m092'&gt;70&lt;/td&gt;&lt;td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94" s="31" t="str">
        <f t="shared" si="8"/>
        <v>document.getElementById('m092').innerHTML = (b1*20+b2*0+b0*20) + (s1*0+s2*0+s3*0+s4*0+s5*30+s6*0+s7*30+s0*30) + (e01*20+e02*0+e03*0+e04*20+e05*0+e06*0+e07*0+e08*0+e09*0+e10*0+e11*0+e12*0+e13*0+e14*0+e15*0+e16*0+e17*0);</v>
      </c>
      <c r="AI94" s="35" t="str">
        <f t="shared" si="9"/>
        <v>m092</v>
      </c>
      <c r="AJ94" s="23"/>
    </row>
    <row r="95" spans="1:36" s="3" customFormat="1" ht="37.049999999999997" customHeight="1" x14ac:dyDescent="0.3">
      <c r="A95" s="3" t="s">
        <v>192</v>
      </c>
      <c r="C95" s="6" t="s">
        <v>193</v>
      </c>
      <c r="D95" s="3">
        <v>5</v>
      </c>
      <c r="F95" s="17" t="s">
        <v>174</v>
      </c>
      <c r="G95" s="8" t="s">
        <v>175</v>
      </c>
      <c r="H95" s="4">
        <f t="shared" si="12"/>
        <v>80</v>
      </c>
      <c r="I95" s="2">
        <v>20</v>
      </c>
      <c r="J95" s="2"/>
      <c r="K95" s="2">
        <v>40</v>
      </c>
      <c r="L95" s="2">
        <f t="shared" si="10"/>
        <v>40</v>
      </c>
      <c r="M95" s="2"/>
      <c r="N95" s="2"/>
      <c r="O95" s="2"/>
      <c r="P95" s="2"/>
      <c r="Q95" s="7"/>
      <c r="U95" s="4"/>
      <c r="V95" s="5" t="s">
        <v>553</v>
      </c>
      <c r="AB95" s="3">
        <v>20</v>
      </c>
      <c r="AC95" s="3">
        <v>40</v>
      </c>
      <c r="AD95" s="4">
        <f t="shared" si="11"/>
        <v>40</v>
      </c>
      <c r="AF95" s="23"/>
      <c r="AG95" s="31" t="str">
        <f>"&lt;tr class='mmt"&amp;IF(E95="活動"," ev",IF(E95="限定"," ltd",""))&amp;IF(G95=""," groupless'","'")&amp;"&gt;&lt;td headers='icon'&gt;&lt;img src='resources/"&amp;A95&amp;"' title='"&amp;C95&amp;"' /&gt;&lt;/td&gt;&lt;td headers='name'&gt;"&amp;C95&amp;"&lt;/td&gt;&lt;td headers='rank'&gt;"&amp;D95&amp;"&lt;/td&gt;&lt;td headers='remark'&gt;"&amp;IF(E95="活動","&lt;span class='event'&gt;活動&lt;/span&gt;",IF(E95="限定","&lt;span class='limited'&gt;限定&lt;/span&gt;",""))&amp;"&lt;/td&gt;&lt;td headers='origin'&gt;&lt;span class='originName'&gt;"&amp;SUBSTITUTE(F95,CHAR(10),"&lt;br&gt;")&amp;"&lt;/span&gt;&lt;img class='originLogo' src='resources/ui/"&amp;VLOOKUP(F95,List!E:F,2,FALSE)&amp;"'title='"&amp;SUBSTITUTE(F95,CHAR(10)," ")&amp;"' /&gt;&lt;/td&gt;&lt;td headers='group'&gt;"&amp;IF(G95="","","&lt;span class='groupName'&gt;"&amp;SUBSTITUTE(G95,CHAR(10)," ")&amp;"&lt;/span&gt;&lt;img class='groupLogo' src='resources/ui/"&amp;VLOOKUP(G95,List!I:J,2,FALSE)&amp;"' title='"&amp;SUBSTITUTE(G95,CHAR(10)," ")&amp;"' /&gt;")&amp;"&lt;/td&gt;&lt;td headers='score' id='"&amp;AI95&amp;"'&gt;"&amp;H95&amp;"&lt;/td&gt;&lt;td headers='HP'&gt;"&amp;I95&amp;"&lt;/td&gt;&lt;td headers='patk'&gt;"&amp;J95&amp;"&lt;/td&gt;&lt;td headers='matk'&gt;"&amp;K95&amp;"&lt;/td&gt;&lt;td headers='pdef'&gt;"&amp;M95&amp;"&lt;/td&gt;&lt;td headers='mdef'&gt;"&amp;N95&amp;"&lt;/td&gt;&lt;td headers='dex'&gt;"&amp;O95&amp;"&lt;/td&gt;&lt;td headers='agi'&gt;"&amp;P95&amp;"&lt;/td&gt;&lt;td headers='luck'&gt;"&amp;Q95&amp;"&lt;/td&gt;&lt;td headers='a.type'&gt;"&amp;R95&amp;"&lt;/td&gt;&lt;td headers='a.bonus'&gt;"&amp;S95&amp;"&lt;/td&gt;&lt;td headers='special'&gt;"&amp;T95&amp;"&lt;/td&gt;&lt;td headers='sp.bonus'&gt;"&amp;U95&amp;"&lt;/td&gt;&lt;td headers='others'&gt;"&amp;V95&amp;"&lt;/td&gt;&lt;td headers='sinA'&gt;"&amp;W95&amp;"&lt;/td&gt;&lt;td headers='sinB'&gt;"&amp;X95&amp;"&lt;/td&gt;&lt;td headers='sinC'&gt;"&amp;Y95&amp;"&lt;/td&gt;&lt;td headers='sinD'&gt;"&amp;Z95&amp;"&lt;/td&gt;&lt;td headers='sinE'&gt;"&amp;AA95&amp;"&lt;/td&gt;&lt;td headers='sinF'&gt;"&amp;AB95&amp;"&lt;/td&gt;&lt;td headers='sinG'&gt;"&amp;AC95&amp;"&lt;/td&gt;&lt;/tr&gt;"</f>
        <v>&lt;tr class='mmt'&gt;&lt;td headers='icon'&gt;&lt;img src='resources/TS_LOST_ZWEI_01.png' title='九杯分の命' /&gt;&lt;/td&gt;&lt;td headers='name'&gt;九杯分の命&lt;/td&gt;&lt;td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id='m093'&gt;80&lt;/td&gt;&lt;td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headers='others'&gt;MP上限+20, 回避率+10&lt;/td&gt;&lt;td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5" s="31" t="str">
        <f t="shared" si="8"/>
        <v>document.getElementById('m093').innerHTML = (b1*0+b2*40+b0*40) + (s1*0+s2*0+s3*0+s4*0+s5*0+s6*20+s7*40+s0*40) + (e01*0+e02*0+e03*0+e04*+e05*0+e06*0+e07*0+e08*0+e09*0+e10*0+e11*0+e12*0+e13*0+e14*0+e15*0+e16*0+e17*0);</v>
      </c>
      <c r="AI95" s="35" t="str">
        <f t="shared" si="9"/>
        <v>m093</v>
      </c>
      <c r="AJ95" s="23"/>
    </row>
    <row r="96" spans="1:36" s="3" customFormat="1" ht="37.049999999999997" customHeight="1" x14ac:dyDescent="0.3">
      <c r="A96" s="3" t="s">
        <v>194</v>
      </c>
      <c r="C96" s="6" t="s">
        <v>195</v>
      </c>
      <c r="D96" s="3">
        <v>5</v>
      </c>
      <c r="F96" s="17" t="s">
        <v>174</v>
      </c>
      <c r="G96" s="8" t="s">
        <v>175</v>
      </c>
      <c r="H96" s="4">
        <f t="shared" si="12"/>
        <v>90</v>
      </c>
      <c r="I96" s="2"/>
      <c r="J96" s="2">
        <v>30</v>
      </c>
      <c r="K96" s="2"/>
      <c r="L96" s="2">
        <f t="shared" si="10"/>
        <v>30</v>
      </c>
      <c r="M96" s="2"/>
      <c r="N96" s="2"/>
      <c r="O96" s="2"/>
      <c r="P96" s="2">
        <v>10</v>
      </c>
      <c r="Q96" s="7"/>
      <c r="R96" s="3" t="s">
        <v>14</v>
      </c>
      <c r="S96" s="3">
        <v>40</v>
      </c>
      <c r="U96" s="4"/>
      <c r="V96" s="3" t="s">
        <v>551</v>
      </c>
      <c r="Y96" s="3">
        <v>20</v>
      </c>
      <c r="AA96" s="3">
        <v>20</v>
      </c>
      <c r="AC96" s="3">
        <v>20</v>
      </c>
      <c r="AD96" s="4">
        <f t="shared" si="11"/>
        <v>20</v>
      </c>
      <c r="AF96" s="23"/>
      <c r="AG96" s="31" t="str">
        <f>"&lt;tr class='mmt"&amp;IF(E96="活動"," ev",IF(E96="限定"," ltd",""))&amp;IF(G96=""," groupless'","'")&amp;"&gt;&lt;td headers='icon'&gt;&lt;img src='resources/"&amp;A96&amp;"' title='"&amp;C96&amp;"' /&gt;&lt;/td&gt;&lt;td headers='name'&gt;"&amp;C96&amp;"&lt;/td&gt;&lt;td headers='rank'&gt;"&amp;D96&amp;"&lt;/td&gt;&lt;td headers='remark'&gt;"&amp;IF(E96="活動","&lt;span class='event'&gt;活動&lt;/span&gt;",IF(E96="限定","&lt;span class='limited'&gt;限定&lt;/span&gt;",""))&amp;"&lt;/td&gt;&lt;td headers='origin'&gt;&lt;span class='originName'&gt;"&amp;SUBSTITUTE(F96,CHAR(10),"&lt;br&gt;")&amp;"&lt;/span&gt;&lt;img class='originLogo' src='resources/ui/"&amp;VLOOKUP(F96,List!E:F,2,FALSE)&amp;"'title='"&amp;SUBSTITUTE(F96,CHAR(10)," ")&amp;"' /&gt;&lt;/td&gt;&lt;td headers='group'&gt;"&amp;IF(G96="","","&lt;span class='groupName'&gt;"&amp;SUBSTITUTE(G96,CHAR(10)," ")&amp;"&lt;/span&gt;&lt;img class='groupLogo' src='resources/ui/"&amp;VLOOKUP(G96,List!I:J,2,FALSE)&amp;"' title='"&amp;SUBSTITUTE(G96,CHAR(10)," ")&amp;"' /&gt;")&amp;"&lt;/td&gt;&lt;td headers='score' id='"&amp;AI96&amp;"'&gt;"&amp;H96&amp;"&lt;/td&gt;&lt;td headers='HP'&gt;"&amp;I96&amp;"&lt;/td&gt;&lt;td headers='patk'&gt;"&amp;J96&amp;"&lt;/td&gt;&lt;td headers='matk'&gt;"&amp;K96&amp;"&lt;/td&gt;&lt;td headers='pdef'&gt;"&amp;M96&amp;"&lt;/td&gt;&lt;td headers='mdef'&gt;"&amp;N96&amp;"&lt;/td&gt;&lt;td headers='dex'&gt;"&amp;O96&amp;"&lt;/td&gt;&lt;td headers='agi'&gt;"&amp;P96&amp;"&lt;/td&gt;&lt;td headers='luck'&gt;"&amp;Q96&amp;"&lt;/td&gt;&lt;td headers='a.type'&gt;"&amp;R96&amp;"&lt;/td&gt;&lt;td headers='a.bonus'&gt;"&amp;S96&amp;"&lt;/td&gt;&lt;td headers='special'&gt;"&amp;T96&amp;"&lt;/td&gt;&lt;td headers='sp.bonus'&gt;"&amp;U96&amp;"&lt;/td&gt;&lt;td headers='others'&gt;"&amp;V96&amp;"&lt;/td&gt;&lt;td headers='sinA'&gt;"&amp;W96&amp;"&lt;/td&gt;&lt;td headers='sinB'&gt;"&amp;X96&amp;"&lt;/td&gt;&lt;td headers='sinC'&gt;"&amp;Y96&amp;"&lt;/td&gt;&lt;td headers='sinD'&gt;"&amp;Z96&amp;"&lt;/td&gt;&lt;td headers='sinE'&gt;"&amp;AA96&amp;"&lt;/td&gt;&lt;td headers='sinF'&gt;"&amp;AB96&amp;"&lt;/td&gt;&lt;td headers='sinG'&gt;"&amp;AC96&amp;"&lt;/td&gt;&lt;/tr&gt;"</f>
        <v>&lt;tr class='mmt'&gt;&lt;td headers='icon'&gt;&lt;img src='resources/TS_LOST_ZYVA_01.png' title='白き花、黒き花' /&gt;&lt;/td&gt;&lt;td headers='name'&gt;白き花、黒き花&lt;/td&gt;&lt;td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id='m094'&gt;90&lt;/td&gt;&lt;td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headers='sinA'&gt;&lt;/td&gt;&lt;td headers='sinB'&gt;&lt;/td&gt;&lt;td headers='sinC'&gt;20&lt;/td&gt;&lt;td headers='sinD'&gt;&lt;/td&gt;&lt;td headers='sinE'&gt;20&lt;/td&gt;&lt;td headers='sinF'&gt;&lt;/td&gt;&lt;td headers='sinG'&gt;20&lt;/td&gt;&lt;/tr&gt;</v>
      </c>
      <c r="AH96" s="31" t="str">
        <f t="shared" si="8"/>
        <v>document.getElementById('m094').innerHTML = (b1*30+b2*0+b0*30) + (s1*0+s2*0+s3*20+s4*0+s5*20+s6*0+s7*20+s0*20) + (e01*40+e02*0+e03*0+e04*40+e05*0+e06*0+e07*0+e08*0+e09*0+e10*0+e11*0+e12*0+e13*0+e14*0+e15*0+e16*0+e17*0);</v>
      </c>
      <c r="AI96" s="35" t="str">
        <f t="shared" si="9"/>
        <v>m094</v>
      </c>
      <c r="AJ96" s="23"/>
    </row>
    <row r="97" spans="1:36" s="3" customFormat="1" ht="37.049999999999997" customHeight="1" x14ac:dyDescent="0.3">
      <c r="A97" s="3" t="s">
        <v>599</v>
      </c>
      <c r="C97" s="6" t="s">
        <v>601</v>
      </c>
      <c r="D97" s="3">
        <v>5</v>
      </c>
      <c r="F97" s="17" t="s">
        <v>48</v>
      </c>
      <c r="G97" s="8"/>
      <c r="H97" s="4"/>
      <c r="I97" s="2"/>
      <c r="J97" s="2"/>
      <c r="K97" s="2"/>
      <c r="L97" s="2"/>
      <c r="M97" s="2"/>
      <c r="N97" s="2"/>
      <c r="O97" s="2"/>
      <c r="P97" s="2"/>
      <c r="Q97" s="7"/>
      <c r="U97" s="4"/>
      <c r="AD97" s="4"/>
      <c r="AF97" s="23"/>
      <c r="AG97" s="31" t="str">
        <f>"&lt;tr class='mmt"&amp;IF(E97="活動"," ev",IF(E97="限定"," ltd",""))&amp;IF(G97=""," groupless'","'")&amp;"&gt;&lt;td headers='icon'&gt;&lt;img src='resources/"&amp;A97&amp;"' title='"&amp;C97&amp;"' /&gt;&lt;/td&gt;&lt;td headers='name'&gt;"&amp;C97&amp;"&lt;/td&gt;&lt;td headers='rank'&gt;"&amp;D97&amp;"&lt;/td&gt;&lt;td headers='remark'&gt;"&amp;IF(E97="活動","&lt;span class='event'&gt;活動&lt;/span&gt;",IF(E97="限定","&lt;span class='limited'&gt;限定&lt;/span&gt;",""))&amp;"&lt;/td&gt;&lt;td headers='origin'&gt;&lt;span class='originName'&gt;"&amp;SUBSTITUTE(F97,CHAR(10),"&lt;br&gt;")&amp;"&lt;/span&gt;&lt;img class='originLogo' src='resources/ui/"&amp;VLOOKUP(F97,List!E:F,2,FALSE)&amp;"'title='"&amp;SUBSTITUTE(F97,CHAR(10)," ")&amp;"' /&gt;&lt;/td&gt;&lt;td headers='group'&gt;"&amp;IF(G97="","","&lt;span class='groupName'&gt;"&amp;SUBSTITUTE(G97,CHAR(10)," ")&amp;"&lt;/span&gt;&lt;img class='groupLogo' src='resources/ui/"&amp;VLOOKUP(G97,List!I:J,2,FALSE)&amp;"' title='"&amp;SUBSTITUTE(G97,CHAR(10)," ")&amp;"' /&gt;")&amp;"&lt;/td&gt;&lt;td headers='score' id='"&amp;AI97&amp;"'&gt;"&amp;H97&amp;"&lt;/td&gt;&lt;td headers='HP'&gt;"&amp;I97&amp;"&lt;/td&gt;&lt;td headers='patk'&gt;"&amp;J97&amp;"&lt;/td&gt;&lt;td headers='matk'&gt;"&amp;K97&amp;"&lt;/td&gt;&lt;td headers='pdef'&gt;"&amp;M97&amp;"&lt;/td&gt;&lt;td headers='mdef'&gt;"&amp;N97&amp;"&lt;/td&gt;&lt;td headers='dex'&gt;"&amp;O97&amp;"&lt;/td&gt;&lt;td headers='agi'&gt;"&amp;P97&amp;"&lt;/td&gt;&lt;td headers='luck'&gt;"&amp;Q97&amp;"&lt;/td&gt;&lt;td headers='a.type'&gt;"&amp;R97&amp;"&lt;/td&gt;&lt;td headers='a.bonus'&gt;"&amp;S97&amp;"&lt;/td&gt;&lt;td headers='special'&gt;"&amp;T97&amp;"&lt;/td&gt;&lt;td headers='sp.bonus'&gt;"&amp;U97&amp;"&lt;/td&gt;&lt;td headers='others'&gt;"&amp;V97&amp;"&lt;/td&gt;&lt;td headers='sinA'&gt;"&amp;W97&amp;"&lt;/td&gt;&lt;td headers='sinB'&gt;"&amp;X97&amp;"&lt;/td&gt;&lt;td headers='sinC'&gt;"&amp;Y97&amp;"&lt;/td&gt;&lt;td headers='sinD'&gt;"&amp;Z97&amp;"&lt;/td&gt;&lt;td headers='sinE'&gt;"&amp;AA97&amp;"&lt;/td&gt;&lt;td headers='sinF'&gt;"&amp;AB97&amp;"&lt;/td&gt;&lt;td headers='sinG'&gt;"&amp;AC97&amp;"&lt;/td&gt;&lt;/tr&gt;"</f>
        <v>&lt;tr class='mmt groupless'&gt;&lt;td headers='icon'&gt;&lt;img src='resources/TS_LUST_AINANNA_01.png' title='冷たく輝くベッドに' /&gt;&lt;/td&gt;&lt;td headers='name'&gt;冷たく輝くベッドに&lt;/td&gt;&lt;td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id='m095'&gt;&lt;/td&gt;&lt;td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7" s="31" t="str">
        <f t="shared" si="8"/>
        <v>document.getElementById('m095').innerHTML = (b1*0+b2*0+b0*0) + (s1*0+s2*0+s3*0+s4*0+s5*0+s6*0+s7*0+s0*0) + (e01*0+e02*0+e03*0+e04*+e05*0+e06*0+e07*0+e08*0+e09*0+e10*0+e11*0+e12*0+e13*0+e14*0+e15*0+e16*0+e17*0);</v>
      </c>
      <c r="AI97" s="35" t="str">
        <f t="shared" si="9"/>
        <v>m095</v>
      </c>
      <c r="AJ97" s="23"/>
    </row>
    <row r="98" spans="1:36" s="3" customFormat="1" ht="37.049999999999997" customHeight="1" x14ac:dyDescent="0.3">
      <c r="A98" s="3" t="s">
        <v>196</v>
      </c>
      <c r="C98" s="6" t="s">
        <v>197</v>
      </c>
      <c r="D98" s="3">
        <v>5</v>
      </c>
      <c r="E98" s="3" t="s">
        <v>39</v>
      </c>
      <c r="F98" s="17" t="s">
        <v>48</v>
      </c>
      <c r="G98" s="8"/>
      <c r="H98" s="4">
        <f t="shared" si="12"/>
        <v>0</v>
      </c>
      <c r="I98" s="2"/>
      <c r="J98" s="2"/>
      <c r="K98" s="2"/>
      <c r="L98" s="2">
        <f t="shared" si="10"/>
        <v>0</v>
      </c>
      <c r="M98" s="2"/>
      <c r="N98" s="2"/>
      <c r="O98" s="2"/>
      <c r="P98" s="2"/>
      <c r="Q98" s="7"/>
      <c r="U98" s="4"/>
      <c r="AD98" s="4">
        <f t="shared" si="11"/>
        <v>0</v>
      </c>
      <c r="AF98" s="23"/>
      <c r="AG98" s="31" t="str">
        <f>"&lt;tr class='mmt"&amp;IF(E98="活動"," ev",IF(E98="限定"," ltd",""))&amp;IF(G98=""," groupless'","'")&amp;"&gt;&lt;td headers='icon'&gt;&lt;img src='resources/"&amp;A98&amp;"' title='"&amp;C98&amp;"' /&gt;&lt;/td&gt;&lt;td headers='name'&gt;"&amp;C98&amp;"&lt;/td&gt;&lt;td headers='rank'&gt;"&amp;D98&amp;"&lt;/td&gt;&lt;td headers='remark'&gt;"&amp;IF(E98="活動","&lt;span class='event'&gt;活動&lt;/span&gt;",IF(E98="限定","&lt;span class='limited'&gt;限定&lt;/span&gt;",""))&amp;"&lt;/td&gt;&lt;td headers='origin'&gt;&lt;span class='originName'&gt;"&amp;SUBSTITUTE(F98,CHAR(10),"&lt;br&gt;")&amp;"&lt;/span&gt;&lt;img class='originLogo' src='resources/ui/"&amp;VLOOKUP(F98,List!E:F,2,FALSE)&amp;"'title='"&amp;SUBSTITUTE(F98,CHAR(10)," ")&amp;"' /&gt;&lt;/td&gt;&lt;td headers='group'&gt;"&amp;IF(G98="","","&lt;span class='groupName'&gt;"&amp;SUBSTITUTE(G98,CHAR(10)," ")&amp;"&lt;/span&gt;&lt;img class='groupLogo' src='resources/ui/"&amp;VLOOKUP(G98,List!I:J,2,FALSE)&amp;"' title='"&amp;SUBSTITUTE(G98,CHAR(10)," ")&amp;"' /&gt;")&amp;"&lt;/td&gt;&lt;td headers='score' id='"&amp;AI98&amp;"'&gt;"&amp;H98&amp;"&lt;/td&gt;&lt;td headers='HP'&gt;"&amp;I98&amp;"&lt;/td&gt;&lt;td headers='patk'&gt;"&amp;J98&amp;"&lt;/td&gt;&lt;td headers='matk'&gt;"&amp;K98&amp;"&lt;/td&gt;&lt;td headers='pdef'&gt;"&amp;M98&amp;"&lt;/td&gt;&lt;td headers='mdef'&gt;"&amp;N98&amp;"&lt;/td&gt;&lt;td headers='dex'&gt;"&amp;O98&amp;"&lt;/td&gt;&lt;td headers='agi'&gt;"&amp;P98&amp;"&lt;/td&gt;&lt;td headers='luck'&gt;"&amp;Q98&amp;"&lt;/td&gt;&lt;td headers='a.type'&gt;"&amp;R98&amp;"&lt;/td&gt;&lt;td headers='a.bonus'&gt;"&amp;S98&amp;"&lt;/td&gt;&lt;td headers='special'&gt;"&amp;T98&amp;"&lt;/td&gt;&lt;td headers='sp.bonus'&gt;"&amp;U98&amp;"&lt;/td&gt;&lt;td headers='others'&gt;"&amp;V98&amp;"&lt;/td&gt;&lt;td headers='sinA'&gt;"&amp;W98&amp;"&lt;/td&gt;&lt;td headers='sinB'&gt;"&amp;X98&amp;"&lt;/td&gt;&lt;td headers='sinC'&gt;"&amp;Y98&amp;"&lt;/td&gt;&lt;td headers='sinD'&gt;"&amp;Z98&amp;"&lt;/td&gt;&lt;td headers='sinE'&gt;"&amp;AA98&amp;"&lt;/td&gt;&lt;td headers='sinF'&gt;"&amp;AB98&amp;"&lt;/td&gt;&lt;td headers='sinG'&gt;"&amp;AC98&amp;"&lt;/td&gt;&lt;/tr&gt;"</f>
        <v>&lt;tr class='mmt ltd groupless'&gt;&lt;td headers='icon'&gt;&lt;img src='resources/TS_LUST_ALMA_01.png' title='アルマは楽しそう、でも…' /&gt;&lt;/td&gt;&lt;td headers='name'&gt;アルマは楽しそう、でも…&lt;/td&gt;&lt;td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8" s="31" t="str">
        <f t="shared" si="8"/>
        <v>document.getElementById('m096').innerHTML = (b1*0+b2*0+b0*0) + (s1*0+s2*0+s3*0+s4*0+s5*0+s6*0+s7*0+s0*0) + (e01*0+e02*0+e03*0+e04*+e05*0+e06*0+e07*0+e08*0+e09*0+e10*0+e11*0+e12*0+e13*0+e14*0+e15*0+e16*0+e17*0);</v>
      </c>
      <c r="AI98" s="35" t="str">
        <f t="shared" si="9"/>
        <v>m096</v>
      </c>
      <c r="AJ98" s="23"/>
    </row>
    <row r="99" spans="1:36" s="3" customFormat="1" ht="37.049999999999997" customHeight="1" x14ac:dyDescent="0.3">
      <c r="A99" s="3" t="s">
        <v>198</v>
      </c>
      <c r="C99" s="6" t="s">
        <v>199</v>
      </c>
      <c r="D99" s="3">
        <v>5</v>
      </c>
      <c r="E99" s="3" t="s">
        <v>39</v>
      </c>
      <c r="F99" s="17" t="s">
        <v>48</v>
      </c>
      <c r="G99" s="8"/>
      <c r="H99" s="4">
        <f t="shared" si="12"/>
        <v>0</v>
      </c>
      <c r="I99" s="2"/>
      <c r="J99" s="2"/>
      <c r="K99" s="2"/>
      <c r="L99" s="2">
        <f t="shared" si="10"/>
        <v>0</v>
      </c>
      <c r="M99" s="2"/>
      <c r="N99" s="2"/>
      <c r="O99" s="2"/>
      <c r="P99" s="2"/>
      <c r="Q99" s="7"/>
      <c r="U99" s="4"/>
      <c r="AD99" s="4">
        <f t="shared" si="11"/>
        <v>0</v>
      </c>
      <c r="AF99" s="23"/>
      <c r="AG99" s="31" t="str">
        <f>"&lt;tr class='mmt"&amp;IF(E99="活動"," ev",IF(E99="限定"," ltd",""))&amp;IF(G99=""," groupless'","'")&amp;"&gt;&lt;td headers='icon'&gt;&lt;img src='resources/"&amp;A99&amp;"' title='"&amp;C99&amp;"' /&gt;&lt;/td&gt;&lt;td headers='name'&gt;"&amp;C99&amp;"&lt;/td&gt;&lt;td headers='rank'&gt;"&amp;D99&amp;"&lt;/td&gt;&lt;td headers='remark'&gt;"&amp;IF(E99="活動","&lt;span class='event'&gt;活動&lt;/span&gt;",IF(E99="限定","&lt;span class='limited'&gt;限定&lt;/span&gt;",""))&amp;"&lt;/td&gt;&lt;td headers='origin'&gt;&lt;span class='originName'&gt;"&amp;SUBSTITUTE(F99,CHAR(10),"&lt;br&gt;")&amp;"&lt;/span&gt;&lt;img class='originLogo' src='resources/ui/"&amp;VLOOKUP(F99,List!E:F,2,FALSE)&amp;"'title='"&amp;SUBSTITUTE(F99,CHAR(10)," ")&amp;"' /&gt;&lt;/td&gt;&lt;td headers='group'&gt;"&amp;IF(G99="","","&lt;span class='groupName'&gt;"&amp;SUBSTITUTE(G99,CHAR(10)," ")&amp;"&lt;/span&gt;&lt;img class='groupLogo' src='resources/ui/"&amp;VLOOKUP(G99,List!I:J,2,FALSE)&amp;"' title='"&amp;SUBSTITUTE(G99,CHAR(10)," ")&amp;"' /&gt;")&amp;"&lt;/td&gt;&lt;td headers='score' id='"&amp;AI99&amp;"'&gt;"&amp;H99&amp;"&lt;/td&gt;&lt;td headers='HP'&gt;"&amp;I99&amp;"&lt;/td&gt;&lt;td headers='patk'&gt;"&amp;J99&amp;"&lt;/td&gt;&lt;td headers='matk'&gt;"&amp;K99&amp;"&lt;/td&gt;&lt;td headers='pdef'&gt;"&amp;M99&amp;"&lt;/td&gt;&lt;td headers='mdef'&gt;"&amp;N99&amp;"&lt;/td&gt;&lt;td headers='dex'&gt;"&amp;O99&amp;"&lt;/td&gt;&lt;td headers='agi'&gt;"&amp;P99&amp;"&lt;/td&gt;&lt;td headers='luck'&gt;"&amp;Q99&amp;"&lt;/td&gt;&lt;td headers='a.type'&gt;"&amp;R99&amp;"&lt;/td&gt;&lt;td headers='a.bonus'&gt;"&amp;S99&amp;"&lt;/td&gt;&lt;td headers='special'&gt;"&amp;T99&amp;"&lt;/td&gt;&lt;td headers='sp.bonus'&gt;"&amp;U99&amp;"&lt;/td&gt;&lt;td headers='others'&gt;"&amp;V99&amp;"&lt;/td&gt;&lt;td headers='sinA'&gt;"&amp;W99&amp;"&lt;/td&gt;&lt;td headers='sinB'&gt;"&amp;X99&amp;"&lt;/td&gt;&lt;td headers='sinC'&gt;"&amp;Y99&amp;"&lt;/td&gt;&lt;td headers='sinD'&gt;"&amp;Z99&amp;"&lt;/td&gt;&lt;td headers='sinE'&gt;"&amp;AA99&amp;"&lt;/td&gt;&lt;td headers='sinF'&gt;"&amp;AB99&amp;"&lt;/td&gt;&lt;td headers='sinG'&gt;"&amp;AC99&amp;"&lt;/td&gt;&lt;/tr&gt;"</f>
        <v>&lt;tr class='mmt ltd groupless'&gt;&lt;td headers='icon'&gt;&lt;img src='resources/TS_LUST_ALMA_02.png' title='特訓サマービーチ' /&gt;&lt;/td&gt;&lt;td headers='name'&gt;特訓サマービーチ&lt;/td&gt;&lt;td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9" s="31" t="str">
        <f t="shared" si="8"/>
        <v>document.getElementById('m097').innerHTML = (b1*0+b2*0+b0*0) + (s1*0+s2*0+s3*0+s4*0+s5*0+s6*0+s7*0+s0*0) + (e01*0+e02*0+e03*0+e04*+e05*0+e06*0+e07*0+e08*0+e09*0+e10*0+e11*0+e12*0+e13*0+e14*0+e15*0+e16*0+e17*0);</v>
      </c>
      <c r="AI99" s="35" t="str">
        <f t="shared" si="9"/>
        <v>m097</v>
      </c>
      <c r="AJ99" s="23"/>
    </row>
    <row r="100" spans="1:36" s="3" customFormat="1" ht="37.049999999999997" customHeight="1" x14ac:dyDescent="0.3">
      <c r="A100" s="3" t="s">
        <v>200</v>
      </c>
      <c r="C100" s="6" t="s">
        <v>201</v>
      </c>
      <c r="D100" s="3">
        <v>5</v>
      </c>
      <c r="E100" s="3" t="s">
        <v>39</v>
      </c>
      <c r="F100" s="17" t="s">
        <v>48</v>
      </c>
      <c r="G100" s="8"/>
      <c r="H100" s="4">
        <f t="shared" si="12"/>
        <v>0</v>
      </c>
      <c r="I100" s="2"/>
      <c r="J100" s="2"/>
      <c r="K100" s="2"/>
      <c r="L100" s="2">
        <f t="shared" si="10"/>
        <v>0</v>
      </c>
      <c r="M100" s="2"/>
      <c r="N100" s="2"/>
      <c r="O100" s="2"/>
      <c r="P100" s="2"/>
      <c r="Q100" s="7"/>
      <c r="U100" s="4"/>
      <c r="AD100" s="4">
        <f t="shared" si="11"/>
        <v>0</v>
      </c>
      <c r="AF100" s="23"/>
      <c r="AG100" s="31" t="str">
        <f>"&lt;tr class='mmt"&amp;IF(E100="活動"," ev",IF(E100="限定"," ltd",""))&amp;IF(G100=""," groupless'","'")&amp;"&gt;&lt;td headers='icon'&gt;&lt;img src='resources/"&amp;A100&amp;"' title='"&amp;C100&amp;"' /&gt;&lt;/td&gt;&lt;td headers='name'&gt;"&amp;C100&amp;"&lt;/td&gt;&lt;td headers='rank'&gt;"&amp;D100&amp;"&lt;/td&gt;&lt;td headers='remark'&gt;"&amp;IF(E100="活動","&lt;span class='event'&gt;活動&lt;/span&gt;",IF(E100="限定","&lt;span class='limited'&gt;限定&lt;/span&gt;",""))&amp;"&lt;/td&gt;&lt;td headers='origin'&gt;&lt;span class='originName'&gt;"&amp;SUBSTITUTE(F100,CHAR(10),"&lt;br&gt;")&amp;"&lt;/span&gt;&lt;img class='originLogo' src='resources/ui/"&amp;VLOOKUP(F100,List!E:F,2,FALSE)&amp;"'title='"&amp;SUBSTITUTE(F100,CHAR(10)," ")&amp;"' /&gt;&lt;/td&gt;&lt;td headers='group'&gt;"&amp;IF(G100="","","&lt;span class='groupName'&gt;"&amp;SUBSTITUTE(G100,CHAR(10)," ")&amp;"&lt;/span&gt;&lt;img class='groupLogo' src='resources/ui/"&amp;VLOOKUP(G100,List!I:J,2,FALSE)&amp;"' title='"&amp;SUBSTITUTE(G100,CHAR(10)," ")&amp;"' /&gt;")&amp;"&lt;/td&gt;&lt;td headers='score' id='"&amp;AI100&amp;"'&gt;"&amp;H100&amp;"&lt;/td&gt;&lt;td headers='HP'&gt;"&amp;I100&amp;"&lt;/td&gt;&lt;td headers='patk'&gt;"&amp;J100&amp;"&lt;/td&gt;&lt;td headers='matk'&gt;"&amp;K100&amp;"&lt;/td&gt;&lt;td headers='pdef'&gt;"&amp;M100&amp;"&lt;/td&gt;&lt;td headers='mdef'&gt;"&amp;N100&amp;"&lt;/td&gt;&lt;td headers='dex'&gt;"&amp;O100&amp;"&lt;/td&gt;&lt;td headers='agi'&gt;"&amp;P100&amp;"&lt;/td&gt;&lt;td headers='luck'&gt;"&amp;Q100&amp;"&lt;/td&gt;&lt;td headers='a.type'&gt;"&amp;R100&amp;"&lt;/td&gt;&lt;td headers='a.bonus'&gt;"&amp;S100&amp;"&lt;/td&gt;&lt;td headers='special'&gt;"&amp;T100&amp;"&lt;/td&gt;&lt;td headers='sp.bonus'&gt;"&amp;U100&amp;"&lt;/td&gt;&lt;td headers='others'&gt;"&amp;V100&amp;"&lt;/td&gt;&lt;td headers='sinA'&gt;"&amp;W100&amp;"&lt;/td&gt;&lt;td headers='sinB'&gt;"&amp;X100&amp;"&lt;/td&gt;&lt;td headers='sinC'&gt;"&amp;Y100&amp;"&lt;/td&gt;&lt;td headers='sinD'&gt;"&amp;Z100&amp;"&lt;/td&gt;&lt;td headers='sinE'&gt;"&amp;AA100&amp;"&lt;/td&gt;&lt;td headers='sinF'&gt;"&amp;AB100&amp;"&lt;/td&gt;&lt;td headers='sinG'&gt;"&amp;AC100&amp;"&lt;/td&gt;&lt;/tr&gt;"</f>
        <v>&lt;tr class='mmt ltd groupless'&gt;&lt;td headers='icon'&gt;&lt;img src='resources/TS_LUST_AMBROSIA_01.png' title='罪、その地に積もりて' /&gt;&lt;/td&gt;&lt;td headers='name'&gt;罪、その地に積もりて&lt;/td&gt;&lt;td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0" s="31" t="str">
        <f t="shared" si="8"/>
        <v>document.getElementById('m098').innerHTML = (b1*0+b2*0+b0*0) + (s1*0+s2*0+s3*0+s4*0+s5*0+s6*0+s7*0+s0*0) + (e01*0+e02*0+e03*0+e04*+e05*0+e06*0+e07*0+e08*0+e09*0+e10*0+e11*0+e12*0+e13*0+e14*0+e15*0+e16*0+e17*0);</v>
      </c>
      <c r="AI100" s="35" t="str">
        <f t="shared" si="9"/>
        <v>m098</v>
      </c>
      <c r="AJ100" s="23"/>
    </row>
    <row r="101" spans="1:36" s="3" customFormat="1" ht="37.049999999999997" customHeight="1" x14ac:dyDescent="0.3">
      <c r="A101" s="3" t="s">
        <v>202</v>
      </c>
      <c r="C101" s="6" t="s">
        <v>203</v>
      </c>
      <c r="D101" s="3">
        <v>5</v>
      </c>
      <c r="F101" s="17" t="s">
        <v>48</v>
      </c>
      <c r="G101" s="8"/>
      <c r="H101" s="4">
        <f t="shared" si="12"/>
        <v>0</v>
      </c>
      <c r="I101" s="2"/>
      <c r="J101" s="2"/>
      <c r="K101" s="2"/>
      <c r="L101" s="2">
        <f t="shared" si="10"/>
        <v>0</v>
      </c>
      <c r="M101" s="2"/>
      <c r="N101" s="2"/>
      <c r="O101" s="2"/>
      <c r="P101" s="2"/>
      <c r="Q101" s="7"/>
      <c r="U101" s="4"/>
      <c r="AD101" s="4">
        <f t="shared" si="11"/>
        <v>0</v>
      </c>
      <c r="AF101" s="23"/>
      <c r="AG101" s="31" t="str">
        <f>"&lt;tr class='mmt"&amp;IF(E101="活動"," ev",IF(E101="限定"," ltd",""))&amp;IF(G101=""," groupless'","'")&amp;"&gt;&lt;td headers='icon'&gt;&lt;img src='resources/"&amp;A101&amp;"' title='"&amp;C101&amp;"' /&gt;&lt;/td&gt;&lt;td headers='name'&gt;"&amp;C101&amp;"&lt;/td&gt;&lt;td headers='rank'&gt;"&amp;D101&amp;"&lt;/td&gt;&lt;td headers='remark'&gt;"&amp;IF(E101="活動","&lt;span class='event'&gt;活動&lt;/span&gt;",IF(E101="限定","&lt;span class='limited'&gt;限定&lt;/span&gt;",""))&amp;"&lt;/td&gt;&lt;td headers='origin'&gt;&lt;span class='originName'&gt;"&amp;SUBSTITUTE(F101,CHAR(10),"&lt;br&gt;")&amp;"&lt;/span&gt;&lt;img class='originLogo' src='resources/ui/"&amp;VLOOKUP(F101,List!E:F,2,FALSE)&amp;"'title='"&amp;SUBSTITUTE(F101,CHAR(10)," ")&amp;"' /&gt;&lt;/td&gt;&lt;td headers='group'&gt;"&amp;IF(G101="","","&lt;span class='groupName'&gt;"&amp;SUBSTITUTE(G101,CHAR(10)," ")&amp;"&lt;/span&gt;&lt;img class='groupLogo' src='resources/ui/"&amp;VLOOKUP(G101,List!I:J,2,FALSE)&amp;"' title='"&amp;SUBSTITUTE(G101,CHAR(10)," ")&amp;"' /&gt;")&amp;"&lt;/td&gt;&lt;td headers='score' id='"&amp;AI101&amp;"'&gt;"&amp;H101&amp;"&lt;/td&gt;&lt;td headers='HP'&gt;"&amp;I101&amp;"&lt;/td&gt;&lt;td headers='patk'&gt;"&amp;J101&amp;"&lt;/td&gt;&lt;td headers='matk'&gt;"&amp;K101&amp;"&lt;/td&gt;&lt;td headers='pdef'&gt;"&amp;M101&amp;"&lt;/td&gt;&lt;td headers='mdef'&gt;"&amp;N101&amp;"&lt;/td&gt;&lt;td headers='dex'&gt;"&amp;O101&amp;"&lt;/td&gt;&lt;td headers='agi'&gt;"&amp;P101&amp;"&lt;/td&gt;&lt;td headers='luck'&gt;"&amp;Q101&amp;"&lt;/td&gt;&lt;td headers='a.type'&gt;"&amp;R101&amp;"&lt;/td&gt;&lt;td headers='a.bonus'&gt;"&amp;S101&amp;"&lt;/td&gt;&lt;td headers='special'&gt;"&amp;T101&amp;"&lt;/td&gt;&lt;td headers='sp.bonus'&gt;"&amp;U101&amp;"&lt;/td&gt;&lt;td headers='others'&gt;"&amp;V101&amp;"&lt;/td&gt;&lt;td headers='sinA'&gt;"&amp;W101&amp;"&lt;/td&gt;&lt;td headers='sinB'&gt;"&amp;X101&amp;"&lt;/td&gt;&lt;td headers='sinC'&gt;"&amp;Y101&amp;"&lt;/td&gt;&lt;td headers='sinD'&gt;"&amp;Z101&amp;"&lt;/td&gt;&lt;td headers='sinE'&gt;"&amp;AA101&amp;"&lt;/td&gt;&lt;td headers='sinF'&gt;"&amp;AB101&amp;"&lt;/td&gt;&lt;td headers='sinG'&gt;"&amp;AC101&amp;"&lt;/td&gt;&lt;/tr&gt;"</f>
        <v>&lt;tr class='mmt groupless'&gt;&lt;td headers='icon'&gt;&lt;img src='resources/TS_LUST_EMA_01.png' title='魔法少女のランチタイム' /&gt;&lt;/td&gt;&lt;td headers='name'&gt;魔法少女のランチタイム&lt;/td&gt;&lt;td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1" s="31" t="str">
        <f t="shared" si="8"/>
        <v>document.getElementById('m099').innerHTML = (b1*0+b2*0+b0*0) + (s1*0+s2*0+s3*0+s4*0+s5*0+s6*0+s7*0+s0*0) + (e01*0+e02*0+e03*0+e04*+e05*0+e06*0+e07*0+e08*0+e09*0+e10*0+e11*0+e12*0+e13*0+e14*0+e15*0+e16*0+e17*0);</v>
      </c>
      <c r="AI101" s="35" t="str">
        <f t="shared" si="9"/>
        <v>m099</v>
      </c>
      <c r="AJ101" s="23"/>
    </row>
    <row r="102" spans="1:36" s="3" customFormat="1" ht="37.049999999999997" customHeight="1" x14ac:dyDescent="0.3">
      <c r="A102" s="3" t="s">
        <v>450</v>
      </c>
      <c r="C102" s="6" t="s">
        <v>467</v>
      </c>
      <c r="D102" s="3">
        <v>5</v>
      </c>
      <c r="E102" s="3" t="s">
        <v>39</v>
      </c>
      <c r="F102" s="17" t="s">
        <v>48</v>
      </c>
      <c r="G102" s="8"/>
      <c r="H102" s="4">
        <f t="shared" si="12"/>
        <v>0</v>
      </c>
      <c r="I102" s="2"/>
      <c r="J102" s="2"/>
      <c r="K102" s="2"/>
      <c r="L102" s="2">
        <f t="shared" si="10"/>
        <v>0</v>
      </c>
      <c r="M102" s="2"/>
      <c r="N102" s="2"/>
      <c r="O102" s="2"/>
      <c r="P102" s="2"/>
      <c r="Q102" s="7"/>
      <c r="U102" s="4"/>
      <c r="AD102" s="4">
        <f t="shared" si="11"/>
        <v>0</v>
      </c>
      <c r="AF102" s="23"/>
      <c r="AG102" s="31" t="str">
        <f>"&lt;tr class='mmt"&amp;IF(E102="活動"," ev",IF(E102="限定"," ltd",""))&amp;IF(G102=""," groupless'","'")&amp;"&gt;&lt;td headers='icon'&gt;&lt;img src='resources/"&amp;A102&amp;"' title='"&amp;C102&amp;"' /&gt;&lt;/td&gt;&lt;td headers='name'&gt;"&amp;C102&amp;"&lt;/td&gt;&lt;td headers='rank'&gt;"&amp;D102&amp;"&lt;/td&gt;&lt;td headers='remark'&gt;"&amp;IF(E102="活動","&lt;span class='event'&gt;活動&lt;/span&gt;",IF(E102="限定","&lt;span class='limited'&gt;限定&lt;/span&gt;",""))&amp;"&lt;/td&gt;&lt;td headers='origin'&gt;&lt;span class='originName'&gt;"&amp;SUBSTITUTE(F102,CHAR(10),"&lt;br&gt;")&amp;"&lt;/span&gt;&lt;img class='originLogo' src='resources/ui/"&amp;VLOOKUP(F102,List!E:F,2,FALSE)&amp;"'title='"&amp;SUBSTITUTE(F102,CHAR(10)," ")&amp;"' /&gt;&lt;/td&gt;&lt;td headers='group'&gt;"&amp;IF(G102="","","&lt;span class='groupName'&gt;"&amp;SUBSTITUTE(G102,CHAR(10)," ")&amp;"&lt;/span&gt;&lt;img class='groupLogo' src='resources/ui/"&amp;VLOOKUP(G102,List!I:J,2,FALSE)&amp;"' title='"&amp;SUBSTITUTE(G102,CHAR(10)," ")&amp;"' /&gt;")&amp;"&lt;/td&gt;&lt;td headers='score' id='"&amp;AI102&amp;"'&gt;"&amp;H102&amp;"&lt;/td&gt;&lt;td headers='HP'&gt;"&amp;I102&amp;"&lt;/td&gt;&lt;td headers='patk'&gt;"&amp;J102&amp;"&lt;/td&gt;&lt;td headers='matk'&gt;"&amp;K102&amp;"&lt;/td&gt;&lt;td headers='pdef'&gt;"&amp;M102&amp;"&lt;/td&gt;&lt;td headers='mdef'&gt;"&amp;N102&amp;"&lt;/td&gt;&lt;td headers='dex'&gt;"&amp;O102&amp;"&lt;/td&gt;&lt;td headers='agi'&gt;"&amp;P102&amp;"&lt;/td&gt;&lt;td headers='luck'&gt;"&amp;Q102&amp;"&lt;/td&gt;&lt;td headers='a.type'&gt;"&amp;R102&amp;"&lt;/td&gt;&lt;td headers='a.bonus'&gt;"&amp;S102&amp;"&lt;/td&gt;&lt;td headers='special'&gt;"&amp;T102&amp;"&lt;/td&gt;&lt;td headers='sp.bonus'&gt;"&amp;U102&amp;"&lt;/td&gt;&lt;td headers='others'&gt;"&amp;V102&amp;"&lt;/td&gt;&lt;td headers='sinA'&gt;"&amp;W102&amp;"&lt;/td&gt;&lt;td headers='sinB'&gt;"&amp;X102&amp;"&lt;/td&gt;&lt;td headers='sinC'&gt;"&amp;Y102&amp;"&lt;/td&gt;&lt;td headers='sinD'&gt;"&amp;Z102&amp;"&lt;/td&gt;&lt;td headers='sinE'&gt;"&amp;AA102&amp;"&lt;/td&gt;&lt;td headers='sinF'&gt;"&amp;AB102&amp;"&lt;/td&gt;&lt;td headers='sinG'&gt;"&amp;AC102&amp;"&lt;/td&gt;&lt;/tr&gt;"</f>
        <v>&lt;tr class='mmt ltd groupless'&gt;&lt;td headers='icon'&gt;&lt;img src='resources/TS_LUST_EMA_02.png' title='幸運な春の一片' /&gt;&lt;/td&gt;&lt;td headers='name'&gt;幸運な春の一片&lt;/td&gt;&lt;td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2" s="31" t="str">
        <f t="shared" si="8"/>
        <v>document.getElementById('m100').innerHTML = (b1*0+b2*0+b0*0) + (s1*0+s2*0+s3*0+s4*0+s5*0+s6*0+s7*0+s0*0) + (e01*0+e02*0+e03*0+e04*+e05*0+e06*0+e07*0+e08*0+e09*0+e10*0+e11*0+e12*0+e13*0+e14*0+e15*0+e16*0+e17*0);</v>
      </c>
      <c r="AI102" s="35" t="str">
        <f t="shared" si="9"/>
        <v>m100</v>
      </c>
      <c r="AJ102" s="23"/>
    </row>
    <row r="103" spans="1:36" s="3" customFormat="1" ht="37.049999999999997" customHeight="1" x14ac:dyDescent="0.3">
      <c r="A103" s="3" t="s">
        <v>204</v>
      </c>
      <c r="C103" s="6" t="s">
        <v>205</v>
      </c>
      <c r="D103" s="3">
        <v>5</v>
      </c>
      <c r="F103" s="17" t="s">
        <v>48</v>
      </c>
      <c r="G103" s="8"/>
      <c r="H103" s="4">
        <f t="shared" si="12"/>
        <v>0</v>
      </c>
      <c r="I103" s="2"/>
      <c r="J103" s="2"/>
      <c r="K103" s="2"/>
      <c r="L103" s="2">
        <f t="shared" si="10"/>
        <v>0</v>
      </c>
      <c r="M103" s="2"/>
      <c r="N103" s="2"/>
      <c r="O103" s="2"/>
      <c r="P103" s="2"/>
      <c r="Q103" s="7"/>
      <c r="U103" s="4"/>
      <c r="AD103" s="4">
        <f t="shared" si="11"/>
        <v>0</v>
      </c>
      <c r="AF103" s="23"/>
      <c r="AG103" s="31" t="str">
        <f>"&lt;tr class='mmt"&amp;IF(E103="活動"," ev",IF(E103="限定"," ltd",""))&amp;IF(G103=""," groupless'","'")&amp;"&gt;&lt;td headers='icon'&gt;&lt;img src='resources/"&amp;A103&amp;"' title='"&amp;C103&amp;"' /&gt;&lt;/td&gt;&lt;td headers='name'&gt;"&amp;C103&amp;"&lt;/td&gt;&lt;td headers='rank'&gt;"&amp;D103&amp;"&lt;/td&gt;&lt;td headers='remark'&gt;"&amp;IF(E103="活動","&lt;span class='event'&gt;活動&lt;/span&gt;",IF(E103="限定","&lt;span class='limited'&gt;限定&lt;/span&gt;",""))&amp;"&lt;/td&gt;&lt;td headers='origin'&gt;&lt;span class='originName'&gt;"&amp;SUBSTITUTE(F103,CHAR(10),"&lt;br&gt;")&amp;"&lt;/span&gt;&lt;img class='originLogo' src='resources/ui/"&amp;VLOOKUP(F103,List!E:F,2,FALSE)&amp;"'title='"&amp;SUBSTITUTE(F103,CHAR(10)," ")&amp;"' /&gt;&lt;/td&gt;&lt;td headers='group'&gt;"&amp;IF(G103="","","&lt;span class='groupName'&gt;"&amp;SUBSTITUTE(G103,CHAR(10)," ")&amp;"&lt;/span&gt;&lt;img class='groupLogo' src='resources/ui/"&amp;VLOOKUP(G103,List!I:J,2,FALSE)&amp;"' title='"&amp;SUBSTITUTE(G103,CHAR(10)," ")&amp;"' /&gt;")&amp;"&lt;/td&gt;&lt;td headers='score' id='"&amp;AI103&amp;"'&gt;"&amp;H103&amp;"&lt;/td&gt;&lt;td headers='HP'&gt;"&amp;I103&amp;"&lt;/td&gt;&lt;td headers='patk'&gt;"&amp;J103&amp;"&lt;/td&gt;&lt;td headers='matk'&gt;"&amp;K103&amp;"&lt;/td&gt;&lt;td headers='pdef'&gt;"&amp;M103&amp;"&lt;/td&gt;&lt;td headers='mdef'&gt;"&amp;N103&amp;"&lt;/td&gt;&lt;td headers='dex'&gt;"&amp;O103&amp;"&lt;/td&gt;&lt;td headers='agi'&gt;"&amp;P103&amp;"&lt;/td&gt;&lt;td headers='luck'&gt;"&amp;Q103&amp;"&lt;/td&gt;&lt;td headers='a.type'&gt;"&amp;R103&amp;"&lt;/td&gt;&lt;td headers='a.bonus'&gt;"&amp;S103&amp;"&lt;/td&gt;&lt;td headers='special'&gt;"&amp;T103&amp;"&lt;/td&gt;&lt;td headers='sp.bonus'&gt;"&amp;U103&amp;"&lt;/td&gt;&lt;td headers='others'&gt;"&amp;V103&amp;"&lt;/td&gt;&lt;td headers='sinA'&gt;"&amp;W103&amp;"&lt;/td&gt;&lt;td headers='sinB'&gt;"&amp;X103&amp;"&lt;/td&gt;&lt;td headers='sinC'&gt;"&amp;Y103&amp;"&lt;/td&gt;&lt;td headers='sinD'&gt;"&amp;Z103&amp;"&lt;/td&gt;&lt;td headers='sinE'&gt;"&amp;AA103&amp;"&lt;/td&gt;&lt;td headers='sinF'&gt;"&amp;AB103&amp;"&lt;/td&gt;&lt;td headers='sinG'&gt;"&amp;AC103&amp;"&lt;/td&gt;&lt;/tr&gt;"</f>
        <v>&lt;tr class='mmt groupless'&gt;&lt;td headers='icon'&gt;&lt;img src='resources/TS_LUST_LAVINA_01.png' title='甘くて、あたたかくて。' /&gt;&lt;/td&gt;&lt;td headers='name'&gt;甘くて、あたたかくて。&lt;/td&gt;&lt;td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3" s="31" t="str">
        <f t="shared" si="8"/>
        <v>document.getElementById('m101').innerHTML = (b1*0+b2*0+b0*0) + (s1*0+s2*0+s3*0+s4*0+s5*0+s6*0+s7*0+s0*0) + (e01*0+e02*0+e03*0+e04*+e05*0+e06*0+e07*0+e08*0+e09*0+e10*0+e11*0+e12*0+e13*0+e14*0+e15*0+e16*0+e17*0);</v>
      </c>
      <c r="AI103" s="35" t="str">
        <f t="shared" si="9"/>
        <v>m101</v>
      </c>
      <c r="AJ103" s="23"/>
    </row>
    <row r="104" spans="1:36" s="3" customFormat="1" ht="37.049999999999997" customHeight="1" x14ac:dyDescent="0.3">
      <c r="A104" s="3" t="s">
        <v>206</v>
      </c>
      <c r="C104" s="6" t="s">
        <v>207</v>
      </c>
      <c r="D104" s="3">
        <v>5</v>
      </c>
      <c r="E104" s="3" t="s">
        <v>39</v>
      </c>
      <c r="F104" s="17" t="s">
        <v>48</v>
      </c>
      <c r="G104" s="8"/>
      <c r="H104" s="4">
        <f t="shared" si="12"/>
        <v>0</v>
      </c>
      <c r="I104" s="2"/>
      <c r="J104" s="2"/>
      <c r="K104" s="2"/>
      <c r="L104" s="2">
        <f t="shared" si="10"/>
        <v>0</v>
      </c>
      <c r="M104" s="2"/>
      <c r="N104" s="2"/>
      <c r="O104" s="2"/>
      <c r="P104" s="2"/>
      <c r="Q104" s="7"/>
      <c r="U104" s="4"/>
      <c r="AD104" s="4">
        <f t="shared" si="11"/>
        <v>0</v>
      </c>
      <c r="AF104" s="23"/>
      <c r="AG104" s="31" t="str">
        <f>"&lt;tr class='mmt"&amp;IF(E104="活動"," ev",IF(E104="限定"," ltd",""))&amp;IF(G104=""," groupless'","'")&amp;"&gt;&lt;td headers='icon'&gt;&lt;img src='resources/"&amp;A104&amp;"' title='"&amp;C104&amp;"' /&gt;&lt;/td&gt;&lt;td headers='name'&gt;"&amp;C104&amp;"&lt;/td&gt;&lt;td headers='rank'&gt;"&amp;D104&amp;"&lt;/td&gt;&lt;td headers='remark'&gt;"&amp;IF(E104="活動","&lt;span class='event'&gt;活動&lt;/span&gt;",IF(E104="限定","&lt;span class='limited'&gt;限定&lt;/span&gt;",""))&amp;"&lt;/td&gt;&lt;td headers='origin'&gt;&lt;span class='originName'&gt;"&amp;SUBSTITUTE(F104,CHAR(10),"&lt;br&gt;")&amp;"&lt;/span&gt;&lt;img class='originLogo' src='resources/ui/"&amp;VLOOKUP(F104,List!E:F,2,FALSE)&amp;"'title='"&amp;SUBSTITUTE(F104,CHAR(10)," ")&amp;"' /&gt;&lt;/td&gt;&lt;td headers='group'&gt;"&amp;IF(G104="","","&lt;span class='groupName'&gt;"&amp;SUBSTITUTE(G104,CHAR(10)," ")&amp;"&lt;/span&gt;&lt;img class='groupLogo' src='resources/ui/"&amp;VLOOKUP(G104,List!I:J,2,FALSE)&amp;"' title='"&amp;SUBSTITUTE(G104,CHAR(10)," ")&amp;"' /&gt;")&amp;"&lt;/td&gt;&lt;td headers='score' id='"&amp;AI104&amp;"'&gt;"&amp;H104&amp;"&lt;/td&gt;&lt;td headers='HP'&gt;"&amp;I104&amp;"&lt;/td&gt;&lt;td headers='patk'&gt;"&amp;J104&amp;"&lt;/td&gt;&lt;td headers='matk'&gt;"&amp;K104&amp;"&lt;/td&gt;&lt;td headers='pdef'&gt;"&amp;M104&amp;"&lt;/td&gt;&lt;td headers='mdef'&gt;"&amp;N104&amp;"&lt;/td&gt;&lt;td headers='dex'&gt;"&amp;O104&amp;"&lt;/td&gt;&lt;td headers='agi'&gt;"&amp;P104&amp;"&lt;/td&gt;&lt;td headers='luck'&gt;"&amp;Q104&amp;"&lt;/td&gt;&lt;td headers='a.type'&gt;"&amp;R104&amp;"&lt;/td&gt;&lt;td headers='a.bonus'&gt;"&amp;S104&amp;"&lt;/td&gt;&lt;td headers='special'&gt;"&amp;T104&amp;"&lt;/td&gt;&lt;td headers='sp.bonus'&gt;"&amp;U104&amp;"&lt;/td&gt;&lt;td headers='others'&gt;"&amp;V104&amp;"&lt;/td&gt;&lt;td headers='sinA'&gt;"&amp;W104&amp;"&lt;/td&gt;&lt;td headers='sinB'&gt;"&amp;X104&amp;"&lt;/td&gt;&lt;td headers='sinC'&gt;"&amp;Y104&amp;"&lt;/td&gt;&lt;td headers='sinD'&gt;"&amp;Z104&amp;"&lt;/td&gt;&lt;td headers='sinE'&gt;"&amp;AA104&amp;"&lt;/td&gt;&lt;td headers='sinF'&gt;"&amp;AB104&amp;"&lt;/td&gt;&lt;td headers='sinG'&gt;"&amp;AC104&amp;"&lt;/td&gt;&lt;/tr&gt;"</f>
        <v>&lt;tr class='mmt ltd groupless'&gt;&lt;td headers='icon'&gt;&lt;img src='resources/TS_LUST_LAVINA_02.png' title='パーティは雪解けの後に' /&gt;&lt;/td&gt;&lt;td headers='name'&gt;パーティは雪解けの後に&lt;/td&gt;&lt;td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4" s="31" t="str">
        <f t="shared" si="8"/>
        <v>document.getElementById('m102').innerHTML = (b1*0+b2*0+b0*0) + (s1*0+s2*0+s3*0+s4*0+s5*0+s6*0+s7*0+s0*0) + (e01*0+e02*0+e03*0+e04*+e05*0+e06*0+e07*0+e08*0+e09*0+e10*0+e11*0+e12*0+e13*0+e14*0+e15*0+e16*0+e17*0);</v>
      </c>
      <c r="AI104" s="35" t="str">
        <f t="shared" si="9"/>
        <v>m102</v>
      </c>
      <c r="AJ104" s="23"/>
    </row>
    <row r="105" spans="1:36" s="3" customFormat="1" ht="37.049999999999997" customHeight="1" x14ac:dyDescent="0.3">
      <c r="A105" s="3" t="s">
        <v>208</v>
      </c>
      <c r="C105" s="6" t="s">
        <v>209</v>
      </c>
      <c r="D105" s="3">
        <v>5</v>
      </c>
      <c r="E105" s="3" t="s">
        <v>39</v>
      </c>
      <c r="F105" s="17" t="s">
        <v>48</v>
      </c>
      <c r="G105" s="8"/>
      <c r="H105" s="4">
        <f t="shared" si="12"/>
        <v>0</v>
      </c>
      <c r="I105" s="2"/>
      <c r="J105" s="2"/>
      <c r="K105" s="2"/>
      <c r="L105" s="2">
        <f t="shared" si="10"/>
        <v>0</v>
      </c>
      <c r="M105" s="2"/>
      <c r="N105" s="2"/>
      <c r="O105" s="2"/>
      <c r="P105" s="2"/>
      <c r="Q105" s="7"/>
      <c r="U105" s="4"/>
      <c r="AD105" s="4">
        <f t="shared" si="11"/>
        <v>0</v>
      </c>
      <c r="AF105" s="23"/>
      <c r="AG105" s="31" t="str">
        <f>"&lt;tr class='mmt"&amp;IF(E105="活動"," ev",IF(E105="限定"," ltd",""))&amp;IF(G105=""," groupless'","'")&amp;"&gt;&lt;td headers='icon'&gt;&lt;img src='resources/"&amp;A105&amp;"' title='"&amp;C105&amp;"' /&gt;&lt;/td&gt;&lt;td headers='name'&gt;"&amp;C105&amp;"&lt;/td&gt;&lt;td headers='rank'&gt;"&amp;D105&amp;"&lt;/td&gt;&lt;td headers='remark'&gt;"&amp;IF(E105="活動","&lt;span class='event'&gt;活動&lt;/span&gt;",IF(E105="限定","&lt;span class='limited'&gt;限定&lt;/span&gt;",""))&amp;"&lt;/td&gt;&lt;td headers='origin'&gt;&lt;span class='originName'&gt;"&amp;SUBSTITUTE(F105,CHAR(10),"&lt;br&gt;")&amp;"&lt;/span&gt;&lt;img class='originLogo' src='resources/ui/"&amp;VLOOKUP(F105,List!E:F,2,FALSE)&amp;"'title='"&amp;SUBSTITUTE(F105,CHAR(10)," ")&amp;"' /&gt;&lt;/td&gt;&lt;td headers='group'&gt;"&amp;IF(G105="","","&lt;span class='groupName'&gt;"&amp;SUBSTITUTE(G105,CHAR(10)," ")&amp;"&lt;/span&gt;&lt;img class='groupLogo' src='resources/ui/"&amp;VLOOKUP(G105,List!I:J,2,FALSE)&amp;"' title='"&amp;SUBSTITUTE(G105,CHAR(10)," ")&amp;"' /&gt;")&amp;"&lt;/td&gt;&lt;td headers='score' id='"&amp;AI105&amp;"'&gt;"&amp;H105&amp;"&lt;/td&gt;&lt;td headers='HP'&gt;"&amp;I105&amp;"&lt;/td&gt;&lt;td headers='patk'&gt;"&amp;J105&amp;"&lt;/td&gt;&lt;td headers='matk'&gt;"&amp;K105&amp;"&lt;/td&gt;&lt;td headers='pdef'&gt;"&amp;M105&amp;"&lt;/td&gt;&lt;td headers='mdef'&gt;"&amp;N105&amp;"&lt;/td&gt;&lt;td headers='dex'&gt;"&amp;O105&amp;"&lt;/td&gt;&lt;td headers='agi'&gt;"&amp;P105&amp;"&lt;/td&gt;&lt;td headers='luck'&gt;"&amp;Q105&amp;"&lt;/td&gt;&lt;td headers='a.type'&gt;"&amp;R105&amp;"&lt;/td&gt;&lt;td headers='a.bonus'&gt;"&amp;S105&amp;"&lt;/td&gt;&lt;td headers='special'&gt;"&amp;T105&amp;"&lt;/td&gt;&lt;td headers='sp.bonus'&gt;"&amp;U105&amp;"&lt;/td&gt;&lt;td headers='others'&gt;"&amp;V105&amp;"&lt;/td&gt;&lt;td headers='sinA'&gt;"&amp;W105&amp;"&lt;/td&gt;&lt;td headers='sinB'&gt;"&amp;X105&amp;"&lt;/td&gt;&lt;td headers='sinC'&gt;"&amp;Y105&amp;"&lt;/td&gt;&lt;td headers='sinD'&gt;"&amp;Z105&amp;"&lt;/td&gt;&lt;td headers='sinE'&gt;"&amp;AA105&amp;"&lt;/td&gt;&lt;td headers='sinF'&gt;"&amp;AB105&amp;"&lt;/td&gt;&lt;td headers='sinG'&gt;"&amp;AC105&amp;"&lt;/td&gt;&lt;/tr&gt;"</f>
        <v>&lt;tr class='mmt ltd groupless'&gt;&lt;td headers='icon'&gt;&lt;img src='resources/TS_LUST_MORE_01.png' title='出撃、狂気のキューピッド' /&gt;&lt;/td&gt;&lt;td headers='name'&gt;出撃、狂気のキューピッド&lt;/td&gt;&lt;td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5" s="31" t="str">
        <f t="shared" si="8"/>
        <v>document.getElementById('m103').innerHTML = (b1*0+b2*0+b0*0) + (s1*0+s2*0+s3*0+s4*0+s5*0+s6*0+s7*0+s0*0) + (e01*0+e02*0+e03*0+e04*+e05*0+e06*0+e07*0+e08*0+e09*0+e10*0+e11*0+e12*0+e13*0+e14*0+e15*0+e16*0+e17*0);</v>
      </c>
      <c r="AI105" s="35" t="str">
        <f t="shared" si="9"/>
        <v>m103</v>
      </c>
      <c r="AJ105" s="23"/>
    </row>
    <row r="106" spans="1:36" s="3" customFormat="1" ht="37.049999999999997" customHeight="1" x14ac:dyDescent="0.3">
      <c r="A106" s="3" t="s">
        <v>210</v>
      </c>
      <c r="C106" s="6" t="s">
        <v>211</v>
      </c>
      <c r="D106" s="3">
        <v>5</v>
      </c>
      <c r="E106" s="3" t="s">
        <v>39</v>
      </c>
      <c r="F106" s="17" t="s">
        <v>48</v>
      </c>
      <c r="G106" s="8"/>
      <c r="H106" s="4">
        <f t="shared" si="12"/>
        <v>0</v>
      </c>
      <c r="I106" s="2"/>
      <c r="J106" s="2"/>
      <c r="K106" s="2"/>
      <c r="L106" s="2">
        <f t="shared" si="10"/>
        <v>0</v>
      </c>
      <c r="M106" s="2"/>
      <c r="N106" s="2"/>
      <c r="O106" s="2"/>
      <c r="P106" s="2"/>
      <c r="Q106" s="7"/>
      <c r="U106" s="4"/>
      <c r="AD106" s="4">
        <f t="shared" si="11"/>
        <v>0</v>
      </c>
      <c r="AF106" s="23"/>
      <c r="AG106" s="31" t="str">
        <f>"&lt;tr class='mmt"&amp;IF(E106="活動"," ev",IF(E106="限定"," ltd",""))&amp;IF(G106=""," groupless'","'")&amp;"&gt;&lt;td headers='icon'&gt;&lt;img src='resources/"&amp;A106&amp;"' title='"&amp;C106&amp;"' /&gt;&lt;/td&gt;&lt;td headers='name'&gt;"&amp;C106&amp;"&lt;/td&gt;&lt;td headers='rank'&gt;"&amp;D106&amp;"&lt;/td&gt;&lt;td headers='remark'&gt;"&amp;IF(E106="活動","&lt;span class='event'&gt;活動&lt;/span&gt;",IF(E106="限定","&lt;span class='limited'&gt;限定&lt;/span&gt;",""))&amp;"&lt;/td&gt;&lt;td headers='origin'&gt;&lt;span class='originName'&gt;"&amp;SUBSTITUTE(F106,CHAR(10),"&lt;br&gt;")&amp;"&lt;/span&gt;&lt;img class='originLogo' src='resources/ui/"&amp;VLOOKUP(F106,List!E:F,2,FALSE)&amp;"'title='"&amp;SUBSTITUTE(F106,CHAR(10)," ")&amp;"' /&gt;&lt;/td&gt;&lt;td headers='group'&gt;"&amp;IF(G106="","","&lt;span class='groupName'&gt;"&amp;SUBSTITUTE(G106,CHAR(10)," ")&amp;"&lt;/span&gt;&lt;img class='groupLogo' src='resources/ui/"&amp;VLOOKUP(G106,List!I:J,2,FALSE)&amp;"' title='"&amp;SUBSTITUTE(G106,CHAR(10)," ")&amp;"' /&gt;")&amp;"&lt;/td&gt;&lt;td headers='score' id='"&amp;AI106&amp;"'&gt;"&amp;H106&amp;"&lt;/td&gt;&lt;td headers='HP'&gt;"&amp;I106&amp;"&lt;/td&gt;&lt;td headers='patk'&gt;"&amp;J106&amp;"&lt;/td&gt;&lt;td headers='matk'&gt;"&amp;K106&amp;"&lt;/td&gt;&lt;td headers='pdef'&gt;"&amp;M106&amp;"&lt;/td&gt;&lt;td headers='mdef'&gt;"&amp;N106&amp;"&lt;/td&gt;&lt;td headers='dex'&gt;"&amp;O106&amp;"&lt;/td&gt;&lt;td headers='agi'&gt;"&amp;P106&amp;"&lt;/td&gt;&lt;td headers='luck'&gt;"&amp;Q106&amp;"&lt;/td&gt;&lt;td headers='a.type'&gt;"&amp;R106&amp;"&lt;/td&gt;&lt;td headers='a.bonus'&gt;"&amp;S106&amp;"&lt;/td&gt;&lt;td headers='special'&gt;"&amp;T106&amp;"&lt;/td&gt;&lt;td headers='sp.bonus'&gt;"&amp;U106&amp;"&lt;/td&gt;&lt;td headers='others'&gt;"&amp;V106&amp;"&lt;/td&gt;&lt;td headers='sinA'&gt;"&amp;W106&amp;"&lt;/td&gt;&lt;td headers='sinB'&gt;"&amp;X106&amp;"&lt;/td&gt;&lt;td headers='sinC'&gt;"&amp;Y106&amp;"&lt;/td&gt;&lt;td headers='sinD'&gt;"&amp;Z106&amp;"&lt;/td&gt;&lt;td headers='sinE'&gt;"&amp;AA106&amp;"&lt;/td&gt;&lt;td headers='sinF'&gt;"&amp;AB106&amp;"&lt;/td&gt;&lt;td headers='sinG'&gt;"&amp;AC106&amp;"&lt;/td&gt;&lt;/tr&gt;"</f>
        <v>&lt;tr class='mmt ltd groupless'&gt;&lt;td headers='icon'&gt;&lt;img src='resources/TS_LUST_NIKUSU_01.png' title='雪上に刻まれた希望' /&gt;&lt;/td&gt;&lt;td headers='name'&gt;雪上に刻まれた希望&lt;/td&gt;&lt;td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6" s="31" t="str">
        <f t="shared" si="8"/>
        <v>document.getElementById('m104').innerHTML = (b1*0+b2*0+b0*0) + (s1*0+s2*0+s3*0+s4*0+s5*0+s6*0+s7*0+s0*0) + (e01*0+e02*0+e03*0+e04*+e05*0+e06*0+e07*0+e08*0+e09*0+e10*0+e11*0+e12*0+e13*0+e14*0+e15*0+e16*0+e17*0);</v>
      </c>
      <c r="AI106" s="35" t="str">
        <f t="shared" si="9"/>
        <v>m104</v>
      </c>
      <c r="AJ106" s="23"/>
    </row>
    <row r="107" spans="1:36" s="3" customFormat="1" ht="37.049999999999997" customHeight="1" x14ac:dyDescent="0.3">
      <c r="A107" s="3" t="s">
        <v>212</v>
      </c>
      <c r="C107" s="6" t="s">
        <v>213</v>
      </c>
      <c r="D107" s="3">
        <v>5</v>
      </c>
      <c r="E107" s="3" t="s">
        <v>39</v>
      </c>
      <c r="F107" s="17" t="s">
        <v>48</v>
      </c>
      <c r="G107" s="8" t="s">
        <v>68</v>
      </c>
      <c r="H107" s="4">
        <f t="shared" si="12"/>
        <v>60</v>
      </c>
      <c r="I107" s="2">
        <v>60</v>
      </c>
      <c r="J107" s="2"/>
      <c r="K107" s="2">
        <v>30</v>
      </c>
      <c r="L107" s="2">
        <f t="shared" si="10"/>
        <v>30</v>
      </c>
      <c r="M107" s="2"/>
      <c r="N107" s="2"/>
      <c r="O107" s="2"/>
      <c r="P107" s="2"/>
      <c r="Q107" s="7"/>
      <c r="U107" s="4"/>
      <c r="V107" s="3" t="s">
        <v>552</v>
      </c>
      <c r="Y107" s="3">
        <v>30</v>
      </c>
      <c r="AB107" s="3">
        <v>30</v>
      </c>
      <c r="AD107" s="4">
        <f t="shared" si="11"/>
        <v>30</v>
      </c>
      <c r="AF107" s="23"/>
      <c r="AG107" s="31" t="str">
        <f>"&lt;tr class='mmt"&amp;IF(E107="活動"," ev",IF(E107="限定"," ltd",""))&amp;IF(G107=""," groupless'","'")&amp;"&gt;&lt;td headers='icon'&gt;&lt;img src='resources/"&amp;A107&amp;"' title='"&amp;C107&amp;"' /&gt;&lt;/td&gt;&lt;td headers='name'&gt;"&amp;C107&amp;"&lt;/td&gt;&lt;td headers='rank'&gt;"&amp;D107&amp;"&lt;/td&gt;&lt;td headers='remark'&gt;"&amp;IF(E107="活動","&lt;span class='event'&gt;活動&lt;/span&gt;",IF(E107="限定","&lt;span class='limited'&gt;限定&lt;/span&gt;",""))&amp;"&lt;/td&gt;&lt;td headers='origin'&gt;&lt;span class='originName'&gt;"&amp;SUBSTITUTE(F107,CHAR(10),"&lt;br&gt;")&amp;"&lt;/span&gt;&lt;img class='originLogo' src='resources/ui/"&amp;VLOOKUP(F107,List!E:F,2,FALSE)&amp;"'title='"&amp;SUBSTITUTE(F107,CHAR(10)," ")&amp;"' /&gt;&lt;/td&gt;&lt;td headers='group'&gt;"&amp;IF(G107="","","&lt;span class='groupName'&gt;"&amp;SUBSTITUTE(G107,CHAR(10)," ")&amp;"&lt;/span&gt;&lt;img class='groupLogo' src='resources/ui/"&amp;VLOOKUP(G107,List!I:J,2,FALSE)&amp;"' title='"&amp;SUBSTITUTE(G107,CHAR(10)," ")&amp;"' /&gt;")&amp;"&lt;/td&gt;&lt;td headers='score' id='"&amp;AI107&amp;"'&gt;"&amp;H107&amp;"&lt;/td&gt;&lt;td headers='HP'&gt;"&amp;I107&amp;"&lt;/td&gt;&lt;td headers='patk'&gt;"&amp;J107&amp;"&lt;/td&gt;&lt;td headers='matk'&gt;"&amp;K107&amp;"&lt;/td&gt;&lt;td headers='pdef'&gt;"&amp;M107&amp;"&lt;/td&gt;&lt;td headers='mdef'&gt;"&amp;N107&amp;"&lt;/td&gt;&lt;td headers='dex'&gt;"&amp;O107&amp;"&lt;/td&gt;&lt;td headers='agi'&gt;"&amp;P107&amp;"&lt;/td&gt;&lt;td headers='luck'&gt;"&amp;Q107&amp;"&lt;/td&gt;&lt;td headers='a.type'&gt;"&amp;R107&amp;"&lt;/td&gt;&lt;td headers='a.bonus'&gt;"&amp;S107&amp;"&lt;/td&gt;&lt;td headers='special'&gt;"&amp;T107&amp;"&lt;/td&gt;&lt;td headers='sp.bonus'&gt;"&amp;U107&amp;"&lt;/td&gt;&lt;td headers='others'&gt;"&amp;V107&amp;"&lt;/td&gt;&lt;td headers='sinA'&gt;"&amp;W107&amp;"&lt;/td&gt;&lt;td headers='sinB'&gt;"&amp;X107&amp;"&lt;/td&gt;&lt;td headers='sinC'&gt;"&amp;Y107&amp;"&lt;/td&gt;&lt;td headers='sinD'&gt;"&amp;Z107&amp;"&lt;/td&gt;&lt;td headers='sinE'&gt;"&amp;AA107&amp;"&lt;/td&gt;&lt;td headers='sinF'&gt;"&amp;AB107&amp;"&lt;/td&gt;&lt;td headers='sinG'&gt;"&amp;AC107&amp;"&lt;/td&gt;&lt;/tr&gt;"</f>
        <v>&lt;tr class='mmt ltd'&gt;&lt;td headers='icon'&gt;&lt;img src='resources/TS_LUST_OTHIMA_01.png' title='終わりない宴' /&gt;&lt;/td&gt;&lt;td headers='name'&gt;終わりない宴&lt;/td&gt;&lt;td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id='m105'&gt;60&lt;/td&gt;&lt;td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07" s="31" t="str">
        <f t="shared" si="8"/>
        <v>document.getElementById('m105').innerHTML = (b1*0+b2*30+b0*30) + (s1*0+s2*0+s3*30+s4*0+s5*0+s6*30+s7*0+s0*30) + (e01*0+e02*0+e03*0+e04*+e05*0+e06*0+e07*0+e08*0+e09*0+e10*0+e11*0+e12*0+e13*0+e14*0+e15*0+e16*0+e17*0);</v>
      </c>
      <c r="AI107" s="35" t="str">
        <f t="shared" si="9"/>
        <v>m105</v>
      </c>
      <c r="AJ107" s="23"/>
    </row>
    <row r="108" spans="1:36" s="3" customFormat="1" ht="37.049999999999997" customHeight="1" x14ac:dyDescent="0.3">
      <c r="A108" s="3" t="s">
        <v>214</v>
      </c>
      <c r="C108" s="6" t="s">
        <v>215</v>
      </c>
      <c r="D108" s="3">
        <v>5</v>
      </c>
      <c r="E108" s="3" t="s">
        <v>35</v>
      </c>
      <c r="F108" s="17" t="s">
        <v>48</v>
      </c>
      <c r="G108" s="8"/>
      <c r="H108" s="4">
        <f t="shared" si="12"/>
        <v>0</v>
      </c>
      <c r="I108" s="2"/>
      <c r="J108" s="2"/>
      <c r="K108" s="2"/>
      <c r="L108" s="2">
        <f t="shared" si="10"/>
        <v>0</v>
      </c>
      <c r="M108" s="2"/>
      <c r="N108" s="2"/>
      <c r="O108" s="2"/>
      <c r="P108" s="2"/>
      <c r="Q108" s="7"/>
      <c r="U108" s="4"/>
      <c r="AD108" s="4">
        <f t="shared" si="11"/>
        <v>0</v>
      </c>
      <c r="AF108" s="23"/>
      <c r="AG108" s="31" t="str">
        <f>"&lt;tr class='mmt"&amp;IF(E108="活動"," ev",IF(E108="限定"," ltd",""))&amp;IF(G108=""," groupless'","'")&amp;"&gt;&lt;td headers='icon'&gt;&lt;img src='resources/"&amp;A108&amp;"' title='"&amp;C108&amp;"' /&gt;&lt;/td&gt;&lt;td headers='name'&gt;"&amp;C108&amp;"&lt;/td&gt;&lt;td headers='rank'&gt;"&amp;D108&amp;"&lt;/td&gt;&lt;td headers='remark'&gt;"&amp;IF(E108="活動","&lt;span class='event'&gt;活動&lt;/span&gt;",IF(E108="限定","&lt;span class='limited'&gt;限定&lt;/span&gt;",""))&amp;"&lt;/td&gt;&lt;td headers='origin'&gt;&lt;span class='originName'&gt;"&amp;SUBSTITUTE(F108,CHAR(10),"&lt;br&gt;")&amp;"&lt;/span&gt;&lt;img class='originLogo' src='resources/ui/"&amp;VLOOKUP(F108,List!E:F,2,FALSE)&amp;"'title='"&amp;SUBSTITUTE(F108,CHAR(10)," ")&amp;"' /&gt;&lt;/td&gt;&lt;td headers='group'&gt;"&amp;IF(G108="","","&lt;span class='groupName'&gt;"&amp;SUBSTITUTE(G108,CHAR(10)," ")&amp;"&lt;/span&gt;&lt;img class='groupLogo' src='resources/ui/"&amp;VLOOKUP(G108,List!I:J,2,FALSE)&amp;"' title='"&amp;SUBSTITUTE(G108,CHAR(10)," ")&amp;"' /&gt;")&amp;"&lt;/td&gt;&lt;td headers='score' id='"&amp;AI108&amp;"'&gt;"&amp;H108&amp;"&lt;/td&gt;&lt;td headers='HP'&gt;"&amp;I108&amp;"&lt;/td&gt;&lt;td headers='patk'&gt;"&amp;J108&amp;"&lt;/td&gt;&lt;td headers='matk'&gt;"&amp;K108&amp;"&lt;/td&gt;&lt;td headers='pdef'&gt;"&amp;M108&amp;"&lt;/td&gt;&lt;td headers='mdef'&gt;"&amp;N108&amp;"&lt;/td&gt;&lt;td headers='dex'&gt;"&amp;O108&amp;"&lt;/td&gt;&lt;td headers='agi'&gt;"&amp;P108&amp;"&lt;/td&gt;&lt;td headers='luck'&gt;"&amp;Q108&amp;"&lt;/td&gt;&lt;td headers='a.type'&gt;"&amp;R108&amp;"&lt;/td&gt;&lt;td headers='a.bonus'&gt;"&amp;S108&amp;"&lt;/td&gt;&lt;td headers='special'&gt;"&amp;T108&amp;"&lt;/td&gt;&lt;td headers='sp.bonus'&gt;"&amp;U108&amp;"&lt;/td&gt;&lt;td headers='others'&gt;"&amp;V108&amp;"&lt;/td&gt;&lt;td headers='sinA'&gt;"&amp;W108&amp;"&lt;/td&gt;&lt;td headers='sinB'&gt;"&amp;X108&amp;"&lt;/td&gt;&lt;td headers='sinC'&gt;"&amp;Y108&amp;"&lt;/td&gt;&lt;td headers='sinD'&gt;"&amp;Z108&amp;"&lt;/td&gt;&lt;td headers='sinE'&gt;"&amp;AA108&amp;"&lt;/td&gt;&lt;td headers='sinF'&gt;"&amp;AB108&amp;"&lt;/td&gt;&lt;td headers='sinG'&gt;"&amp;AC108&amp;"&lt;/td&gt;&lt;/tr&gt;"</f>
        <v>&lt;tr class='mmt ev groupless'&gt;&lt;td headers='icon'&gt;&lt;img src='resources/TS_LUST_REBECCA_01.png' title='レベッカは完璧、でも…' /&gt;&lt;/td&gt;&lt;td headers='name'&gt;レベッカは完璧、でも…&lt;/td&gt;&lt;td headers='rank'&gt;5&lt;/td&gt;&lt;td headers='remark'&gt;&lt;span class='event'&gt;活動&lt;/span&gt;&lt;/td&gt;&lt;td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8" s="31" t="str">
        <f t="shared" si="8"/>
        <v>document.getElementById('m106').innerHTML = (b1*0+b2*0+b0*0) + (s1*0+s2*0+s3*0+s4*0+s5*0+s6*0+s7*0+s0*0) + (e01*0+e02*0+e03*0+e04*+e05*0+e06*0+e07*0+e08*0+e09*0+e10*0+e11*0+e12*0+e13*0+e14*0+e15*0+e16*0+e17*0);</v>
      </c>
      <c r="AI108" s="35" t="str">
        <f t="shared" si="9"/>
        <v>m106</v>
      </c>
      <c r="AJ108" s="23"/>
    </row>
    <row r="109" spans="1:36" s="3" customFormat="1" ht="37.049999999999997" customHeight="1" x14ac:dyDescent="0.3">
      <c r="A109" s="3" t="s">
        <v>216</v>
      </c>
      <c r="C109" s="6" t="s">
        <v>217</v>
      </c>
      <c r="D109" s="3">
        <v>5</v>
      </c>
      <c r="E109" s="3" t="s">
        <v>39</v>
      </c>
      <c r="F109" s="17" t="s">
        <v>48</v>
      </c>
      <c r="G109" s="8"/>
      <c r="H109" s="4">
        <f t="shared" si="12"/>
        <v>0</v>
      </c>
      <c r="I109" s="2"/>
      <c r="J109" s="2"/>
      <c r="K109" s="2"/>
      <c r="L109" s="2">
        <f t="shared" si="10"/>
        <v>0</v>
      </c>
      <c r="M109" s="2"/>
      <c r="N109" s="2"/>
      <c r="O109" s="2"/>
      <c r="P109" s="2"/>
      <c r="Q109" s="7"/>
      <c r="U109" s="4"/>
      <c r="AD109" s="4">
        <f t="shared" si="11"/>
        <v>0</v>
      </c>
      <c r="AF109" s="23"/>
      <c r="AG109" s="31" t="str">
        <f>"&lt;tr class='mmt"&amp;IF(E109="活動"," ev",IF(E109="限定"," ltd",""))&amp;IF(G109=""," groupless'","'")&amp;"&gt;&lt;td headers='icon'&gt;&lt;img src='resources/"&amp;A109&amp;"' title='"&amp;C109&amp;"' /&gt;&lt;/td&gt;&lt;td headers='name'&gt;"&amp;C109&amp;"&lt;/td&gt;&lt;td headers='rank'&gt;"&amp;D109&amp;"&lt;/td&gt;&lt;td headers='remark'&gt;"&amp;IF(E109="活動","&lt;span class='event'&gt;活動&lt;/span&gt;",IF(E109="限定","&lt;span class='limited'&gt;限定&lt;/span&gt;",""))&amp;"&lt;/td&gt;&lt;td headers='origin'&gt;&lt;span class='originName'&gt;"&amp;SUBSTITUTE(F109,CHAR(10),"&lt;br&gt;")&amp;"&lt;/span&gt;&lt;img class='originLogo' src='resources/ui/"&amp;VLOOKUP(F109,List!E:F,2,FALSE)&amp;"'title='"&amp;SUBSTITUTE(F109,CHAR(10)," ")&amp;"' /&gt;&lt;/td&gt;&lt;td headers='group'&gt;"&amp;IF(G109="","","&lt;span class='groupName'&gt;"&amp;SUBSTITUTE(G109,CHAR(10)," ")&amp;"&lt;/span&gt;&lt;img class='groupLogo' src='resources/ui/"&amp;VLOOKUP(G109,List!I:J,2,FALSE)&amp;"' title='"&amp;SUBSTITUTE(G109,CHAR(10)," ")&amp;"' /&gt;")&amp;"&lt;/td&gt;&lt;td headers='score' id='"&amp;AI109&amp;"'&gt;"&amp;H109&amp;"&lt;/td&gt;&lt;td headers='HP'&gt;"&amp;I109&amp;"&lt;/td&gt;&lt;td headers='patk'&gt;"&amp;J109&amp;"&lt;/td&gt;&lt;td headers='matk'&gt;"&amp;K109&amp;"&lt;/td&gt;&lt;td headers='pdef'&gt;"&amp;M109&amp;"&lt;/td&gt;&lt;td headers='mdef'&gt;"&amp;N109&amp;"&lt;/td&gt;&lt;td headers='dex'&gt;"&amp;O109&amp;"&lt;/td&gt;&lt;td headers='agi'&gt;"&amp;P109&amp;"&lt;/td&gt;&lt;td headers='luck'&gt;"&amp;Q109&amp;"&lt;/td&gt;&lt;td headers='a.type'&gt;"&amp;R109&amp;"&lt;/td&gt;&lt;td headers='a.bonus'&gt;"&amp;S109&amp;"&lt;/td&gt;&lt;td headers='special'&gt;"&amp;T109&amp;"&lt;/td&gt;&lt;td headers='sp.bonus'&gt;"&amp;U109&amp;"&lt;/td&gt;&lt;td headers='others'&gt;"&amp;V109&amp;"&lt;/td&gt;&lt;td headers='sinA'&gt;"&amp;W109&amp;"&lt;/td&gt;&lt;td headers='sinB'&gt;"&amp;X109&amp;"&lt;/td&gt;&lt;td headers='sinC'&gt;"&amp;Y109&amp;"&lt;/td&gt;&lt;td headers='sinD'&gt;"&amp;Z109&amp;"&lt;/td&gt;&lt;td headers='sinE'&gt;"&amp;AA109&amp;"&lt;/td&gt;&lt;td headers='sinF'&gt;"&amp;AB109&amp;"&lt;/td&gt;&lt;td headers='sinG'&gt;"&amp;AC109&amp;"&lt;/td&gt;&lt;/tr&gt;"</f>
        <v>&lt;tr class='mmt ltd groupless'&gt;&lt;td headers='icon'&gt;&lt;img src='resources/TS_LUST_REBECCA_02.png' title='特訓サマーシュート' /&gt;&lt;/td&gt;&lt;td headers='name'&gt;特訓サマーシュート&lt;/td&gt;&lt;td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9" s="31" t="str">
        <f t="shared" si="8"/>
        <v>document.getElementById('m107').innerHTML = (b1*0+b2*0+b0*0) + (s1*0+s2*0+s3*0+s4*0+s5*0+s6*0+s7*0+s0*0) + (e01*0+e02*0+e03*0+e04*+e05*0+e06*0+e07*0+e08*0+e09*0+e10*0+e11*0+e12*0+e13*0+e14*0+e15*0+e16*0+e17*0);</v>
      </c>
      <c r="AI109" s="35" t="str">
        <f t="shared" si="9"/>
        <v>m107</v>
      </c>
      <c r="AJ109" s="23"/>
    </row>
    <row r="110" spans="1:36" s="3" customFormat="1" ht="37.049999999999997" customHeight="1" x14ac:dyDescent="0.3">
      <c r="A110" s="3" t="s">
        <v>218</v>
      </c>
      <c r="C110" s="6" t="s">
        <v>219</v>
      </c>
      <c r="D110" s="3">
        <v>5</v>
      </c>
      <c r="F110" s="17" t="s">
        <v>48</v>
      </c>
      <c r="G110" s="8"/>
      <c r="H110" s="4">
        <f t="shared" si="12"/>
        <v>0</v>
      </c>
      <c r="I110" s="2"/>
      <c r="J110" s="2"/>
      <c r="K110" s="2"/>
      <c r="L110" s="2">
        <f t="shared" si="10"/>
        <v>0</v>
      </c>
      <c r="M110" s="2"/>
      <c r="N110" s="2"/>
      <c r="O110" s="2"/>
      <c r="P110" s="2"/>
      <c r="Q110" s="7"/>
      <c r="U110" s="4"/>
      <c r="AD110" s="4">
        <f t="shared" si="11"/>
        <v>0</v>
      </c>
      <c r="AF110" s="23"/>
      <c r="AG110" s="31" t="str">
        <f>"&lt;tr class='mmt"&amp;IF(E110="活動"," ev",IF(E110="限定"," ltd",""))&amp;IF(G110=""," groupless'","'")&amp;"&gt;&lt;td headers='icon'&gt;&lt;img src='resources/"&amp;A110&amp;"' title='"&amp;C110&amp;"' /&gt;&lt;/td&gt;&lt;td headers='name'&gt;"&amp;C110&amp;"&lt;/td&gt;&lt;td headers='rank'&gt;"&amp;D110&amp;"&lt;/td&gt;&lt;td headers='remark'&gt;"&amp;IF(E110="活動","&lt;span class='event'&gt;活動&lt;/span&gt;",IF(E110="限定","&lt;span class='limited'&gt;限定&lt;/span&gt;",""))&amp;"&lt;/td&gt;&lt;td headers='origin'&gt;&lt;span class='originName'&gt;"&amp;SUBSTITUTE(F110,CHAR(10),"&lt;br&gt;")&amp;"&lt;/span&gt;&lt;img class='originLogo' src='resources/ui/"&amp;VLOOKUP(F110,List!E:F,2,FALSE)&amp;"'title='"&amp;SUBSTITUTE(F110,CHAR(10)," ")&amp;"' /&gt;&lt;/td&gt;&lt;td headers='group'&gt;"&amp;IF(G110="","","&lt;span class='groupName'&gt;"&amp;SUBSTITUTE(G110,CHAR(10)," ")&amp;"&lt;/span&gt;&lt;img class='groupLogo' src='resources/ui/"&amp;VLOOKUP(G110,List!I:J,2,FALSE)&amp;"' title='"&amp;SUBSTITUTE(G110,CHAR(10)," ")&amp;"' /&gt;")&amp;"&lt;/td&gt;&lt;td headers='score' id='"&amp;AI110&amp;"'&gt;"&amp;H110&amp;"&lt;/td&gt;&lt;td headers='HP'&gt;"&amp;I110&amp;"&lt;/td&gt;&lt;td headers='patk'&gt;"&amp;J110&amp;"&lt;/td&gt;&lt;td headers='matk'&gt;"&amp;K110&amp;"&lt;/td&gt;&lt;td headers='pdef'&gt;"&amp;M110&amp;"&lt;/td&gt;&lt;td headers='mdef'&gt;"&amp;N110&amp;"&lt;/td&gt;&lt;td headers='dex'&gt;"&amp;O110&amp;"&lt;/td&gt;&lt;td headers='agi'&gt;"&amp;P110&amp;"&lt;/td&gt;&lt;td headers='luck'&gt;"&amp;Q110&amp;"&lt;/td&gt;&lt;td headers='a.type'&gt;"&amp;R110&amp;"&lt;/td&gt;&lt;td headers='a.bonus'&gt;"&amp;S110&amp;"&lt;/td&gt;&lt;td headers='special'&gt;"&amp;T110&amp;"&lt;/td&gt;&lt;td headers='sp.bonus'&gt;"&amp;U110&amp;"&lt;/td&gt;&lt;td headers='others'&gt;"&amp;V110&amp;"&lt;/td&gt;&lt;td headers='sinA'&gt;"&amp;W110&amp;"&lt;/td&gt;&lt;td headers='sinB'&gt;"&amp;X110&amp;"&lt;/td&gt;&lt;td headers='sinC'&gt;"&amp;Y110&amp;"&lt;/td&gt;&lt;td headers='sinD'&gt;"&amp;Z110&amp;"&lt;/td&gt;&lt;td headers='sinE'&gt;"&amp;AA110&amp;"&lt;/td&gt;&lt;td headers='sinF'&gt;"&amp;AB110&amp;"&lt;/td&gt;&lt;td headers='sinG'&gt;"&amp;AC110&amp;"&lt;/td&gt;&lt;/tr&gt;"</f>
        <v>&lt;tr class='mmt groupless'&gt;&lt;td headers='icon'&gt;&lt;img src='resources/TS_LUST_ROFIA_01.png' title='凍れる決意で手を伸ばし' /&gt;&lt;/td&gt;&lt;td headers='name'&gt;凍れる決意で手を伸ばし&lt;/td&gt;&lt;td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0" s="31" t="str">
        <f t="shared" si="8"/>
        <v>document.getElementById('m108').innerHTML = (b1*0+b2*0+b0*0) + (s1*0+s2*0+s3*0+s4*0+s5*0+s6*0+s7*0+s0*0) + (e01*0+e02*0+e03*0+e04*+e05*0+e06*0+e07*0+e08*0+e09*0+e10*0+e11*0+e12*0+e13*0+e14*0+e15*0+e16*0+e17*0);</v>
      </c>
      <c r="AI110" s="35" t="str">
        <f t="shared" si="9"/>
        <v>m108</v>
      </c>
      <c r="AJ110" s="23"/>
    </row>
    <row r="111" spans="1:36" s="3" customFormat="1" ht="37.049999999999997" customHeight="1" x14ac:dyDescent="0.3">
      <c r="A111" s="3" t="s">
        <v>220</v>
      </c>
      <c r="C111" s="6" t="s">
        <v>221</v>
      </c>
      <c r="D111" s="3">
        <v>5</v>
      </c>
      <c r="F111" s="17" t="s">
        <v>48</v>
      </c>
      <c r="G111" s="8"/>
      <c r="H111" s="4">
        <f t="shared" si="12"/>
        <v>0</v>
      </c>
      <c r="I111" s="2"/>
      <c r="J111" s="2"/>
      <c r="K111" s="2"/>
      <c r="L111" s="2">
        <f t="shared" si="10"/>
        <v>0</v>
      </c>
      <c r="M111" s="2"/>
      <c r="N111" s="2"/>
      <c r="O111" s="2"/>
      <c r="P111" s="2"/>
      <c r="Q111" s="7"/>
      <c r="U111" s="4"/>
      <c r="AD111" s="4">
        <f t="shared" si="11"/>
        <v>0</v>
      </c>
      <c r="AF111" s="23"/>
      <c r="AG111" s="31" t="str">
        <f>"&lt;tr class='mmt"&amp;IF(E111="活動"," ev",IF(E111="限定"," ltd",""))&amp;IF(G111=""," groupless'","'")&amp;"&gt;&lt;td headers='icon'&gt;&lt;img src='resources/"&amp;A111&amp;"' title='"&amp;C111&amp;"' /&gt;&lt;/td&gt;&lt;td headers='name'&gt;"&amp;C111&amp;"&lt;/td&gt;&lt;td headers='rank'&gt;"&amp;D111&amp;"&lt;/td&gt;&lt;td headers='remark'&gt;"&amp;IF(E111="活動","&lt;span class='event'&gt;活動&lt;/span&gt;",IF(E111="限定","&lt;span class='limited'&gt;限定&lt;/span&gt;",""))&amp;"&lt;/td&gt;&lt;td headers='origin'&gt;&lt;span class='originName'&gt;"&amp;SUBSTITUTE(F111,CHAR(10),"&lt;br&gt;")&amp;"&lt;/span&gt;&lt;img class='originLogo' src='resources/ui/"&amp;VLOOKUP(F111,List!E:F,2,FALSE)&amp;"'title='"&amp;SUBSTITUTE(F111,CHAR(10)," ")&amp;"' /&gt;&lt;/td&gt;&lt;td headers='group'&gt;"&amp;IF(G111="","","&lt;span class='groupName'&gt;"&amp;SUBSTITUTE(G111,CHAR(10)," ")&amp;"&lt;/span&gt;&lt;img class='groupLogo' src='resources/ui/"&amp;VLOOKUP(G111,List!I:J,2,FALSE)&amp;"' title='"&amp;SUBSTITUTE(G111,CHAR(10)," ")&amp;"' /&gt;")&amp;"&lt;/td&gt;&lt;td headers='score' id='"&amp;AI111&amp;"'&gt;"&amp;H111&amp;"&lt;/td&gt;&lt;td headers='HP'&gt;"&amp;I111&amp;"&lt;/td&gt;&lt;td headers='patk'&gt;"&amp;J111&amp;"&lt;/td&gt;&lt;td headers='matk'&gt;"&amp;K111&amp;"&lt;/td&gt;&lt;td headers='pdef'&gt;"&amp;M111&amp;"&lt;/td&gt;&lt;td headers='mdef'&gt;"&amp;N111&amp;"&lt;/td&gt;&lt;td headers='dex'&gt;"&amp;O111&amp;"&lt;/td&gt;&lt;td headers='agi'&gt;"&amp;P111&amp;"&lt;/td&gt;&lt;td headers='luck'&gt;"&amp;Q111&amp;"&lt;/td&gt;&lt;td headers='a.type'&gt;"&amp;R111&amp;"&lt;/td&gt;&lt;td headers='a.bonus'&gt;"&amp;S111&amp;"&lt;/td&gt;&lt;td headers='special'&gt;"&amp;T111&amp;"&lt;/td&gt;&lt;td headers='sp.bonus'&gt;"&amp;U111&amp;"&lt;/td&gt;&lt;td headers='others'&gt;"&amp;V111&amp;"&lt;/td&gt;&lt;td headers='sinA'&gt;"&amp;W111&amp;"&lt;/td&gt;&lt;td headers='sinB'&gt;"&amp;X111&amp;"&lt;/td&gt;&lt;td headers='sinC'&gt;"&amp;Y111&amp;"&lt;/td&gt;&lt;td headers='sinD'&gt;"&amp;Z111&amp;"&lt;/td&gt;&lt;td headers='sinE'&gt;"&amp;AA111&amp;"&lt;/td&gt;&lt;td headers='sinF'&gt;"&amp;AB111&amp;"&lt;/td&gt;&lt;td headers='sinG'&gt;"&amp;AC111&amp;"&lt;/td&gt;&lt;/tr&gt;"</f>
        <v>&lt;tr class='mmt groupless'&gt;&lt;td headers='icon'&gt;&lt;img src='resources/TS_LUST_SOPHIA_01.png' title='とあるエルフの素顔' /&gt;&lt;/td&gt;&lt;td headers='name'&gt;とあるエルフの素顔&lt;/td&gt;&lt;td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1" s="31" t="str">
        <f t="shared" si="8"/>
        <v>document.getElementById('m109').innerHTML = (b1*0+b2*0+b0*0) + (s1*0+s2*0+s3*0+s4*0+s5*0+s6*0+s7*0+s0*0) + (e01*0+e02*0+e03*0+e04*+e05*0+e06*0+e07*0+e08*0+e09*0+e10*0+e11*0+e12*0+e13*0+e14*0+e15*0+e16*0+e17*0);</v>
      </c>
      <c r="AI111" s="35" t="str">
        <f t="shared" si="9"/>
        <v>m109</v>
      </c>
      <c r="AJ111" s="23"/>
    </row>
    <row r="112" spans="1:36" s="3" customFormat="1" ht="37.049999999999997" customHeight="1" x14ac:dyDescent="0.3">
      <c r="A112" s="3" t="s">
        <v>222</v>
      </c>
      <c r="C112" s="6" t="s">
        <v>223</v>
      </c>
      <c r="D112" s="3">
        <v>5</v>
      </c>
      <c r="E112" s="3" t="s">
        <v>39</v>
      </c>
      <c r="F112" s="17" t="s">
        <v>48</v>
      </c>
      <c r="G112" s="8"/>
      <c r="H112" s="4">
        <f t="shared" si="12"/>
        <v>0</v>
      </c>
      <c r="I112" s="2"/>
      <c r="J112" s="2"/>
      <c r="K112" s="2"/>
      <c r="L112" s="2">
        <f t="shared" si="10"/>
        <v>0</v>
      </c>
      <c r="M112" s="2"/>
      <c r="N112" s="2"/>
      <c r="O112" s="2"/>
      <c r="P112" s="2"/>
      <c r="Q112" s="7"/>
      <c r="U112" s="4"/>
      <c r="AD112" s="4">
        <f t="shared" si="11"/>
        <v>0</v>
      </c>
      <c r="AF112" s="23"/>
      <c r="AG112" s="31" t="str">
        <f>"&lt;tr class='mmt"&amp;IF(E112="活動"," ev",IF(E112="限定"," ltd",""))&amp;IF(G112=""," groupless'","'")&amp;"&gt;&lt;td headers='icon'&gt;&lt;img src='resources/"&amp;A112&amp;"' title='"&amp;C112&amp;"' /&gt;&lt;/td&gt;&lt;td headers='name'&gt;"&amp;C112&amp;"&lt;/td&gt;&lt;td headers='rank'&gt;"&amp;D112&amp;"&lt;/td&gt;&lt;td headers='remark'&gt;"&amp;IF(E112="活動","&lt;span class='event'&gt;活動&lt;/span&gt;",IF(E112="限定","&lt;span class='limited'&gt;限定&lt;/span&gt;",""))&amp;"&lt;/td&gt;&lt;td headers='origin'&gt;&lt;span class='originName'&gt;"&amp;SUBSTITUTE(F112,CHAR(10),"&lt;br&gt;")&amp;"&lt;/span&gt;&lt;img class='originLogo' src='resources/ui/"&amp;VLOOKUP(F112,List!E:F,2,FALSE)&amp;"'title='"&amp;SUBSTITUTE(F112,CHAR(10)," ")&amp;"' /&gt;&lt;/td&gt;&lt;td headers='group'&gt;"&amp;IF(G112="","","&lt;span class='groupName'&gt;"&amp;SUBSTITUTE(G112,CHAR(10)," ")&amp;"&lt;/span&gt;&lt;img class='groupLogo' src='resources/ui/"&amp;VLOOKUP(G112,List!I:J,2,FALSE)&amp;"' title='"&amp;SUBSTITUTE(G112,CHAR(10)," ")&amp;"' /&gt;")&amp;"&lt;/td&gt;&lt;td headers='score' id='"&amp;AI112&amp;"'&gt;"&amp;H112&amp;"&lt;/td&gt;&lt;td headers='HP'&gt;"&amp;I112&amp;"&lt;/td&gt;&lt;td headers='patk'&gt;"&amp;J112&amp;"&lt;/td&gt;&lt;td headers='matk'&gt;"&amp;K112&amp;"&lt;/td&gt;&lt;td headers='pdef'&gt;"&amp;M112&amp;"&lt;/td&gt;&lt;td headers='mdef'&gt;"&amp;N112&amp;"&lt;/td&gt;&lt;td headers='dex'&gt;"&amp;O112&amp;"&lt;/td&gt;&lt;td headers='agi'&gt;"&amp;P112&amp;"&lt;/td&gt;&lt;td headers='luck'&gt;"&amp;Q112&amp;"&lt;/td&gt;&lt;td headers='a.type'&gt;"&amp;R112&amp;"&lt;/td&gt;&lt;td headers='a.bonus'&gt;"&amp;S112&amp;"&lt;/td&gt;&lt;td headers='special'&gt;"&amp;T112&amp;"&lt;/td&gt;&lt;td headers='sp.bonus'&gt;"&amp;U112&amp;"&lt;/td&gt;&lt;td headers='others'&gt;"&amp;V112&amp;"&lt;/td&gt;&lt;td headers='sinA'&gt;"&amp;W112&amp;"&lt;/td&gt;&lt;td headers='sinB'&gt;"&amp;X112&amp;"&lt;/td&gt;&lt;td headers='sinC'&gt;"&amp;Y112&amp;"&lt;/td&gt;&lt;td headers='sinD'&gt;"&amp;Z112&amp;"&lt;/td&gt;&lt;td headers='sinE'&gt;"&amp;AA112&amp;"&lt;/td&gt;&lt;td headers='sinF'&gt;"&amp;AB112&amp;"&lt;/td&gt;&lt;td headers='sinG'&gt;"&amp;AC112&amp;"&lt;/td&gt;&lt;/tr&gt;"</f>
        <v>&lt;tr class='mmt ltd groupless'&gt;&lt;td headers='icon'&gt;&lt;img src='resources/TS_LUST_ST_MELA_01.png' title='刻の架け橋' /&gt;&lt;/td&gt;&lt;td headers='name'&gt;刻の架け橋&lt;/td&gt;&lt;td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2" s="31" t="str">
        <f t="shared" si="8"/>
        <v>document.getElementById('m110').innerHTML = (b1*0+b2*0+b0*0) + (s1*0+s2*0+s3*0+s4*0+s5*0+s6*0+s7*0+s0*0) + (e01*0+e02*0+e03*0+e04*+e05*0+e06*0+e07*0+e08*0+e09*0+e10*0+e11*0+e12*0+e13*0+e14*0+e15*0+e16*0+e17*0);</v>
      </c>
      <c r="AI112" s="35" t="str">
        <f t="shared" si="9"/>
        <v>m110</v>
      </c>
      <c r="AJ112" s="23"/>
    </row>
    <row r="113" spans="1:36" s="3" customFormat="1" ht="37.049999999999997" customHeight="1" x14ac:dyDescent="0.3">
      <c r="A113" s="3" t="s">
        <v>224</v>
      </c>
      <c r="C113" s="6" t="s">
        <v>225</v>
      </c>
      <c r="D113" s="3">
        <v>5</v>
      </c>
      <c r="E113" s="3" t="s">
        <v>39</v>
      </c>
      <c r="F113" s="17" t="s">
        <v>48</v>
      </c>
      <c r="G113" s="8"/>
      <c r="H113" s="4">
        <f t="shared" si="12"/>
        <v>0</v>
      </c>
      <c r="I113" s="2"/>
      <c r="J113" s="2"/>
      <c r="K113" s="2"/>
      <c r="L113" s="2">
        <f t="shared" si="10"/>
        <v>0</v>
      </c>
      <c r="M113" s="2"/>
      <c r="N113" s="2"/>
      <c r="O113" s="2"/>
      <c r="P113" s="2"/>
      <c r="Q113" s="7"/>
      <c r="U113" s="4"/>
      <c r="AD113" s="4">
        <f t="shared" si="11"/>
        <v>0</v>
      </c>
      <c r="AF113" s="23"/>
      <c r="AG113" s="31" t="str">
        <f>"&lt;tr class='mmt"&amp;IF(E113="活動"," ev",IF(E113="限定"," ltd",""))&amp;IF(G113=""," groupless'","'")&amp;"&gt;&lt;td headers='icon'&gt;&lt;img src='resources/"&amp;A113&amp;"' title='"&amp;C113&amp;"' /&gt;&lt;/td&gt;&lt;td headers='name'&gt;"&amp;C113&amp;"&lt;/td&gt;&lt;td headers='rank'&gt;"&amp;D113&amp;"&lt;/td&gt;&lt;td headers='remark'&gt;"&amp;IF(E113="活動","&lt;span class='event'&gt;活動&lt;/span&gt;",IF(E113="限定","&lt;span class='limited'&gt;限定&lt;/span&gt;",""))&amp;"&lt;/td&gt;&lt;td headers='origin'&gt;&lt;span class='originName'&gt;"&amp;SUBSTITUTE(F113,CHAR(10),"&lt;br&gt;")&amp;"&lt;/span&gt;&lt;img class='originLogo' src='resources/ui/"&amp;VLOOKUP(F113,List!E:F,2,FALSE)&amp;"'title='"&amp;SUBSTITUTE(F113,CHAR(10)," ")&amp;"' /&gt;&lt;/td&gt;&lt;td headers='group'&gt;"&amp;IF(G113="","","&lt;span class='groupName'&gt;"&amp;SUBSTITUTE(G113,CHAR(10)," ")&amp;"&lt;/span&gt;&lt;img class='groupLogo' src='resources/ui/"&amp;VLOOKUP(G113,List!I:J,2,FALSE)&amp;"' title='"&amp;SUBSTITUTE(G113,CHAR(10)," ")&amp;"' /&gt;")&amp;"&lt;/td&gt;&lt;td headers='score' id='"&amp;AI113&amp;"'&gt;"&amp;H113&amp;"&lt;/td&gt;&lt;td headers='HP'&gt;"&amp;I113&amp;"&lt;/td&gt;&lt;td headers='patk'&gt;"&amp;J113&amp;"&lt;/td&gt;&lt;td headers='matk'&gt;"&amp;K113&amp;"&lt;/td&gt;&lt;td headers='pdef'&gt;"&amp;M113&amp;"&lt;/td&gt;&lt;td headers='mdef'&gt;"&amp;N113&amp;"&lt;/td&gt;&lt;td headers='dex'&gt;"&amp;O113&amp;"&lt;/td&gt;&lt;td headers='agi'&gt;"&amp;P113&amp;"&lt;/td&gt;&lt;td headers='luck'&gt;"&amp;Q113&amp;"&lt;/td&gt;&lt;td headers='a.type'&gt;"&amp;R113&amp;"&lt;/td&gt;&lt;td headers='a.bonus'&gt;"&amp;S113&amp;"&lt;/td&gt;&lt;td headers='special'&gt;"&amp;T113&amp;"&lt;/td&gt;&lt;td headers='sp.bonus'&gt;"&amp;U113&amp;"&lt;/td&gt;&lt;td headers='others'&gt;"&amp;V113&amp;"&lt;/td&gt;&lt;td headers='sinA'&gt;"&amp;W113&amp;"&lt;/td&gt;&lt;td headers='sinB'&gt;"&amp;X113&amp;"&lt;/td&gt;&lt;td headers='sinC'&gt;"&amp;Y113&amp;"&lt;/td&gt;&lt;td headers='sinD'&gt;"&amp;Z113&amp;"&lt;/td&gt;&lt;td headers='sinE'&gt;"&amp;AA113&amp;"&lt;/td&gt;&lt;td headers='sinF'&gt;"&amp;AB113&amp;"&lt;/td&gt;&lt;td headers='sinG'&gt;"&amp;AC113&amp;"&lt;/td&gt;&lt;/tr&gt;"</f>
        <v>&lt;tr class='mmt ltd groupless'&gt;&lt;td headers='icon'&gt;&lt;img src='resources/TS_LUST_ST_MELA_DARK_01.png' title='無限の罪、その身に' /&gt;&lt;/td&gt;&lt;td headers='name'&gt;無限の罪、その身に&lt;/td&gt;&lt;td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3" s="31" t="str">
        <f t="shared" si="8"/>
        <v>document.getElementById('m111').innerHTML = (b1*0+b2*0+b0*0) + (s1*0+s2*0+s3*0+s4*0+s5*0+s6*0+s7*0+s0*0) + (e01*0+e02*0+e03*0+e04*+e05*0+e06*0+e07*0+e08*0+e09*0+e10*0+e11*0+e12*0+e13*0+e14*0+e15*0+e16*0+e17*0);</v>
      </c>
      <c r="AI113" s="35" t="str">
        <f t="shared" si="9"/>
        <v>m111</v>
      </c>
      <c r="AJ113" s="23"/>
    </row>
    <row r="114" spans="1:36" s="3" customFormat="1" ht="37.049999999999997" customHeight="1" x14ac:dyDescent="0.3">
      <c r="A114" s="3" t="s">
        <v>226</v>
      </c>
      <c r="C114" s="6" t="s">
        <v>227</v>
      </c>
      <c r="D114" s="3">
        <v>5</v>
      </c>
      <c r="E114" s="3" t="s">
        <v>39</v>
      </c>
      <c r="F114" s="17" t="s">
        <v>48</v>
      </c>
      <c r="G114" s="8"/>
      <c r="H114" s="4">
        <f t="shared" si="12"/>
        <v>0</v>
      </c>
      <c r="I114" s="2"/>
      <c r="J114" s="2"/>
      <c r="K114" s="2"/>
      <c r="L114" s="2">
        <f t="shared" si="10"/>
        <v>0</v>
      </c>
      <c r="M114" s="2"/>
      <c r="N114" s="2"/>
      <c r="O114" s="2"/>
      <c r="P114" s="2"/>
      <c r="Q114" s="7"/>
      <c r="U114" s="4"/>
      <c r="AD114" s="4">
        <f t="shared" si="11"/>
        <v>0</v>
      </c>
      <c r="AF114" s="23"/>
      <c r="AG114" s="31" t="str">
        <f>"&lt;tr class='mmt"&amp;IF(E114="活動"," ev",IF(E114="限定"," ltd",""))&amp;IF(G114=""," groupless'","'")&amp;"&gt;&lt;td headers='icon'&gt;&lt;img src='resources/"&amp;A114&amp;"' title='"&amp;C114&amp;"' /&gt;&lt;/td&gt;&lt;td headers='name'&gt;"&amp;C114&amp;"&lt;/td&gt;&lt;td headers='rank'&gt;"&amp;D114&amp;"&lt;/td&gt;&lt;td headers='remark'&gt;"&amp;IF(E114="活動","&lt;span class='event'&gt;活動&lt;/span&gt;",IF(E114="限定","&lt;span class='limited'&gt;限定&lt;/span&gt;",""))&amp;"&lt;/td&gt;&lt;td headers='origin'&gt;&lt;span class='originName'&gt;"&amp;SUBSTITUTE(F114,CHAR(10),"&lt;br&gt;")&amp;"&lt;/span&gt;&lt;img class='originLogo' src='resources/ui/"&amp;VLOOKUP(F114,List!E:F,2,FALSE)&amp;"'title='"&amp;SUBSTITUTE(F114,CHAR(10)," ")&amp;"' /&gt;&lt;/td&gt;&lt;td headers='group'&gt;"&amp;IF(G114="","","&lt;span class='groupName'&gt;"&amp;SUBSTITUTE(G114,CHAR(10)," ")&amp;"&lt;/span&gt;&lt;img class='groupLogo' src='resources/ui/"&amp;VLOOKUP(G114,List!I:J,2,FALSE)&amp;"' title='"&amp;SUBSTITUTE(G114,CHAR(10)," ")&amp;"' /&gt;")&amp;"&lt;/td&gt;&lt;td headers='score' id='"&amp;AI114&amp;"'&gt;"&amp;H114&amp;"&lt;/td&gt;&lt;td headers='HP'&gt;"&amp;I114&amp;"&lt;/td&gt;&lt;td headers='patk'&gt;"&amp;J114&amp;"&lt;/td&gt;&lt;td headers='matk'&gt;"&amp;K114&amp;"&lt;/td&gt;&lt;td headers='pdef'&gt;"&amp;M114&amp;"&lt;/td&gt;&lt;td headers='mdef'&gt;"&amp;N114&amp;"&lt;/td&gt;&lt;td headers='dex'&gt;"&amp;O114&amp;"&lt;/td&gt;&lt;td headers='agi'&gt;"&amp;P114&amp;"&lt;/td&gt;&lt;td headers='luck'&gt;"&amp;Q114&amp;"&lt;/td&gt;&lt;td headers='a.type'&gt;"&amp;R114&amp;"&lt;/td&gt;&lt;td headers='a.bonus'&gt;"&amp;S114&amp;"&lt;/td&gt;&lt;td headers='special'&gt;"&amp;T114&amp;"&lt;/td&gt;&lt;td headers='sp.bonus'&gt;"&amp;U114&amp;"&lt;/td&gt;&lt;td headers='others'&gt;"&amp;V114&amp;"&lt;/td&gt;&lt;td headers='sinA'&gt;"&amp;W114&amp;"&lt;/td&gt;&lt;td headers='sinB'&gt;"&amp;X114&amp;"&lt;/td&gt;&lt;td headers='sinC'&gt;"&amp;Y114&amp;"&lt;/td&gt;&lt;td headers='sinD'&gt;"&amp;Z114&amp;"&lt;/td&gt;&lt;td headers='sinE'&gt;"&amp;AA114&amp;"&lt;/td&gt;&lt;td headers='sinF'&gt;"&amp;AB114&amp;"&lt;/td&gt;&lt;td headers='sinG'&gt;"&amp;AC114&amp;"&lt;/td&gt;&lt;/tr&gt;"</f>
        <v>&lt;tr class='mmt ltd groupless'&gt;&lt;td headers='icon'&gt;&lt;img src='resources/TS_LUST_ST_NIKUSU_DARK_01.png' title='歪な刻は氷の檻に沈んで' /&gt;&lt;/td&gt;&lt;td headers='name'&gt;歪な刻は氷の檻に沈んで&lt;/td&gt;&lt;td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4" s="31" t="str">
        <f t="shared" si="8"/>
        <v>document.getElementById('m112').innerHTML = (b1*0+b2*0+b0*0) + (s1*0+s2*0+s3*0+s4*0+s5*0+s6*0+s7*0+s0*0) + (e01*0+e02*0+e03*0+e04*+e05*0+e06*0+e07*0+e08*0+e09*0+e10*0+e11*0+e12*0+e13*0+e14*0+e15*0+e16*0+e17*0);</v>
      </c>
      <c r="AI114" s="35" t="str">
        <f t="shared" si="9"/>
        <v>m112</v>
      </c>
      <c r="AJ114" s="23"/>
    </row>
    <row r="115" spans="1:36" s="3" customFormat="1" ht="37.049999999999997" customHeight="1" x14ac:dyDescent="0.3">
      <c r="A115" s="3" t="s">
        <v>228</v>
      </c>
      <c r="C115" s="6" t="s">
        <v>229</v>
      </c>
      <c r="D115" s="3">
        <v>5</v>
      </c>
      <c r="F115" s="17" t="s">
        <v>48</v>
      </c>
      <c r="G115" s="8" t="s">
        <v>68</v>
      </c>
      <c r="H115" s="4">
        <f t="shared" si="12"/>
        <v>90</v>
      </c>
      <c r="I115" s="2"/>
      <c r="J115" s="2">
        <v>30</v>
      </c>
      <c r="K115" s="2"/>
      <c r="L115" s="2">
        <f t="shared" si="10"/>
        <v>30</v>
      </c>
      <c r="M115" s="2"/>
      <c r="N115" s="2"/>
      <c r="O115" s="2"/>
      <c r="P115" s="2">
        <v>10</v>
      </c>
      <c r="Q115" s="7"/>
      <c r="R115" s="3" t="s">
        <v>14</v>
      </c>
      <c r="S115" s="3">
        <v>40</v>
      </c>
      <c r="U115" s="4"/>
      <c r="V115" s="3" t="s">
        <v>551</v>
      </c>
      <c r="W115" s="3">
        <v>20</v>
      </c>
      <c r="Y115" s="3">
        <v>20</v>
      </c>
      <c r="AB115" s="3">
        <v>20</v>
      </c>
      <c r="AD115" s="4">
        <f t="shared" si="11"/>
        <v>20</v>
      </c>
      <c r="AF115" s="23"/>
      <c r="AG115" s="31" t="str">
        <f>"&lt;tr class='mmt"&amp;IF(E115="活動"," ev",IF(E115="限定"," ltd",""))&amp;IF(G115=""," groupless'","'")&amp;"&gt;&lt;td headers='icon'&gt;&lt;img src='resources/"&amp;A115&amp;"' title='"&amp;C115&amp;"' /&gt;&lt;/td&gt;&lt;td headers='name'&gt;"&amp;C115&amp;"&lt;/td&gt;&lt;td headers='rank'&gt;"&amp;D115&amp;"&lt;/td&gt;&lt;td headers='remark'&gt;"&amp;IF(E115="活動","&lt;span class='event'&gt;活動&lt;/span&gt;",IF(E115="限定","&lt;span class='limited'&gt;限定&lt;/span&gt;",""))&amp;"&lt;/td&gt;&lt;td headers='origin'&gt;&lt;span class='originName'&gt;"&amp;SUBSTITUTE(F115,CHAR(10),"&lt;br&gt;")&amp;"&lt;/span&gt;&lt;img class='originLogo' src='resources/ui/"&amp;VLOOKUP(F115,List!E:F,2,FALSE)&amp;"'title='"&amp;SUBSTITUTE(F115,CHAR(10)," ")&amp;"' /&gt;&lt;/td&gt;&lt;td headers='group'&gt;"&amp;IF(G115="","","&lt;span class='groupName'&gt;"&amp;SUBSTITUTE(G115,CHAR(10)," ")&amp;"&lt;/span&gt;&lt;img class='groupLogo' src='resources/ui/"&amp;VLOOKUP(G115,List!I:J,2,FALSE)&amp;"' title='"&amp;SUBSTITUTE(G115,CHAR(10)," ")&amp;"' /&gt;")&amp;"&lt;/td&gt;&lt;td headers='score' id='"&amp;AI115&amp;"'&gt;"&amp;H115&amp;"&lt;/td&gt;&lt;td headers='HP'&gt;"&amp;I115&amp;"&lt;/td&gt;&lt;td headers='patk'&gt;"&amp;J115&amp;"&lt;/td&gt;&lt;td headers='matk'&gt;"&amp;K115&amp;"&lt;/td&gt;&lt;td headers='pdef'&gt;"&amp;M115&amp;"&lt;/td&gt;&lt;td headers='mdef'&gt;"&amp;N115&amp;"&lt;/td&gt;&lt;td headers='dex'&gt;"&amp;O115&amp;"&lt;/td&gt;&lt;td headers='agi'&gt;"&amp;P115&amp;"&lt;/td&gt;&lt;td headers='luck'&gt;"&amp;Q115&amp;"&lt;/td&gt;&lt;td headers='a.type'&gt;"&amp;R115&amp;"&lt;/td&gt;&lt;td headers='a.bonus'&gt;"&amp;S115&amp;"&lt;/td&gt;&lt;td headers='special'&gt;"&amp;T115&amp;"&lt;/td&gt;&lt;td headers='sp.bonus'&gt;"&amp;U115&amp;"&lt;/td&gt;&lt;td headers='others'&gt;"&amp;V115&amp;"&lt;/td&gt;&lt;td headers='sinA'&gt;"&amp;W115&amp;"&lt;/td&gt;&lt;td headers='sinB'&gt;"&amp;X115&amp;"&lt;/td&gt;&lt;td headers='sinC'&gt;"&amp;Y115&amp;"&lt;/td&gt;&lt;td headers='sinD'&gt;"&amp;Z115&amp;"&lt;/td&gt;&lt;td headers='sinE'&gt;"&amp;AA115&amp;"&lt;/td&gt;&lt;td headers='sinF'&gt;"&amp;AB115&amp;"&lt;/td&gt;&lt;td headers='sinG'&gt;"&amp;AC115&amp;"&lt;/td&gt;&lt;/tr&gt;"</f>
        <v>&lt;tr class='mmt'&gt;&lt;td headers='icon'&gt;&lt;img src='resources/TS_LUST_YAULAS_01.png' title='華麗じゃない剣' /&gt;&lt;/td&gt;&lt;td headers='name'&gt;華麗じゃない剣&lt;/td&gt;&lt;td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id='m113'&gt;90&lt;/td&gt;&lt;td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headers='sinA'&gt;20&lt;/td&gt;&lt;td headers='sinB'&gt;&lt;/td&gt;&lt;td headers='sinC'&gt;20&lt;/td&gt;&lt;td headers='sinD'&gt;&lt;/td&gt;&lt;td headers='sinE'&gt;&lt;/td&gt;&lt;td headers='sinF'&gt;20&lt;/td&gt;&lt;td headers='sinG'&gt;&lt;/td&gt;&lt;/tr&gt;</v>
      </c>
      <c r="AH115" s="31" t="str">
        <f t="shared" si="8"/>
        <v>document.getElementById('m113').innerHTML = (b1*30+b2*0+b0*30) + (s1*20+s2*0+s3*20+s4*0+s5*0+s6*20+s7*0+s0*20) + (e01*40+e02*0+e03*0+e04*40+e05*0+e06*0+e07*0+e08*0+e09*0+e10*0+e11*0+e12*0+e13*0+e14*0+e15*0+e16*0+e17*0);</v>
      </c>
      <c r="AI115" s="35" t="str">
        <f t="shared" si="9"/>
        <v>m113</v>
      </c>
      <c r="AJ115" s="23"/>
    </row>
    <row r="116" spans="1:36" s="3" customFormat="1" ht="37.049999999999997" customHeight="1" x14ac:dyDescent="0.3">
      <c r="A116" s="3" t="s">
        <v>609</v>
      </c>
      <c r="C116" s="6" t="s">
        <v>616</v>
      </c>
      <c r="D116" s="3">
        <v>5</v>
      </c>
      <c r="E116" s="3" t="s">
        <v>39</v>
      </c>
      <c r="F116" s="17" t="s">
        <v>48</v>
      </c>
      <c r="G116" s="8" t="s">
        <v>68</v>
      </c>
      <c r="H116" s="4">
        <f t="shared" si="12"/>
        <v>90</v>
      </c>
      <c r="I116" s="2"/>
      <c r="J116" s="2"/>
      <c r="K116" s="2"/>
      <c r="L116" s="2">
        <f t="shared" si="10"/>
        <v>0</v>
      </c>
      <c r="M116" s="2"/>
      <c r="N116" s="2"/>
      <c r="O116" s="2"/>
      <c r="P116" s="2"/>
      <c r="Q116" s="7"/>
      <c r="T116" s="3" t="s">
        <v>20</v>
      </c>
      <c r="U116" s="4">
        <v>50</v>
      </c>
      <c r="V116" s="5" t="s">
        <v>618</v>
      </c>
      <c r="Y116" s="3">
        <v>20</v>
      </c>
      <c r="AB116" s="3">
        <v>40</v>
      </c>
      <c r="AD116" s="4">
        <f t="shared" ref="AD116" si="16">MAX(W116:AC116)</f>
        <v>40</v>
      </c>
      <c r="AF116" s="23"/>
      <c r="AG116" s="31" t="str">
        <f>"&lt;tr class='mmt"&amp;IF(E116="活動"," ev",IF(E116="限定"," ltd",""))&amp;IF(G116=""," groupless'","'")&amp;"&gt;&lt;td headers='icon'&gt;&lt;img src='resources/"&amp;A116&amp;"' title='"&amp;C116&amp;"' /&gt;&lt;/td&gt;&lt;td headers='name'&gt;"&amp;C116&amp;"&lt;/td&gt;&lt;td headers='rank'&gt;"&amp;D116&amp;"&lt;/td&gt;&lt;td headers='remark'&gt;"&amp;IF(E116="活動","&lt;span class='event'&gt;活動&lt;/span&gt;",IF(E116="限定","&lt;span class='limited'&gt;限定&lt;/span&gt;",""))&amp;"&lt;/td&gt;&lt;td headers='origin'&gt;&lt;span class='originName'&gt;"&amp;SUBSTITUTE(F116,CHAR(10),"&lt;br&gt;")&amp;"&lt;/span&gt;&lt;img class='originLogo' src='resources/ui/"&amp;VLOOKUP(F116,List!E:F,2,FALSE)&amp;"'title='"&amp;SUBSTITUTE(F116,CHAR(10)," ")&amp;"' /&gt;&lt;/td&gt;&lt;td headers='group'&gt;"&amp;IF(G116="","","&lt;span class='groupName'&gt;"&amp;SUBSTITUTE(G116,CHAR(10)," ")&amp;"&lt;/span&gt;&lt;img class='groupLogo' src='resources/ui/"&amp;VLOOKUP(G116,List!I:J,2,FALSE)&amp;"' title='"&amp;SUBSTITUTE(G116,CHAR(10)," ")&amp;"' /&gt;")&amp;"&lt;/td&gt;&lt;td headers='score' id='"&amp;AI116&amp;"'&gt;"&amp;H116&amp;"&lt;/td&gt;&lt;td headers='HP'&gt;"&amp;I116&amp;"&lt;/td&gt;&lt;td headers='patk'&gt;"&amp;J116&amp;"&lt;/td&gt;&lt;td headers='matk'&gt;"&amp;K116&amp;"&lt;/td&gt;&lt;td headers='pdef'&gt;"&amp;M116&amp;"&lt;/td&gt;&lt;td headers='mdef'&gt;"&amp;N116&amp;"&lt;/td&gt;&lt;td headers='dex'&gt;"&amp;O116&amp;"&lt;/td&gt;&lt;td headers='agi'&gt;"&amp;P116&amp;"&lt;/td&gt;&lt;td headers='luck'&gt;"&amp;Q116&amp;"&lt;/td&gt;&lt;td headers='a.type'&gt;"&amp;R116&amp;"&lt;/td&gt;&lt;td headers='a.bonus'&gt;"&amp;S116&amp;"&lt;/td&gt;&lt;td headers='special'&gt;"&amp;T116&amp;"&lt;/td&gt;&lt;td headers='sp.bonus'&gt;"&amp;U116&amp;"&lt;/td&gt;&lt;td headers='others'&gt;"&amp;V116&amp;"&lt;/td&gt;&lt;td headers='sinA'&gt;"&amp;W116&amp;"&lt;/td&gt;&lt;td headers='sinB'&gt;"&amp;X116&amp;"&lt;/td&gt;&lt;td headers='sinC'&gt;"&amp;Y116&amp;"&lt;/td&gt;&lt;td headers='sinD'&gt;"&amp;Z116&amp;"&lt;/td&gt;&lt;td headers='sinE'&gt;"&amp;AA116&amp;"&lt;/td&gt;&lt;td headers='sinF'&gt;"&amp;AB116&amp;"&lt;/td&gt;&lt;td headers='sinG'&gt;"&amp;AC116&amp;"&lt;/td&gt;&lt;/tr&gt;"</f>
        <v>&lt;tr class='mmt ltd'&gt;&lt;td headers='icon'&gt;&lt;img src='resources/TS_LUST_YAULAS_02.png' title='誰よりも華麗に' /&gt;&lt;/td&gt;&lt;td headers='name'&gt;誰よりも華麗に&lt;/td&gt;&lt;td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id='m114'&gt;90&lt;/td&gt;&lt;td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headers='sp.bonus'&gt;50&lt;/td&gt;&lt;td headers='others'&gt;回避率+10, 斬撃回避率+20, 暴擊率+10&lt;/td&gt;&lt;td headers='sinA'&gt;&lt;/td&gt;&lt;td headers='sinB'&gt;&lt;/td&gt;&lt;td headers='sinC'&gt;20&lt;/td&gt;&lt;td headers='sinD'&gt;&lt;/td&gt;&lt;td headers='sinE'&gt;&lt;/td&gt;&lt;td headers='sinF'&gt;40&lt;/td&gt;&lt;td headers='sinG'&gt;&lt;/td&gt;&lt;/tr&gt;</v>
      </c>
      <c r="AH116" s="31" t="str">
        <f t="shared" si="8"/>
        <v>document.getElementById('m114').innerHTML = (b1*0+b2*0+b0*0) + (s1*0+s2*0+s3*20+s4*0+s5*0+s6*40+s7*0+s0*40) + (e01*0+e02*0+e03*0+e04*+e05*0+e06*0+e07*0+e08*0+e09*0+e10*0+e11*50+e12*0+e13*0+e14*0+e15*0+e16*0+e17*0);</v>
      </c>
      <c r="AI116" s="35" t="str">
        <f t="shared" si="9"/>
        <v>m114</v>
      </c>
      <c r="AJ116" s="23"/>
    </row>
    <row r="117" spans="1:36" s="3" customFormat="1" ht="37.049999999999997" customHeight="1" x14ac:dyDescent="0.3">
      <c r="A117" s="3" t="s">
        <v>230</v>
      </c>
      <c r="C117" s="6" t="s">
        <v>231</v>
      </c>
      <c r="D117" s="3">
        <v>5</v>
      </c>
      <c r="E117" s="3" t="s">
        <v>35</v>
      </c>
      <c r="F117" s="15" t="s">
        <v>36</v>
      </c>
      <c r="G117" s="8" t="s">
        <v>232</v>
      </c>
      <c r="H117" s="4">
        <f t="shared" si="12"/>
        <v>50</v>
      </c>
      <c r="I117" s="2">
        <v>20</v>
      </c>
      <c r="J117" s="2">
        <v>30</v>
      </c>
      <c r="K117" s="2"/>
      <c r="L117" s="2">
        <f t="shared" si="10"/>
        <v>30</v>
      </c>
      <c r="M117" s="2"/>
      <c r="N117" s="2"/>
      <c r="O117" s="2"/>
      <c r="P117" s="2"/>
      <c r="Q117" s="7"/>
      <c r="U117" s="4"/>
      <c r="Y117" s="3">
        <v>10</v>
      </c>
      <c r="AA117" s="3">
        <v>20</v>
      </c>
      <c r="AD117" s="4">
        <f t="shared" si="11"/>
        <v>20</v>
      </c>
      <c r="AF117" s="23"/>
      <c r="AG117" s="31" t="str">
        <f>"&lt;tr class='mmt"&amp;IF(E117="活動"," ev",IF(E117="限定"," ltd",""))&amp;IF(G117=""," groupless'","'")&amp;"&gt;&lt;td headers='icon'&gt;&lt;img src='resources/"&amp;A117&amp;"' title='"&amp;C117&amp;"' /&gt;&lt;/td&gt;&lt;td headers='name'&gt;"&amp;C117&amp;"&lt;/td&gt;&lt;td headers='rank'&gt;"&amp;D117&amp;"&lt;/td&gt;&lt;td headers='remark'&gt;"&amp;IF(E117="活動","&lt;span class='event'&gt;活動&lt;/span&gt;",IF(E117="限定","&lt;span class='limited'&gt;限定&lt;/span&gt;",""))&amp;"&lt;/td&gt;&lt;td headers='origin'&gt;&lt;span class='originName'&gt;"&amp;SUBSTITUTE(F117,CHAR(10),"&lt;br&gt;")&amp;"&lt;/span&gt;&lt;img class='originLogo' src='resources/ui/"&amp;VLOOKUP(F117,List!E:F,2,FALSE)&amp;"'title='"&amp;SUBSTITUTE(F117,CHAR(10)," ")&amp;"' /&gt;&lt;/td&gt;&lt;td headers='group'&gt;"&amp;IF(G117="","","&lt;span class='groupName'&gt;"&amp;SUBSTITUTE(G117,CHAR(10)," ")&amp;"&lt;/span&gt;&lt;img class='groupLogo' src='resources/ui/"&amp;VLOOKUP(G117,List!I:J,2,FALSE)&amp;"' title='"&amp;SUBSTITUTE(G117,CHAR(10)," ")&amp;"' /&gt;")&amp;"&lt;/td&gt;&lt;td headers='score' id='"&amp;AI117&amp;"'&gt;"&amp;H117&amp;"&lt;/td&gt;&lt;td headers='HP'&gt;"&amp;I117&amp;"&lt;/td&gt;&lt;td headers='patk'&gt;"&amp;J117&amp;"&lt;/td&gt;&lt;td headers='matk'&gt;"&amp;K117&amp;"&lt;/td&gt;&lt;td headers='pdef'&gt;"&amp;M117&amp;"&lt;/td&gt;&lt;td headers='mdef'&gt;"&amp;N117&amp;"&lt;/td&gt;&lt;td headers='dex'&gt;"&amp;O117&amp;"&lt;/td&gt;&lt;td headers='agi'&gt;"&amp;P117&amp;"&lt;/td&gt;&lt;td headers='luck'&gt;"&amp;Q117&amp;"&lt;/td&gt;&lt;td headers='a.type'&gt;"&amp;R117&amp;"&lt;/td&gt;&lt;td headers='a.bonus'&gt;"&amp;S117&amp;"&lt;/td&gt;&lt;td headers='special'&gt;"&amp;T117&amp;"&lt;/td&gt;&lt;td headers='sp.bonus'&gt;"&amp;U117&amp;"&lt;/td&gt;&lt;td headers='others'&gt;"&amp;V117&amp;"&lt;/td&gt;&lt;td headers='sinA'&gt;"&amp;W117&amp;"&lt;/td&gt;&lt;td headers='sinB'&gt;"&amp;X117&amp;"&lt;/td&gt;&lt;td headers='sinC'&gt;"&amp;Y117&amp;"&lt;/td&gt;&lt;td headers='sinD'&gt;"&amp;Z117&amp;"&lt;/td&gt;&lt;td headers='sinE'&gt;"&amp;AA117&amp;"&lt;/td&gt;&lt;td headers='sinF'&gt;"&amp;AB117&amp;"&lt;/td&gt;&lt;td headers='sinG'&gt;"&amp;AC117&amp;"&lt;/td&gt;&lt;/tr&gt;"</f>
        <v>&lt;tr class='mmt ev'&gt;&lt;td headers='icon'&gt;&lt;img src='resources/TS_MCF_ALTO_01.png' title='トライアングラー' /&gt;&lt;/td&gt;&lt;td headers='name'&gt;トライアングラー&lt;/td&gt;&lt;td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id='m115'&gt;50&lt;/td&gt;&lt;td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headers='sinC'&gt;10&lt;/td&gt;&lt;td headers='sinD'&gt;&lt;/td&gt;&lt;td headers='sinE'&gt;20&lt;/td&gt;&lt;td headers='sinF'&gt;&lt;/td&gt;&lt;td headers='sinG'&gt;&lt;/td&gt;&lt;/tr&gt;</v>
      </c>
      <c r="AH117" s="31" t="str">
        <f t="shared" si="8"/>
        <v>document.getElementById('m115').innerHTML = (b1*30+b2*0+b0*30) + (s1*0+s2*0+s3*10+s4*0+s5*20+s6*0+s7*0+s0*20) + (e01*0+e02*0+e03*0+e04*+e05*0+e06*0+e07*0+e08*0+e09*0+e10*0+e11*0+e12*0+e13*0+e14*0+e15*0+e16*0+e17*0);</v>
      </c>
      <c r="AI117" s="35" t="str">
        <f t="shared" si="9"/>
        <v>m115</v>
      </c>
      <c r="AJ117" s="23"/>
    </row>
    <row r="118" spans="1:36" s="3" customFormat="1" ht="37.049999999999997" customHeight="1" x14ac:dyDescent="0.3">
      <c r="A118" s="3" t="s">
        <v>233</v>
      </c>
      <c r="C118" s="6" t="s">
        <v>234</v>
      </c>
      <c r="D118" s="3">
        <v>5</v>
      </c>
      <c r="E118" s="3" t="s">
        <v>39</v>
      </c>
      <c r="F118" s="15" t="s">
        <v>36</v>
      </c>
      <c r="G118" s="8" t="s">
        <v>232</v>
      </c>
      <c r="H118" s="4">
        <f t="shared" si="12"/>
        <v>130</v>
      </c>
      <c r="I118" s="2"/>
      <c r="J118" s="2">
        <v>30</v>
      </c>
      <c r="K118" s="2">
        <v>30</v>
      </c>
      <c r="L118" s="2">
        <f t="shared" si="10"/>
        <v>30</v>
      </c>
      <c r="M118" s="2"/>
      <c r="N118" s="2"/>
      <c r="O118" s="2"/>
      <c r="P118" s="2"/>
      <c r="Q118" s="7"/>
      <c r="T118" s="3" t="s">
        <v>25</v>
      </c>
      <c r="U118" s="4">
        <v>40</v>
      </c>
      <c r="Y118" s="3">
        <v>60</v>
      </c>
      <c r="AD118" s="4">
        <f t="shared" si="11"/>
        <v>60</v>
      </c>
      <c r="AF118" s="23"/>
      <c r="AG118" s="31" t="str">
        <f>"&lt;tr class='mmt"&amp;IF(E118="活動"," ev",IF(E118="限定"," ltd",""))&amp;IF(G118=""," groupless'","'")&amp;"&gt;&lt;td headers='icon'&gt;&lt;img src='resources/"&amp;A118&amp;"' title='"&amp;C118&amp;"' /&gt;&lt;/td&gt;&lt;td headers='name'&gt;"&amp;C118&amp;"&lt;/td&gt;&lt;td headers='rank'&gt;"&amp;D118&amp;"&lt;/td&gt;&lt;td headers='remark'&gt;"&amp;IF(E118="活動","&lt;span class='event'&gt;活動&lt;/span&gt;",IF(E118="限定","&lt;span class='limited'&gt;限定&lt;/span&gt;",""))&amp;"&lt;/td&gt;&lt;td headers='origin'&gt;&lt;span class='originName'&gt;"&amp;SUBSTITUTE(F118,CHAR(10),"&lt;br&gt;")&amp;"&lt;/span&gt;&lt;img class='originLogo' src='resources/ui/"&amp;VLOOKUP(F118,List!E:F,2,FALSE)&amp;"'title='"&amp;SUBSTITUTE(F118,CHAR(10)," ")&amp;"' /&gt;&lt;/td&gt;&lt;td headers='group'&gt;"&amp;IF(G118="","","&lt;span class='groupName'&gt;"&amp;SUBSTITUTE(G118,CHAR(10)," ")&amp;"&lt;/span&gt;&lt;img class='groupLogo' src='resources/ui/"&amp;VLOOKUP(G118,List!I:J,2,FALSE)&amp;"' title='"&amp;SUBSTITUTE(G118,CHAR(10)," ")&amp;"' /&gt;")&amp;"&lt;/td&gt;&lt;td headers='score' id='"&amp;AI118&amp;"'&gt;"&amp;H118&amp;"&lt;/td&gt;&lt;td headers='HP'&gt;"&amp;I118&amp;"&lt;/td&gt;&lt;td headers='patk'&gt;"&amp;J118&amp;"&lt;/td&gt;&lt;td headers='matk'&gt;"&amp;K118&amp;"&lt;/td&gt;&lt;td headers='pdef'&gt;"&amp;M118&amp;"&lt;/td&gt;&lt;td headers='mdef'&gt;"&amp;N118&amp;"&lt;/td&gt;&lt;td headers='dex'&gt;"&amp;O118&amp;"&lt;/td&gt;&lt;td headers='agi'&gt;"&amp;P118&amp;"&lt;/td&gt;&lt;td headers='luck'&gt;"&amp;Q118&amp;"&lt;/td&gt;&lt;td headers='a.type'&gt;"&amp;R118&amp;"&lt;/td&gt;&lt;td headers='a.bonus'&gt;"&amp;S118&amp;"&lt;/td&gt;&lt;td headers='special'&gt;"&amp;T118&amp;"&lt;/td&gt;&lt;td headers='sp.bonus'&gt;"&amp;U118&amp;"&lt;/td&gt;&lt;td headers='others'&gt;"&amp;V118&amp;"&lt;/td&gt;&lt;td headers='sinA'&gt;"&amp;W118&amp;"&lt;/td&gt;&lt;td headers='sinB'&gt;"&amp;X118&amp;"&lt;/td&gt;&lt;td headers='sinC'&gt;"&amp;Y118&amp;"&lt;/td&gt;&lt;td headers='sinD'&gt;"&amp;Z118&amp;"&lt;/td&gt;&lt;td headers='sinE'&gt;"&amp;AA118&amp;"&lt;/td&gt;&lt;td headers='sinF'&gt;"&amp;AB118&amp;"&lt;/td&gt;&lt;td headers='sinG'&gt;"&amp;AC118&amp;"&lt;/td&gt;&lt;/tr&gt;"</f>
        <v>&lt;tr class='mmt ltd'&gt;&lt;td headers='icon'&gt;&lt;img src='resources/TS_MCF_RANKA_01.png' title='夢追う歌姫' /&gt;&lt;/td&gt;&lt;td headers='name'&gt;夢追う歌姫&lt;/td&gt;&lt;td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id='m116'&gt;130&lt;/td&gt;&lt;td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headers='sinC'&gt;60&lt;/td&gt;&lt;td headers='sinD'&gt;&lt;/td&gt;&lt;td headers='sinE'&gt;&lt;/td&gt;&lt;td headers='sinF'&gt;&lt;/td&gt;&lt;td headers='sinG'&gt;&lt;/td&gt;&lt;/tr&gt;</v>
      </c>
      <c r="AH118" s="31" t="str">
        <f t="shared" si="8"/>
        <v>document.getElementById('m116').innerHTML = (b1*30+b2*30+b0*30) + (s1*0+s2*0+s3*60+s4*0+s5*0+s6*0+s7*0+s0*60) + (e01*0+e02*0+e03*0+e04*+e05*0+e06*0+e07*0+e08*0+e09*0+e10*0+e11*0+e12*0+e13*0+e14*0+e15*40+e16*0+e17*0);</v>
      </c>
      <c r="AI118" s="35" t="str">
        <f t="shared" si="9"/>
        <v>m116</v>
      </c>
      <c r="AJ118" s="23"/>
    </row>
    <row r="119" spans="1:36" s="3" customFormat="1" ht="37.049999999999997" customHeight="1" x14ac:dyDescent="0.3">
      <c r="A119" s="3" t="s">
        <v>235</v>
      </c>
      <c r="C119" s="6" t="s">
        <v>236</v>
      </c>
      <c r="D119" s="3">
        <v>5</v>
      </c>
      <c r="E119" s="3" t="s">
        <v>39</v>
      </c>
      <c r="F119" s="15" t="s">
        <v>36</v>
      </c>
      <c r="G119" s="8" t="s">
        <v>232</v>
      </c>
      <c r="H119" s="4">
        <f t="shared" si="12"/>
        <v>140</v>
      </c>
      <c r="I119" s="2">
        <v>20</v>
      </c>
      <c r="J119" s="2">
        <v>40</v>
      </c>
      <c r="K119" s="2"/>
      <c r="L119" s="2">
        <f t="shared" si="10"/>
        <v>40</v>
      </c>
      <c r="M119" s="2"/>
      <c r="N119" s="2"/>
      <c r="O119" s="2"/>
      <c r="P119" s="2"/>
      <c r="Q119" s="7"/>
      <c r="T119" s="3" t="s">
        <v>25</v>
      </c>
      <c r="U119" s="4">
        <v>40</v>
      </c>
      <c r="AA119" s="3">
        <v>60</v>
      </c>
      <c r="AD119" s="4">
        <f t="shared" si="11"/>
        <v>60</v>
      </c>
      <c r="AF119" s="23"/>
      <c r="AG119" s="31" t="str">
        <f>"&lt;tr class='mmt"&amp;IF(E119="活動"," ev",IF(E119="限定"," ltd",""))&amp;IF(G119=""," groupless'","'")&amp;"&gt;&lt;td headers='icon'&gt;&lt;img src='resources/"&amp;A119&amp;"' title='"&amp;C119&amp;"' /&gt;&lt;/td&gt;&lt;td headers='name'&gt;"&amp;C119&amp;"&lt;/td&gt;&lt;td headers='rank'&gt;"&amp;D119&amp;"&lt;/td&gt;&lt;td headers='remark'&gt;"&amp;IF(E119="活動","&lt;span class='event'&gt;活動&lt;/span&gt;",IF(E119="限定","&lt;span class='limited'&gt;限定&lt;/span&gt;",""))&amp;"&lt;/td&gt;&lt;td headers='origin'&gt;&lt;span class='originName'&gt;"&amp;SUBSTITUTE(F119,CHAR(10),"&lt;br&gt;")&amp;"&lt;/span&gt;&lt;img class='originLogo' src='resources/ui/"&amp;VLOOKUP(F119,List!E:F,2,FALSE)&amp;"'title='"&amp;SUBSTITUTE(F119,CHAR(10)," ")&amp;"' /&gt;&lt;/td&gt;&lt;td headers='group'&gt;"&amp;IF(G119="","","&lt;span class='groupName'&gt;"&amp;SUBSTITUTE(G119,CHAR(10)," ")&amp;"&lt;/span&gt;&lt;img class='groupLogo' src='resources/ui/"&amp;VLOOKUP(G119,List!I:J,2,FALSE)&amp;"' title='"&amp;SUBSTITUTE(G119,CHAR(10)," ")&amp;"' /&gt;")&amp;"&lt;/td&gt;&lt;td headers='score' id='"&amp;AI119&amp;"'&gt;"&amp;H119&amp;"&lt;/td&gt;&lt;td headers='HP'&gt;"&amp;I119&amp;"&lt;/td&gt;&lt;td headers='patk'&gt;"&amp;J119&amp;"&lt;/td&gt;&lt;td headers='matk'&gt;"&amp;K119&amp;"&lt;/td&gt;&lt;td headers='pdef'&gt;"&amp;M119&amp;"&lt;/td&gt;&lt;td headers='mdef'&gt;"&amp;N119&amp;"&lt;/td&gt;&lt;td headers='dex'&gt;"&amp;O119&amp;"&lt;/td&gt;&lt;td headers='agi'&gt;"&amp;P119&amp;"&lt;/td&gt;&lt;td headers='luck'&gt;"&amp;Q119&amp;"&lt;/td&gt;&lt;td headers='a.type'&gt;"&amp;R119&amp;"&lt;/td&gt;&lt;td headers='a.bonus'&gt;"&amp;S119&amp;"&lt;/td&gt;&lt;td headers='special'&gt;"&amp;T119&amp;"&lt;/td&gt;&lt;td headers='sp.bonus'&gt;"&amp;U119&amp;"&lt;/td&gt;&lt;td headers='others'&gt;"&amp;V119&amp;"&lt;/td&gt;&lt;td headers='sinA'&gt;"&amp;W119&amp;"&lt;/td&gt;&lt;td headers='sinB'&gt;"&amp;X119&amp;"&lt;/td&gt;&lt;td headers='sinC'&gt;"&amp;Y119&amp;"&lt;/td&gt;&lt;td headers='sinD'&gt;"&amp;Z119&amp;"&lt;/td&gt;&lt;td headers='sinE'&gt;"&amp;AA119&amp;"&lt;/td&gt;&lt;td headers='sinF'&gt;"&amp;AB119&amp;"&lt;/td&gt;&lt;td headers='sinG'&gt;"&amp;AC119&amp;"&lt;/td&gt;&lt;/tr&gt;"</f>
        <v>&lt;tr class='mmt ltd'&gt;&lt;td headers='icon'&gt;&lt;img src='resources/TS_MCF_SHERYL_01.png' title='銀河舞う妖精' /&gt;&lt;/td&gt;&lt;td headers='name'&gt;銀河舞う妖精&lt;/td&gt;&lt;td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id='m117'&gt;140&lt;/td&gt;&lt;td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19" s="31" t="str">
        <f t="shared" si="8"/>
        <v>document.getElementById('m117').innerHTML = (b1*40+b2*0+b0*40) + (s1*0+s2*0+s3*0+s4*0+s5*60+s6*0+s7*0+s0*60) + (e01*0+e02*0+e03*0+e04*+e05*0+e06*0+e07*0+e08*0+e09*0+e10*0+e11*0+e12*0+e13*0+e14*0+e15*40+e16*0+e17*0);</v>
      </c>
      <c r="AI119" s="35" t="str">
        <f t="shared" si="9"/>
        <v>m117</v>
      </c>
      <c r="AJ119" s="23"/>
    </row>
    <row r="120" spans="1:36" s="3" customFormat="1" ht="37.049999999999997" customHeight="1" x14ac:dyDescent="0.3">
      <c r="A120" s="3" t="s">
        <v>237</v>
      </c>
      <c r="C120" s="6" t="s">
        <v>238</v>
      </c>
      <c r="D120" s="3">
        <v>5</v>
      </c>
      <c r="F120" s="17" t="s">
        <v>497</v>
      </c>
      <c r="G120" s="8" t="s">
        <v>68</v>
      </c>
      <c r="H120" s="4">
        <f t="shared" si="12"/>
        <v>80</v>
      </c>
      <c r="I120" s="2">
        <v>40</v>
      </c>
      <c r="J120" s="2">
        <v>40</v>
      </c>
      <c r="K120" s="2"/>
      <c r="L120" s="2">
        <f t="shared" si="10"/>
        <v>40</v>
      </c>
      <c r="M120" s="2"/>
      <c r="N120" s="2"/>
      <c r="O120" s="2"/>
      <c r="P120" s="2">
        <v>5</v>
      </c>
      <c r="Q120" s="7"/>
      <c r="U120" s="4"/>
      <c r="V120" s="3" t="s">
        <v>480</v>
      </c>
      <c r="Y120" s="3">
        <v>20</v>
      </c>
      <c r="AC120" s="3">
        <v>40</v>
      </c>
      <c r="AD120" s="4">
        <f t="shared" si="11"/>
        <v>40</v>
      </c>
      <c r="AF120" s="23"/>
      <c r="AG120" s="31" t="str">
        <f>"&lt;tr class='mmt"&amp;IF(E120="活動"," ev",IF(E120="限定"," ltd",""))&amp;IF(G120=""," groupless'","'")&amp;"&gt;&lt;td headers='icon'&gt;&lt;img src='resources/"&amp;A120&amp;"' title='"&amp;C120&amp;"' /&gt;&lt;/td&gt;&lt;td headers='name'&gt;"&amp;C120&amp;"&lt;/td&gt;&lt;td headers='rank'&gt;"&amp;D120&amp;"&lt;/td&gt;&lt;td headers='remark'&gt;"&amp;IF(E120="活動","&lt;span class='event'&gt;活動&lt;/span&gt;",IF(E120="限定","&lt;span class='limited'&gt;限定&lt;/span&gt;",""))&amp;"&lt;/td&gt;&lt;td headers='origin'&gt;&lt;span class='originName'&gt;"&amp;SUBSTITUTE(F120,CHAR(10),"&lt;br&gt;")&amp;"&lt;/span&gt;&lt;img class='originLogo' src='resources/ui/"&amp;VLOOKUP(F120,List!E:F,2,FALSE)&amp;"'title='"&amp;SUBSTITUTE(F120,CHAR(10)," ")&amp;"' /&gt;&lt;/td&gt;&lt;td headers='group'&gt;"&amp;IF(G120="","","&lt;span class='groupName'&gt;"&amp;SUBSTITUTE(G120,CHAR(10)," ")&amp;"&lt;/span&gt;&lt;img class='groupLogo' src='resources/ui/"&amp;VLOOKUP(G120,List!I:J,2,FALSE)&amp;"' title='"&amp;SUBSTITUTE(G120,CHAR(10)," ")&amp;"' /&gt;")&amp;"&lt;/td&gt;&lt;td headers='score' id='"&amp;AI120&amp;"'&gt;"&amp;H120&amp;"&lt;/td&gt;&lt;td headers='HP'&gt;"&amp;I120&amp;"&lt;/td&gt;&lt;td headers='patk'&gt;"&amp;J120&amp;"&lt;/td&gt;&lt;td headers='matk'&gt;"&amp;K120&amp;"&lt;/td&gt;&lt;td headers='pdef'&gt;"&amp;M120&amp;"&lt;/td&gt;&lt;td headers='mdef'&gt;"&amp;N120&amp;"&lt;/td&gt;&lt;td headers='dex'&gt;"&amp;O120&amp;"&lt;/td&gt;&lt;td headers='agi'&gt;"&amp;P120&amp;"&lt;/td&gt;&lt;td headers='luck'&gt;"&amp;Q120&amp;"&lt;/td&gt;&lt;td headers='a.type'&gt;"&amp;R120&amp;"&lt;/td&gt;&lt;td headers='a.bonus'&gt;"&amp;S120&amp;"&lt;/td&gt;&lt;td headers='special'&gt;"&amp;T120&amp;"&lt;/td&gt;&lt;td headers='sp.bonus'&gt;"&amp;U120&amp;"&lt;/td&gt;&lt;td headers='others'&gt;"&amp;V120&amp;"&lt;/td&gt;&lt;td headers='sinA'&gt;"&amp;W120&amp;"&lt;/td&gt;&lt;td headers='sinB'&gt;"&amp;X120&amp;"&lt;/td&gt;&lt;td headers='sinC'&gt;"&amp;Y120&amp;"&lt;/td&gt;&lt;td headers='sinD'&gt;"&amp;Z120&amp;"&lt;/td&gt;&lt;td headers='sinE'&gt;"&amp;AA120&amp;"&lt;/td&gt;&lt;td headers='sinF'&gt;"&amp;AB120&amp;"&lt;/td&gt;&lt;td headers='sinG'&gt;"&amp;AC120&amp;"&lt;/td&gt;&lt;/tr&gt;"</f>
        <v>&lt;tr class='mmt'&gt;&lt;td headers='icon'&gt;&lt;img src='resources/TS_NORTH_CADANOVA_01.png' title='在りし日の二人と憧れと' /&gt;&lt;/td&gt;&lt;td headers='name'&gt;在りし日の二人と憧れと&lt;/td&gt;&lt;td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id='m118'&gt;80&lt;/td&gt;&lt;td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120" s="31" t="str">
        <f t="shared" si="8"/>
        <v>document.getElementById('m118').innerHTML = (b1*40+b2*0+b0*40) + (s1*0+s2*0+s3*20+s4*0+s5*0+s6*0+s7*40+s0*40) + (e01*0+e02*0+e03*0+e04*+e05*0+e06*0+e07*0+e08*0+e09*0+e10*0+e11*0+e12*0+e13*0+e14*0+e15*0+e16*0+e17*0);</v>
      </c>
      <c r="AI120" s="35" t="str">
        <f t="shared" si="9"/>
        <v>m118</v>
      </c>
      <c r="AJ120" s="23"/>
    </row>
    <row r="121" spans="1:36" s="3" customFormat="1" ht="37.049999999999997" customHeight="1" x14ac:dyDescent="0.3">
      <c r="A121" s="3" t="s">
        <v>503</v>
      </c>
      <c r="C121" s="6" t="s">
        <v>504</v>
      </c>
      <c r="D121" s="3">
        <v>5</v>
      </c>
      <c r="E121" s="3" t="s">
        <v>39</v>
      </c>
      <c r="F121" s="17" t="s">
        <v>497</v>
      </c>
      <c r="G121" s="8" t="s">
        <v>68</v>
      </c>
      <c r="H121" s="4">
        <f t="shared" si="12"/>
        <v>110</v>
      </c>
      <c r="I121" s="2">
        <v>30</v>
      </c>
      <c r="J121" s="2">
        <v>50</v>
      </c>
      <c r="K121" s="2"/>
      <c r="L121" s="2">
        <f t="shared" si="10"/>
        <v>50</v>
      </c>
      <c r="M121" s="2"/>
      <c r="N121" s="2"/>
      <c r="O121" s="2"/>
      <c r="P121" s="2">
        <v>5</v>
      </c>
      <c r="Q121" s="7"/>
      <c r="T121" s="3" t="s">
        <v>505</v>
      </c>
      <c r="U121" s="4">
        <v>20</v>
      </c>
      <c r="AB121" s="3">
        <v>40</v>
      </c>
      <c r="AC121" s="3">
        <v>20</v>
      </c>
      <c r="AD121" s="4">
        <f t="shared" si="11"/>
        <v>40</v>
      </c>
      <c r="AF121" s="23"/>
      <c r="AG121" s="31" t="str">
        <f>"&lt;tr class='mmt"&amp;IF(E121="活動"," ev",IF(E121="限定"," ltd",""))&amp;IF(G121=""," groupless'","'")&amp;"&gt;&lt;td headers='icon'&gt;&lt;img src='resources/"&amp;A121&amp;"' title='"&amp;C121&amp;"' /&gt;&lt;/td&gt;&lt;td headers='name'&gt;"&amp;C121&amp;"&lt;/td&gt;&lt;td headers='rank'&gt;"&amp;D121&amp;"&lt;/td&gt;&lt;td headers='remark'&gt;"&amp;IF(E121="活動","&lt;span class='event'&gt;活動&lt;/span&gt;",IF(E121="限定","&lt;span class='limited'&gt;限定&lt;/span&gt;",""))&amp;"&lt;/td&gt;&lt;td headers='origin'&gt;&lt;span class='originName'&gt;"&amp;SUBSTITUTE(F121,CHAR(10),"&lt;br&gt;")&amp;"&lt;/span&gt;&lt;img class='originLogo' src='resources/ui/"&amp;VLOOKUP(F121,List!E:F,2,FALSE)&amp;"'title='"&amp;SUBSTITUTE(F121,CHAR(10)," ")&amp;"' /&gt;&lt;/td&gt;&lt;td headers='group'&gt;"&amp;IF(G121="","","&lt;span class='groupName'&gt;"&amp;SUBSTITUTE(G121,CHAR(10)," ")&amp;"&lt;/span&gt;&lt;img class='groupLogo' src='resources/ui/"&amp;VLOOKUP(G121,List!I:J,2,FALSE)&amp;"' title='"&amp;SUBSTITUTE(G121,CHAR(10)," ")&amp;"' /&gt;")&amp;"&lt;/td&gt;&lt;td headers='score' id='"&amp;AI121&amp;"'&gt;"&amp;H121&amp;"&lt;/td&gt;&lt;td headers='HP'&gt;"&amp;I121&amp;"&lt;/td&gt;&lt;td headers='patk'&gt;"&amp;J121&amp;"&lt;/td&gt;&lt;td headers='matk'&gt;"&amp;K121&amp;"&lt;/td&gt;&lt;td headers='pdef'&gt;"&amp;M121&amp;"&lt;/td&gt;&lt;td headers='mdef'&gt;"&amp;N121&amp;"&lt;/td&gt;&lt;td headers='dex'&gt;"&amp;O121&amp;"&lt;/td&gt;&lt;td headers='agi'&gt;"&amp;P121&amp;"&lt;/td&gt;&lt;td headers='luck'&gt;"&amp;Q121&amp;"&lt;/td&gt;&lt;td headers='a.type'&gt;"&amp;R121&amp;"&lt;/td&gt;&lt;td headers='a.bonus'&gt;"&amp;S121&amp;"&lt;/td&gt;&lt;td headers='special'&gt;"&amp;T121&amp;"&lt;/td&gt;&lt;td headers='sp.bonus'&gt;"&amp;U121&amp;"&lt;/td&gt;&lt;td headers='others'&gt;"&amp;V121&amp;"&lt;/td&gt;&lt;td headers='sinA'&gt;"&amp;W121&amp;"&lt;/td&gt;&lt;td headers='sinB'&gt;"&amp;X121&amp;"&lt;/td&gt;&lt;td headers='sinC'&gt;"&amp;Y121&amp;"&lt;/td&gt;&lt;td headers='sinD'&gt;"&amp;Z121&amp;"&lt;/td&gt;&lt;td headers='sinE'&gt;"&amp;AA121&amp;"&lt;/td&gt;&lt;td headers='sinF'&gt;"&amp;AB121&amp;"&lt;/td&gt;&lt;td headers='sinG'&gt;"&amp;AC121&amp;"&lt;/td&gt;&lt;/tr&gt;"</f>
        <v>&lt;tr class='mmt ltd'&gt;&lt;td headers='icon'&gt;&lt;img src='resources/TS_NORTH_CADANOVA_02.png' title='落涙なき慟哭' /&gt;&lt;/td&gt;&lt;td headers='name'&gt;落涙なき慟哭&lt;/td&gt;&lt;td headers='rank'&gt;5&lt;/td&gt;&lt;td headers='remark'&gt;&lt;span class='limited'&gt;限定&lt;/span&gt;&lt;/td&gt;&lt;td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id='m119'&gt;110&lt;/td&gt;&lt;td headers='HP'&gt;30&lt;/td&gt;&lt;td headers='patk'&gt;50&lt;/td&gt;&lt;td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headers='special'&gt;風属性&lt;/td&gt;&lt;td headers='sp.bonus'&gt;20&lt;/td&gt;&lt;td headers='others'&gt;&lt;/td&gt;&lt;td headers='sinA'&gt;&lt;/td&gt;&lt;td headers='sinB'&gt;&lt;/td&gt;&lt;td headers='sinC'&gt;&lt;/td&gt;&lt;td headers='sinD'&gt;&lt;/td&gt;&lt;td headers='sinE'&gt;&lt;/td&gt;&lt;td headers='sinF'&gt;40&lt;/td&gt;&lt;td headers='sinG'&gt;20&lt;/td&gt;&lt;/tr&gt;</v>
      </c>
      <c r="AH121" s="31" t="str">
        <f t="shared" si="8"/>
        <v>document.getElementById('m119').innerHTML = (b1*50+b2*0+b0*50) + (s1*0+s2*0+s3*0+s4*0+s5*0+s6*40+s7*20+s0*40) + (e01*0+e02*0+e03*0+e04*+e05*0+e06*0+e07*0+e08*0+e09*20+e10*0+e11*0+e12*0+e13*0+e14*0+e15*0+e16*0+e17*0);</v>
      </c>
      <c r="AI121" s="35" t="str">
        <f t="shared" si="9"/>
        <v>m119</v>
      </c>
      <c r="AJ121" s="23"/>
    </row>
    <row r="122" spans="1:36" s="3" customFormat="1" ht="37.049999999999997" customHeight="1" x14ac:dyDescent="0.3">
      <c r="A122" s="3" t="s">
        <v>239</v>
      </c>
      <c r="C122" s="6" t="s">
        <v>240</v>
      </c>
      <c r="D122" s="3">
        <v>5</v>
      </c>
      <c r="E122" s="3" t="s">
        <v>35</v>
      </c>
      <c r="F122" s="17" t="s">
        <v>497</v>
      </c>
      <c r="G122" s="8"/>
      <c r="H122" s="4">
        <f t="shared" si="12"/>
        <v>0</v>
      </c>
      <c r="I122" s="2"/>
      <c r="J122" s="2"/>
      <c r="K122" s="2"/>
      <c r="L122" s="2">
        <f t="shared" si="10"/>
        <v>0</v>
      </c>
      <c r="M122" s="2"/>
      <c r="N122" s="2"/>
      <c r="O122" s="2"/>
      <c r="P122" s="2"/>
      <c r="Q122" s="7"/>
      <c r="U122" s="4"/>
      <c r="AD122" s="4">
        <f t="shared" si="11"/>
        <v>0</v>
      </c>
      <c r="AF122" s="23"/>
      <c r="AG122" s="31" t="str">
        <f>"&lt;tr class='mmt"&amp;IF(E122="活動"," ev",IF(E122="限定"," ltd",""))&amp;IF(G122=""," groupless'","'")&amp;"&gt;&lt;td headers='icon'&gt;&lt;img src='resources/"&amp;A122&amp;"' title='"&amp;C122&amp;"' /&gt;&lt;/td&gt;&lt;td headers='name'&gt;"&amp;C122&amp;"&lt;/td&gt;&lt;td headers='rank'&gt;"&amp;D122&amp;"&lt;/td&gt;&lt;td headers='remark'&gt;"&amp;IF(E122="活動","&lt;span class='event'&gt;活動&lt;/span&gt;",IF(E122="限定","&lt;span class='limited'&gt;限定&lt;/span&gt;",""))&amp;"&lt;/td&gt;&lt;td headers='origin'&gt;&lt;span class='originName'&gt;"&amp;SUBSTITUTE(F122,CHAR(10),"&lt;br&gt;")&amp;"&lt;/span&gt;&lt;img class='originLogo' src='resources/ui/"&amp;VLOOKUP(F122,List!E:F,2,FALSE)&amp;"'title='"&amp;SUBSTITUTE(F122,CHAR(10)," ")&amp;"' /&gt;&lt;/td&gt;&lt;td headers='group'&gt;"&amp;IF(G122="","","&lt;span class='groupName'&gt;"&amp;SUBSTITUTE(G122,CHAR(10)," ")&amp;"&lt;/span&gt;&lt;img class='groupLogo' src='resources/ui/"&amp;VLOOKUP(G122,List!I:J,2,FALSE)&amp;"' title='"&amp;SUBSTITUTE(G122,CHAR(10)," ")&amp;"' /&gt;")&amp;"&lt;/td&gt;&lt;td headers='score' id='"&amp;AI122&amp;"'&gt;"&amp;H122&amp;"&lt;/td&gt;&lt;td headers='HP'&gt;"&amp;I122&amp;"&lt;/td&gt;&lt;td headers='patk'&gt;"&amp;J122&amp;"&lt;/td&gt;&lt;td headers='matk'&gt;"&amp;K122&amp;"&lt;/td&gt;&lt;td headers='pdef'&gt;"&amp;M122&amp;"&lt;/td&gt;&lt;td headers='mdef'&gt;"&amp;N122&amp;"&lt;/td&gt;&lt;td headers='dex'&gt;"&amp;O122&amp;"&lt;/td&gt;&lt;td headers='agi'&gt;"&amp;P122&amp;"&lt;/td&gt;&lt;td headers='luck'&gt;"&amp;Q122&amp;"&lt;/td&gt;&lt;td headers='a.type'&gt;"&amp;R122&amp;"&lt;/td&gt;&lt;td headers='a.bonus'&gt;"&amp;S122&amp;"&lt;/td&gt;&lt;td headers='special'&gt;"&amp;T122&amp;"&lt;/td&gt;&lt;td headers='sp.bonus'&gt;"&amp;U122&amp;"&lt;/td&gt;&lt;td headers='others'&gt;"&amp;V122&amp;"&lt;/td&gt;&lt;td headers='sinA'&gt;"&amp;W122&amp;"&lt;/td&gt;&lt;td headers='sinB'&gt;"&amp;X122&amp;"&lt;/td&gt;&lt;td headers='sinC'&gt;"&amp;Y122&amp;"&lt;/td&gt;&lt;td headers='sinD'&gt;"&amp;Z122&amp;"&lt;/td&gt;&lt;td headers='sinE'&gt;"&amp;AA122&amp;"&lt;/td&gt;&lt;td headers='sinF'&gt;"&amp;AB122&amp;"&lt;/td&gt;&lt;td headers='sinG'&gt;"&amp;AC122&amp;"&lt;/td&gt;&lt;/tr&gt;"</f>
        <v>&lt;tr class='mmt ev groupless'&gt;&lt;td headers='icon'&gt;&lt;img src='resources/TS_NORTH_GUILDFORD_01.png' title='異端なき秩序の徒' /&gt;&lt;/td&gt;&lt;td headers='name'&gt;異端なき秩序の徒&lt;/td&gt;&lt;td headers='rank'&gt;5&lt;/td&gt;&lt;td headers='remark'&gt;&lt;span class='event'&gt;活動&lt;/span&gt;&lt;/td&gt;&lt;td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id='m120'&gt;0&lt;/td&gt;&lt;td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2" s="31" t="str">
        <f t="shared" si="8"/>
        <v>document.getElementById('m120').innerHTML = (b1*0+b2*0+b0*0) + (s1*0+s2*0+s3*0+s4*0+s5*0+s6*0+s7*0+s0*0) + (e01*0+e02*0+e03*0+e04*+e05*0+e06*0+e07*0+e08*0+e09*0+e10*0+e11*0+e12*0+e13*0+e14*0+e15*0+e16*0+e17*0);</v>
      </c>
      <c r="AI122" s="35" t="str">
        <f t="shared" si="9"/>
        <v>m120</v>
      </c>
      <c r="AJ122" s="23"/>
    </row>
    <row r="123" spans="1:36" s="3" customFormat="1" ht="37.049999999999997" customHeight="1" x14ac:dyDescent="0.3">
      <c r="A123" s="3" t="s">
        <v>241</v>
      </c>
      <c r="C123" s="6" t="s">
        <v>242</v>
      </c>
      <c r="D123" s="3">
        <v>5</v>
      </c>
      <c r="F123" s="17" t="s">
        <v>497</v>
      </c>
      <c r="G123" s="8" t="s">
        <v>68</v>
      </c>
      <c r="H123" s="4">
        <f t="shared" si="12"/>
        <v>80</v>
      </c>
      <c r="I123" s="2">
        <v>40</v>
      </c>
      <c r="J123" s="2">
        <v>20</v>
      </c>
      <c r="K123" s="2">
        <v>20</v>
      </c>
      <c r="L123" s="2">
        <f t="shared" si="10"/>
        <v>20</v>
      </c>
      <c r="M123" s="2"/>
      <c r="N123" s="2"/>
      <c r="O123" s="2"/>
      <c r="P123" s="2"/>
      <c r="Q123" s="7"/>
      <c r="U123" s="4"/>
      <c r="AC123" s="3">
        <v>60</v>
      </c>
      <c r="AD123" s="4">
        <f t="shared" si="11"/>
        <v>60</v>
      </c>
      <c r="AF123" s="23"/>
      <c r="AG123" s="31" t="str">
        <f>"&lt;tr class='mmt"&amp;IF(E123="活動"," ev",IF(E123="限定"," ltd",""))&amp;IF(G123=""," groupless'","'")&amp;"&gt;&lt;td headers='icon'&gt;&lt;img src='resources/"&amp;A123&amp;"' title='"&amp;C123&amp;"' /&gt;&lt;/td&gt;&lt;td headers='name'&gt;"&amp;C123&amp;"&lt;/td&gt;&lt;td headers='rank'&gt;"&amp;D123&amp;"&lt;/td&gt;&lt;td headers='remark'&gt;"&amp;IF(E123="活動","&lt;span class='event'&gt;活動&lt;/span&gt;",IF(E123="限定","&lt;span class='limited'&gt;限定&lt;/span&gt;",""))&amp;"&lt;/td&gt;&lt;td headers='origin'&gt;&lt;span class='originName'&gt;"&amp;SUBSTITUTE(F123,CHAR(10),"&lt;br&gt;")&amp;"&lt;/span&gt;&lt;img class='originLogo' src='resources/ui/"&amp;VLOOKUP(F123,List!E:F,2,FALSE)&amp;"'title='"&amp;SUBSTITUTE(F123,CHAR(10)," ")&amp;"' /&gt;&lt;/td&gt;&lt;td headers='group'&gt;"&amp;IF(G123="","","&lt;span class='groupName'&gt;"&amp;SUBSTITUTE(G123,CHAR(10)," ")&amp;"&lt;/span&gt;&lt;img class='groupLogo' src='resources/ui/"&amp;VLOOKUP(G123,List!I:J,2,FALSE)&amp;"' title='"&amp;SUBSTITUTE(G123,CHAR(10)," ")&amp;"' /&gt;")&amp;"&lt;/td&gt;&lt;td headers='score' id='"&amp;AI123&amp;"'&gt;"&amp;H123&amp;"&lt;/td&gt;&lt;td headers='HP'&gt;"&amp;I123&amp;"&lt;/td&gt;&lt;td headers='patk'&gt;"&amp;J123&amp;"&lt;/td&gt;&lt;td headers='matk'&gt;"&amp;K123&amp;"&lt;/td&gt;&lt;td headers='pdef'&gt;"&amp;M123&amp;"&lt;/td&gt;&lt;td headers='mdef'&gt;"&amp;N123&amp;"&lt;/td&gt;&lt;td headers='dex'&gt;"&amp;O123&amp;"&lt;/td&gt;&lt;td headers='agi'&gt;"&amp;P123&amp;"&lt;/td&gt;&lt;td headers='luck'&gt;"&amp;Q123&amp;"&lt;/td&gt;&lt;td headers='a.type'&gt;"&amp;R123&amp;"&lt;/td&gt;&lt;td headers='a.bonus'&gt;"&amp;S123&amp;"&lt;/td&gt;&lt;td headers='special'&gt;"&amp;T123&amp;"&lt;/td&gt;&lt;td headers='sp.bonus'&gt;"&amp;U123&amp;"&lt;/td&gt;&lt;td headers='others'&gt;"&amp;V123&amp;"&lt;/td&gt;&lt;td headers='sinA'&gt;"&amp;W123&amp;"&lt;/td&gt;&lt;td headers='sinB'&gt;"&amp;X123&amp;"&lt;/td&gt;&lt;td headers='sinC'&gt;"&amp;Y123&amp;"&lt;/td&gt;&lt;td headers='sinD'&gt;"&amp;Z123&amp;"&lt;/td&gt;&lt;td headers='sinE'&gt;"&amp;AA123&amp;"&lt;/td&gt;&lt;td headers='sinF'&gt;"&amp;AB123&amp;"&lt;/td&gt;&lt;td headers='sinG'&gt;"&amp;AC123&amp;"&lt;/td&gt;&lt;/tr&gt;"</f>
        <v>&lt;tr class='mmt'&gt;&lt;td headers='icon'&gt;&lt;img src='resources/TS_NORTH_RAKINA_01.png' title='“傲慢”への祈り' /&gt;&lt;/td&gt;&lt;td headers='name'&gt;“傲慢”への祈り&lt;/td&gt;&lt;td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id='m121'&gt;80&lt;/td&gt;&lt;td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23" s="31" t="str">
        <f t="shared" si="8"/>
        <v>document.getElementById('m121').innerHTML = (b1*20+b2*20+b0*20) + (s1*0+s2*0+s3*0+s4*0+s5*0+s6*0+s7*60+s0*60) + (e01*0+e02*0+e03*0+e04*+e05*0+e06*0+e07*0+e08*0+e09*0+e10*0+e11*0+e12*0+e13*0+e14*0+e15*0+e16*0+e17*0);</v>
      </c>
      <c r="AI123" s="35" t="str">
        <f t="shared" si="9"/>
        <v>m121</v>
      </c>
      <c r="AJ123" s="23"/>
    </row>
    <row r="124" spans="1:36" s="3" customFormat="1" ht="37.049999999999997" customHeight="1" x14ac:dyDescent="0.3">
      <c r="A124" s="3" t="s">
        <v>243</v>
      </c>
      <c r="C124" s="6" t="s">
        <v>244</v>
      </c>
      <c r="D124" s="3">
        <v>5</v>
      </c>
      <c r="F124" s="17" t="s">
        <v>497</v>
      </c>
      <c r="G124" s="8"/>
      <c r="H124" s="4">
        <f t="shared" si="12"/>
        <v>0</v>
      </c>
      <c r="I124" s="2"/>
      <c r="J124" s="2"/>
      <c r="K124" s="2"/>
      <c r="L124" s="2">
        <f t="shared" si="10"/>
        <v>0</v>
      </c>
      <c r="M124" s="2"/>
      <c r="N124" s="2"/>
      <c r="O124" s="2"/>
      <c r="P124" s="2"/>
      <c r="Q124" s="7"/>
      <c r="U124" s="4"/>
      <c r="AD124" s="4">
        <f t="shared" si="11"/>
        <v>0</v>
      </c>
      <c r="AF124" s="23"/>
      <c r="AG124" s="31" t="str">
        <f>"&lt;tr class='mmt"&amp;IF(E124="活動"," ev",IF(E124="限定"," ltd",""))&amp;IF(G124=""," groupless'","'")&amp;"&gt;&lt;td headers='icon'&gt;&lt;img src='resources/"&amp;A124&amp;"' title='"&amp;C124&amp;"' /&gt;&lt;/td&gt;&lt;td headers='name'&gt;"&amp;C124&amp;"&lt;/td&gt;&lt;td headers='rank'&gt;"&amp;D124&amp;"&lt;/td&gt;&lt;td headers='remark'&gt;"&amp;IF(E124="活動","&lt;span class='event'&gt;活動&lt;/span&gt;",IF(E124="限定","&lt;span class='limited'&gt;限定&lt;/span&gt;",""))&amp;"&lt;/td&gt;&lt;td headers='origin'&gt;&lt;span class='originName'&gt;"&amp;SUBSTITUTE(F124,CHAR(10),"&lt;br&gt;")&amp;"&lt;/span&gt;&lt;img class='originLogo' src='resources/ui/"&amp;VLOOKUP(F124,List!E:F,2,FALSE)&amp;"'title='"&amp;SUBSTITUTE(F124,CHAR(10)," ")&amp;"' /&gt;&lt;/td&gt;&lt;td headers='group'&gt;"&amp;IF(G124="","","&lt;span class='groupName'&gt;"&amp;SUBSTITUTE(G124,CHAR(10)," ")&amp;"&lt;/span&gt;&lt;img class='groupLogo' src='resources/ui/"&amp;VLOOKUP(G124,List!I:J,2,FALSE)&amp;"' title='"&amp;SUBSTITUTE(G124,CHAR(10)," ")&amp;"' /&gt;")&amp;"&lt;/td&gt;&lt;td headers='score' id='"&amp;AI124&amp;"'&gt;"&amp;H124&amp;"&lt;/td&gt;&lt;td headers='HP'&gt;"&amp;I124&amp;"&lt;/td&gt;&lt;td headers='patk'&gt;"&amp;J124&amp;"&lt;/td&gt;&lt;td headers='matk'&gt;"&amp;K124&amp;"&lt;/td&gt;&lt;td headers='pdef'&gt;"&amp;M124&amp;"&lt;/td&gt;&lt;td headers='mdef'&gt;"&amp;N124&amp;"&lt;/td&gt;&lt;td headers='dex'&gt;"&amp;O124&amp;"&lt;/td&gt;&lt;td headers='agi'&gt;"&amp;P124&amp;"&lt;/td&gt;&lt;td headers='luck'&gt;"&amp;Q124&amp;"&lt;/td&gt;&lt;td headers='a.type'&gt;"&amp;R124&amp;"&lt;/td&gt;&lt;td headers='a.bonus'&gt;"&amp;S124&amp;"&lt;/td&gt;&lt;td headers='special'&gt;"&amp;T124&amp;"&lt;/td&gt;&lt;td headers='sp.bonus'&gt;"&amp;U124&amp;"&lt;/td&gt;&lt;td headers='others'&gt;"&amp;V124&amp;"&lt;/td&gt;&lt;td headers='sinA'&gt;"&amp;W124&amp;"&lt;/td&gt;&lt;td headers='sinB'&gt;"&amp;X124&amp;"&lt;/td&gt;&lt;td headers='sinC'&gt;"&amp;Y124&amp;"&lt;/td&gt;&lt;td headers='sinD'&gt;"&amp;Z124&amp;"&lt;/td&gt;&lt;td headers='sinE'&gt;"&amp;AA124&amp;"&lt;/td&gt;&lt;td headers='sinF'&gt;"&amp;AB124&amp;"&lt;/td&gt;&lt;td headers='sinG'&gt;"&amp;AC124&amp;"&lt;/td&gt;&lt;/tr&gt;"</f>
        <v>&lt;tr class='mmt groupless'&gt;&lt;td headers='icon'&gt;&lt;img src='resources/TS_NORTH_TORITOH_01.png' title='叶わぬ過去、叶える未来' /&gt;&lt;/td&gt;&lt;td headers='name'&gt;叶わぬ過去、叶える未来&lt;/td&gt;&lt;td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id='m122'&gt;0&lt;/td&gt;&lt;td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4" s="31" t="str">
        <f t="shared" si="8"/>
        <v>document.getElementById('m122').innerHTML = (b1*0+b2*0+b0*0) + (s1*0+s2*0+s3*0+s4*0+s5*0+s6*0+s7*0+s0*0) + (e01*0+e02*0+e03*0+e04*+e05*0+e06*0+e07*0+e08*0+e09*0+e10*0+e11*0+e12*0+e13*0+e14*0+e15*0+e16*0+e17*0);</v>
      </c>
      <c r="AI124" s="35" t="str">
        <f t="shared" si="9"/>
        <v>m122</v>
      </c>
      <c r="AJ124" s="23"/>
    </row>
    <row r="125" spans="1:36" s="3" customFormat="1" ht="37.049999999999997" customHeight="1" x14ac:dyDescent="0.3">
      <c r="A125" s="3" t="s">
        <v>537</v>
      </c>
      <c r="C125" s="6" t="s">
        <v>540</v>
      </c>
      <c r="D125" s="3">
        <v>5</v>
      </c>
      <c r="E125" s="3" t="s">
        <v>39</v>
      </c>
      <c r="F125" s="15" t="s">
        <v>36</v>
      </c>
      <c r="G125" s="8" t="s">
        <v>175</v>
      </c>
      <c r="H125" s="4">
        <f t="shared" ref="H125" si="17">SUMPRODUCT(I$1:AD$1,I125:AD125)</f>
        <v>50</v>
      </c>
      <c r="I125" s="2">
        <v>60</v>
      </c>
      <c r="J125" s="2">
        <v>20</v>
      </c>
      <c r="K125" s="2">
        <v>20</v>
      </c>
      <c r="L125" s="2">
        <f t="shared" ref="L125" si="18">MAX(J125:K125)</f>
        <v>20</v>
      </c>
      <c r="M125" s="2"/>
      <c r="N125" s="2"/>
      <c r="O125" s="2"/>
      <c r="P125" s="2"/>
      <c r="Q125" s="7"/>
      <c r="U125" s="4"/>
      <c r="AB125" s="3">
        <v>30</v>
      </c>
      <c r="AC125" s="3">
        <v>30</v>
      </c>
      <c r="AD125" s="4">
        <f t="shared" ref="AD125" si="19">MAX(W125:AC125)</f>
        <v>30</v>
      </c>
      <c r="AF125" s="23"/>
      <c r="AG125" s="31" t="str">
        <f>"&lt;tr class='mmt"&amp;IF(E125="活動"," ev",IF(E125="限定"," ltd",""))&amp;IF(G125=""," groupless'","'")&amp;"&gt;&lt;td headers='icon'&gt;&lt;img src='resources/"&amp;A125&amp;"' title='"&amp;C125&amp;"' /&gt;&lt;/td&gt;&lt;td headers='name'&gt;"&amp;C125&amp;"&lt;/td&gt;&lt;td headers='rank'&gt;"&amp;D125&amp;"&lt;/td&gt;&lt;td headers='remark'&gt;"&amp;IF(E125="活動","&lt;span class='event'&gt;活動&lt;/span&gt;",IF(E125="限定","&lt;span class='limited'&gt;限定&lt;/span&gt;",""))&amp;"&lt;/td&gt;&lt;td headers='origin'&gt;&lt;span class='originName'&gt;"&amp;SUBSTITUTE(F125,CHAR(10),"&lt;br&gt;")&amp;"&lt;/span&gt;&lt;img class='originLogo' src='resources/ui/"&amp;VLOOKUP(F125,List!E:F,2,FALSE)&amp;"'title='"&amp;SUBSTITUTE(F125,CHAR(10)," ")&amp;"' /&gt;&lt;/td&gt;&lt;td headers='group'&gt;"&amp;IF(G125="","","&lt;span class='groupName'&gt;"&amp;SUBSTITUTE(G125,CHAR(10)," ")&amp;"&lt;/span&gt;&lt;img class='groupLogo' src='resources/ui/"&amp;VLOOKUP(G125,List!I:J,2,FALSE)&amp;"' title='"&amp;SUBSTITUTE(G125,CHAR(10)," ")&amp;"' /&gt;")&amp;"&lt;/td&gt;&lt;td headers='score' id='"&amp;AI125&amp;"'&gt;"&amp;H125&amp;"&lt;/td&gt;&lt;td headers='HP'&gt;"&amp;I125&amp;"&lt;/td&gt;&lt;td headers='patk'&gt;"&amp;J125&amp;"&lt;/td&gt;&lt;td headers='matk'&gt;"&amp;K125&amp;"&lt;/td&gt;&lt;td headers='pdef'&gt;"&amp;M125&amp;"&lt;/td&gt;&lt;td headers='mdef'&gt;"&amp;N125&amp;"&lt;/td&gt;&lt;td headers='dex'&gt;"&amp;O125&amp;"&lt;/td&gt;&lt;td headers='agi'&gt;"&amp;P125&amp;"&lt;/td&gt;&lt;td headers='luck'&gt;"&amp;Q125&amp;"&lt;/td&gt;&lt;td headers='a.type'&gt;"&amp;R125&amp;"&lt;/td&gt;&lt;td headers='a.bonus'&gt;"&amp;S125&amp;"&lt;/td&gt;&lt;td headers='special'&gt;"&amp;T125&amp;"&lt;/td&gt;&lt;td headers='sp.bonus'&gt;"&amp;U125&amp;"&lt;/td&gt;&lt;td headers='others'&gt;"&amp;V125&amp;"&lt;/td&gt;&lt;td headers='sinA'&gt;"&amp;W125&amp;"&lt;/td&gt;&lt;td headers='sinB'&gt;"&amp;X125&amp;"&lt;/td&gt;&lt;td headers='sinC'&gt;"&amp;Y125&amp;"&lt;/td&gt;&lt;td headers='sinD'&gt;"&amp;Z125&amp;"&lt;/td&gt;&lt;td headers='sinE'&gt;"&amp;AA125&amp;"&lt;/td&gt;&lt;td headers='sinF'&gt;"&amp;AB125&amp;"&lt;/td&gt;&lt;td headers='sinG'&gt;"&amp;AC125&amp;"&lt;/td&gt;&lt;/tr&gt;"</f>
        <v>&lt;tr class='mmt ltd'&gt;&lt;td headers='icon'&gt;&lt;img src='resources/TS_OTHER_NERO_01.png' title='黒という記憶' /&gt;&lt;/td&gt;&lt;td headers='name'&gt;黒という記憶&lt;/td&gt;&lt;td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class='groupName'&gt;十戒衆&lt;/span&gt;&lt;img class='groupLogo' src='resources/ui/subgroup_jikkaisyu.png' title='十戒衆' /&gt;&lt;/td&gt;&lt;td headers='score' id='m123'&gt;50&lt;/td&gt;&lt;td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H125" s="31" t="str">
        <f t="shared" si="8"/>
        <v>document.getElementById('m123').innerHTML = (b1*20+b2*20+b0*20) + (s1*0+s2*0+s3*0+s4*0+s5*0+s6*30+s7*30+s0*30) + (e01*0+e02*0+e03*0+e04*+e05*0+e06*0+e07*0+e08*0+e09*0+e10*0+e11*0+e12*0+e13*0+e14*0+e15*0+e16*0+e17*0);</v>
      </c>
      <c r="AI125" s="35" t="str">
        <f t="shared" si="9"/>
        <v>m123</v>
      </c>
      <c r="AJ125" s="23"/>
    </row>
    <row r="126" spans="1:36" s="3" customFormat="1" ht="37.049999999999997" customHeight="1" x14ac:dyDescent="0.3">
      <c r="A126" s="3" t="s">
        <v>245</v>
      </c>
      <c r="C126" s="6" t="s">
        <v>246</v>
      </c>
      <c r="D126" s="3">
        <v>4</v>
      </c>
      <c r="F126" s="15" t="s">
        <v>36</v>
      </c>
      <c r="G126" s="8"/>
      <c r="H126" s="4">
        <f t="shared" si="12"/>
        <v>0</v>
      </c>
      <c r="I126" s="2"/>
      <c r="J126" s="2"/>
      <c r="K126" s="2"/>
      <c r="L126" s="2">
        <f t="shared" si="10"/>
        <v>0</v>
      </c>
      <c r="M126" s="2"/>
      <c r="N126" s="2"/>
      <c r="O126" s="2"/>
      <c r="P126" s="2"/>
      <c r="Q126" s="7"/>
      <c r="U126" s="4"/>
      <c r="AD126" s="4">
        <f t="shared" si="11"/>
        <v>0</v>
      </c>
      <c r="AF126" s="23"/>
      <c r="AG126" s="31" t="str">
        <f>"&lt;tr class='mmt"&amp;IF(E126="活動"," ev",IF(E126="限定"," ltd",""))&amp;IF(G126=""," groupless'","'")&amp;"&gt;&lt;td headers='icon'&gt;&lt;img src='resources/"&amp;A126&amp;"' title='"&amp;C126&amp;"' /&gt;&lt;/td&gt;&lt;td headers='name'&gt;"&amp;C126&amp;"&lt;/td&gt;&lt;td headers='rank'&gt;"&amp;D126&amp;"&lt;/td&gt;&lt;td headers='remark'&gt;"&amp;IF(E126="活動","&lt;span class='event'&gt;活動&lt;/span&gt;",IF(E126="限定","&lt;span class='limited'&gt;限定&lt;/span&gt;",""))&amp;"&lt;/td&gt;&lt;td headers='origin'&gt;&lt;span class='originName'&gt;"&amp;SUBSTITUTE(F126,CHAR(10),"&lt;br&gt;")&amp;"&lt;/span&gt;&lt;img class='originLogo' src='resources/ui/"&amp;VLOOKUP(F126,List!E:F,2,FALSE)&amp;"'title='"&amp;SUBSTITUTE(F126,CHAR(10)," ")&amp;"' /&gt;&lt;/td&gt;&lt;td headers='group'&gt;"&amp;IF(G126="","","&lt;span class='groupName'&gt;"&amp;SUBSTITUTE(G126,CHAR(10)," ")&amp;"&lt;/span&gt;&lt;img class='groupLogo' src='resources/ui/"&amp;VLOOKUP(G126,List!I:J,2,FALSE)&amp;"' title='"&amp;SUBSTITUTE(G126,CHAR(10)," ")&amp;"' /&gt;")&amp;"&lt;/td&gt;&lt;td headers='score' id='"&amp;AI126&amp;"'&gt;"&amp;H126&amp;"&lt;/td&gt;&lt;td headers='HP'&gt;"&amp;I126&amp;"&lt;/td&gt;&lt;td headers='patk'&gt;"&amp;J126&amp;"&lt;/td&gt;&lt;td headers='matk'&gt;"&amp;K126&amp;"&lt;/td&gt;&lt;td headers='pdef'&gt;"&amp;M126&amp;"&lt;/td&gt;&lt;td headers='mdef'&gt;"&amp;N126&amp;"&lt;/td&gt;&lt;td headers='dex'&gt;"&amp;O126&amp;"&lt;/td&gt;&lt;td headers='agi'&gt;"&amp;P126&amp;"&lt;/td&gt;&lt;td headers='luck'&gt;"&amp;Q126&amp;"&lt;/td&gt;&lt;td headers='a.type'&gt;"&amp;R126&amp;"&lt;/td&gt;&lt;td headers='a.bonus'&gt;"&amp;S126&amp;"&lt;/td&gt;&lt;td headers='special'&gt;"&amp;T126&amp;"&lt;/td&gt;&lt;td headers='sp.bonus'&gt;"&amp;U126&amp;"&lt;/td&gt;&lt;td headers='others'&gt;"&amp;V126&amp;"&lt;/td&gt;&lt;td headers='sinA'&gt;"&amp;W126&amp;"&lt;/td&gt;&lt;td headers='sinB'&gt;"&amp;X126&amp;"&lt;/td&gt;&lt;td headers='sinC'&gt;"&amp;Y126&amp;"&lt;/td&gt;&lt;td headers='sinD'&gt;"&amp;Z126&amp;"&lt;/td&gt;&lt;td headers='sinE'&gt;"&amp;AA126&amp;"&lt;/td&gt;&lt;td headers='sinF'&gt;"&amp;AB126&amp;"&lt;/td&gt;&lt;td headers='sinG'&gt;"&amp;AC126&amp;"&lt;/td&gt;&lt;/tr&gt;"</f>
        <v>&lt;tr class='mmt groupless'&gt;&lt;td headers='icon'&gt;&lt;img src='resources/TS_OTHER_WAGINAO_01.png' title='隔たりを破る純心' /&gt;&lt;/td&gt;&lt;td headers='name'&gt;隔たりを破る純心&lt;/td&gt;&lt;td headers='rank'&gt;4&lt;/td&gt;&lt;td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id='m124'&gt;0&lt;/td&gt;&lt;td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6" s="31" t="str">
        <f t="shared" si="8"/>
        <v>document.getElementById('m124').innerHTML = (b1*0+b2*0+b0*0) + (s1*0+s2*0+s3*0+s4*0+s5*0+s6*0+s7*0+s0*0) + (e01*0+e02*0+e03*0+e04*+e05*0+e06*0+e07*0+e08*0+e09*0+e10*0+e11*0+e12*0+e13*0+e14*0+e15*0+e16*0+e17*0);</v>
      </c>
      <c r="AI126" s="35" t="str">
        <f t="shared" si="9"/>
        <v>m124</v>
      </c>
      <c r="AJ126" s="23"/>
    </row>
    <row r="127" spans="1:36" s="3" customFormat="1" ht="37.049999999999997" customHeight="1" x14ac:dyDescent="0.3">
      <c r="A127" s="3" t="s">
        <v>247</v>
      </c>
      <c r="C127" s="6" t="s">
        <v>248</v>
      </c>
      <c r="D127" s="3">
        <v>5</v>
      </c>
      <c r="E127" s="3" t="s">
        <v>39</v>
      </c>
      <c r="F127" s="15" t="s">
        <v>36</v>
      </c>
      <c r="G127" s="8" t="s">
        <v>249</v>
      </c>
      <c r="H127" s="4">
        <f t="shared" si="12"/>
        <v>90</v>
      </c>
      <c r="I127" s="2">
        <v>30</v>
      </c>
      <c r="J127" s="2">
        <v>20</v>
      </c>
      <c r="K127" s="2"/>
      <c r="L127" s="2">
        <f t="shared" si="10"/>
        <v>20</v>
      </c>
      <c r="M127" s="2"/>
      <c r="N127" s="2"/>
      <c r="O127" s="2"/>
      <c r="P127" s="2"/>
      <c r="Q127" s="7"/>
      <c r="T127" s="3" t="s">
        <v>24</v>
      </c>
      <c r="U127" s="4">
        <v>50</v>
      </c>
      <c r="W127" s="3">
        <v>20</v>
      </c>
      <c r="X127" s="3">
        <v>20</v>
      </c>
      <c r="AB127" s="3">
        <v>20</v>
      </c>
      <c r="AD127" s="4">
        <f t="shared" si="11"/>
        <v>20</v>
      </c>
      <c r="AF127" s="23"/>
      <c r="AG127" s="31" t="str">
        <f>"&lt;tr class='mmt"&amp;IF(E127="活動"," ev",IF(E127="限定"," ltd",""))&amp;IF(G127=""," groupless'","'")&amp;"&gt;&lt;td headers='icon'&gt;&lt;img src='resources/"&amp;A127&amp;"' title='"&amp;C127&amp;"' /&gt;&lt;/td&gt;&lt;td headers='name'&gt;"&amp;C127&amp;"&lt;/td&gt;&lt;td headers='rank'&gt;"&amp;D127&amp;"&lt;/td&gt;&lt;td headers='remark'&gt;"&amp;IF(E127="活動","&lt;span class='event'&gt;活動&lt;/span&gt;",IF(E127="限定","&lt;span class='limited'&gt;限定&lt;/span&gt;",""))&amp;"&lt;/td&gt;&lt;td headers='origin'&gt;&lt;span class='originName'&gt;"&amp;SUBSTITUTE(F127,CHAR(10),"&lt;br&gt;")&amp;"&lt;/span&gt;&lt;img class='originLogo' src='resources/ui/"&amp;VLOOKUP(F127,List!E:F,2,FALSE)&amp;"'title='"&amp;SUBSTITUTE(F127,CHAR(10)," ")&amp;"' /&gt;&lt;/td&gt;&lt;td headers='group'&gt;"&amp;IF(G127="","","&lt;span class='groupName'&gt;"&amp;SUBSTITUTE(G127,CHAR(10)," ")&amp;"&lt;/span&gt;&lt;img class='groupLogo' src='resources/ui/"&amp;VLOOKUP(G127,List!I:J,2,FALSE)&amp;"' title='"&amp;SUBSTITUTE(G127,CHAR(10)," ")&amp;"' /&gt;")&amp;"&lt;/td&gt;&lt;td headers='score' id='"&amp;AI127&amp;"'&gt;"&amp;H127&amp;"&lt;/td&gt;&lt;td headers='HP'&gt;"&amp;I127&amp;"&lt;/td&gt;&lt;td headers='patk'&gt;"&amp;J127&amp;"&lt;/td&gt;&lt;td headers='matk'&gt;"&amp;K127&amp;"&lt;/td&gt;&lt;td headers='pdef'&gt;"&amp;M127&amp;"&lt;/td&gt;&lt;td headers='mdef'&gt;"&amp;N127&amp;"&lt;/td&gt;&lt;td headers='dex'&gt;"&amp;O127&amp;"&lt;/td&gt;&lt;td headers='agi'&gt;"&amp;P127&amp;"&lt;/td&gt;&lt;td headers='luck'&gt;"&amp;Q127&amp;"&lt;/td&gt;&lt;td headers='a.type'&gt;"&amp;R127&amp;"&lt;/td&gt;&lt;td headers='a.bonus'&gt;"&amp;S127&amp;"&lt;/td&gt;&lt;td headers='special'&gt;"&amp;T127&amp;"&lt;/td&gt;&lt;td headers='sp.bonus'&gt;"&amp;U127&amp;"&lt;/td&gt;&lt;td headers='others'&gt;"&amp;V127&amp;"&lt;/td&gt;&lt;td headers='sinA'&gt;"&amp;W127&amp;"&lt;/td&gt;&lt;td headers='sinB'&gt;"&amp;X127&amp;"&lt;/td&gt;&lt;td headers='sinC'&gt;"&amp;Y127&amp;"&lt;/td&gt;&lt;td headers='sinD'&gt;"&amp;Z127&amp;"&lt;/td&gt;&lt;td headers='sinE'&gt;"&amp;AA127&amp;"&lt;/td&gt;&lt;td headers='sinF'&gt;"&amp;AB127&amp;"&lt;/td&gt;&lt;td headers='sinG'&gt;"&amp;AC127&amp;"&lt;/td&gt;&lt;/tr&gt;"</f>
        <v>&lt;tr class='mmt ltd'&gt;&lt;td headers='icon'&gt;&lt;img src='resources/TS_POK_01.png' title='理を破る者たちの休息' /&gt;&lt;/td&gt;&lt;td headers='name'&gt;理を破る者たちの休息&lt;/td&gt;&lt;td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id='m125'&gt;90&lt;/td&gt;&lt;td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headers='sp.bonus'&gt;50&lt;/td&gt;&lt;td headers='others'&gt;&lt;/td&gt;&lt;td headers='sinA'&gt;20&lt;/td&gt;&lt;td headers='sinB'&gt;20&lt;/td&gt;&lt;td headers='sinC'&gt;&lt;/td&gt;&lt;td headers='sinD'&gt;&lt;/td&gt;&lt;td headers='sinE'&gt;&lt;/td&gt;&lt;td headers='sinF'&gt;20&lt;/td&gt;&lt;td headers='sinG'&gt;&lt;/td&gt;&lt;/tr&gt;</v>
      </c>
      <c r="AH127" s="31" t="str">
        <f t="shared" si="8"/>
        <v>document.getElementById('m125').innerHTML = (b1*20+b2*0+b0*20) + (s1*20+s2*20+s3*0+s4*0+s5*0+s6*20+s7*0+s0*20) + (e01*0+e02*0+e03*0+e04*+e05*0+e06*0+e07*0+e08*0+e09*0+e10*0+e11*0+e12*0+e13*0+e14*50+e15*0+e16*0+e17*0);</v>
      </c>
      <c r="AI127" s="35" t="str">
        <f t="shared" si="9"/>
        <v>m125</v>
      </c>
      <c r="AJ127" s="23"/>
    </row>
    <row r="128" spans="1:36" s="3" customFormat="1" ht="37.049999999999997" customHeight="1" x14ac:dyDescent="0.3">
      <c r="A128" s="3" t="s">
        <v>250</v>
      </c>
      <c r="C128" s="6" t="s">
        <v>251</v>
      </c>
      <c r="D128" s="3">
        <v>5</v>
      </c>
      <c r="E128" s="3" t="s">
        <v>35</v>
      </c>
      <c r="F128" s="15" t="s">
        <v>36</v>
      </c>
      <c r="G128" s="8" t="s">
        <v>249</v>
      </c>
      <c r="H128" s="4">
        <f t="shared" si="12"/>
        <v>50</v>
      </c>
      <c r="I128" s="2">
        <v>30</v>
      </c>
      <c r="J128" s="2">
        <v>30</v>
      </c>
      <c r="K128" s="2"/>
      <c r="L128" s="2">
        <f t="shared" si="10"/>
        <v>30</v>
      </c>
      <c r="M128" s="2"/>
      <c r="N128" s="2"/>
      <c r="O128" s="2"/>
      <c r="P128" s="2"/>
      <c r="Q128" s="7"/>
      <c r="U128" s="4"/>
      <c r="AA128" s="3">
        <v>10</v>
      </c>
      <c r="AC128" s="3">
        <v>20</v>
      </c>
      <c r="AD128" s="4">
        <f t="shared" si="11"/>
        <v>20</v>
      </c>
      <c r="AF128" s="23"/>
      <c r="AG128" s="31" t="str">
        <f>"&lt;tr class='mmt"&amp;IF(E128="活動"," ev",IF(E128="限定"," ltd",""))&amp;IF(G128=""," groupless'","'")&amp;"&gt;&lt;td headers='icon'&gt;&lt;img src='resources/"&amp;A128&amp;"' title='"&amp;C128&amp;"' /&gt;&lt;/td&gt;&lt;td headers='name'&gt;"&amp;C128&amp;"&lt;/td&gt;&lt;td headers='rank'&gt;"&amp;D128&amp;"&lt;/td&gt;&lt;td headers='remark'&gt;"&amp;IF(E128="活動","&lt;span class='event'&gt;活動&lt;/span&gt;",IF(E128="限定","&lt;span class='limited'&gt;限定&lt;/span&gt;",""))&amp;"&lt;/td&gt;&lt;td headers='origin'&gt;&lt;span class='originName'&gt;"&amp;SUBSTITUTE(F128,CHAR(10),"&lt;br&gt;")&amp;"&lt;/span&gt;&lt;img class='originLogo' src='resources/ui/"&amp;VLOOKUP(F128,List!E:F,2,FALSE)&amp;"'title='"&amp;SUBSTITUTE(F128,CHAR(10)," ")&amp;"' /&gt;&lt;/td&gt;&lt;td headers='group'&gt;"&amp;IF(G128="","","&lt;span class='groupName'&gt;"&amp;SUBSTITUTE(G128,CHAR(10)," ")&amp;"&lt;/span&gt;&lt;img class='groupLogo' src='resources/ui/"&amp;VLOOKUP(G128,List!I:J,2,FALSE)&amp;"' title='"&amp;SUBSTITUTE(G128,CHAR(10)," ")&amp;"' /&gt;")&amp;"&lt;/td&gt;&lt;td headers='score' id='"&amp;AI128&amp;"'&gt;"&amp;H128&amp;"&lt;/td&gt;&lt;td headers='HP'&gt;"&amp;I128&amp;"&lt;/td&gt;&lt;td headers='patk'&gt;"&amp;J128&amp;"&lt;/td&gt;&lt;td headers='matk'&gt;"&amp;K128&amp;"&lt;/td&gt;&lt;td headers='pdef'&gt;"&amp;M128&amp;"&lt;/td&gt;&lt;td headers='mdef'&gt;"&amp;N128&amp;"&lt;/td&gt;&lt;td headers='dex'&gt;"&amp;O128&amp;"&lt;/td&gt;&lt;td headers='agi'&gt;"&amp;P128&amp;"&lt;/td&gt;&lt;td headers='luck'&gt;"&amp;Q128&amp;"&lt;/td&gt;&lt;td headers='a.type'&gt;"&amp;R128&amp;"&lt;/td&gt;&lt;td headers='a.bonus'&gt;"&amp;S128&amp;"&lt;/td&gt;&lt;td headers='special'&gt;"&amp;T128&amp;"&lt;/td&gt;&lt;td headers='sp.bonus'&gt;"&amp;U128&amp;"&lt;/td&gt;&lt;td headers='others'&gt;"&amp;V128&amp;"&lt;/td&gt;&lt;td headers='sinA'&gt;"&amp;W128&amp;"&lt;/td&gt;&lt;td headers='sinB'&gt;"&amp;X128&amp;"&lt;/td&gt;&lt;td headers='sinC'&gt;"&amp;Y128&amp;"&lt;/td&gt;&lt;td headers='sinD'&gt;"&amp;Z128&amp;"&lt;/td&gt;&lt;td headers='sinE'&gt;"&amp;AA128&amp;"&lt;/td&gt;&lt;td headers='sinF'&gt;"&amp;AB128&amp;"&lt;/td&gt;&lt;td headers='sinG'&gt;"&amp;AC128&amp;"&lt;/td&gt;&lt;/tr&gt;"</f>
        <v>&lt;tr class='mmt ev'&gt;&lt;td headers='icon'&gt;&lt;img src='resources/TS_POK_ARUMASU_01.png' title='決して折れない不屈の剣' /&gt;&lt;/td&gt;&lt;td headers='name'&gt;決して折れない不屈の剣&lt;/td&gt;&lt;td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id='m126'&gt;50&lt;/td&gt;&lt;td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headers='sinE'&gt;10&lt;/td&gt;&lt;td headers='sinF'&gt;&lt;/td&gt;&lt;td headers='sinG'&gt;20&lt;/td&gt;&lt;/tr&gt;</v>
      </c>
      <c r="AH128" s="31" t="str">
        <f t="shared" si="8"/>
        <v>document.getElementById('m126').innerHTML = (b1*30+b2*0+b0*30) + (s1*0+s2*0+s3*0+s4*0+s5*10+s6*0+s7*20+s0*20) + (e01*0+e02*0+e03*0+e04*+e05*0+e06*0+e07*0+e08*0+e09*0+e10*0+e11*0+e12*0+e13*0+e14*0+e15*0+e16*0+e17*0);</v>
      </c>
      <c r="AI128" s="35" t="str">
        <f t="shared" si="9"/>
        <v>m126</v>
      </c>
      <c r="AJ128" s="23"/>
    </row>
    <row r="129" spans="1:36" s="3" customFormat="1" ht="37.049999999999997" customHeight="1" x14ac:dyDescent="0.3">
      <c r="A129" s="3" t="s">
        <v>602</v>
      </c>
      <c r="C129" s="6" t="s">
        <v>603</v>
      </c>
      <c r="D129" s="3">
        <v>5</v>
      </c>
      <c r="E129" s="3" t="s">
        <v>39</v>
      </c>
      <c r="F129" s="15" t="s">
        <v>36</v>
      </c>
      <c r="G129" s="8" t="s">
        <v>249</v>
      </c>
      <c r="H129" s="4">
        <f t="shared" si="12"/>
        <v>50</v>
      </c>
      <c r="I129" s="2">
        <v>40</v>
      </c>
      <c r="J129" s="2">
        <v>20</v>
      </c>
      <c r="K129" s="2">
        <v>20</v>
      </c>
      <c r="L129" s="2">
        <f t="shared" si="10"/>
        <v>20</v>
      </c>
      <c r="M129" s="2"/>
      <c r="N129" s="2"/>
      <c r="O129" s="2"/>
      <c r="P129" s="2"/>
      <c r="Q129" s="7"/>
      <c r="U129" s="4"/>
      <c r="V129" s="3" t="s">
        <v>483</v>
      </c>
      <c r="Y129" s="3">
        <v>30</v>
      </c>
      <c r="AA129" s="3">
        <v>30</v>
      </c>
      <c r="AD129" s="4">
        <f t="shared" si="11"/>
        <v>30</v>
      </c>
      <c r="AF129" s="23"/>
      <c r="AG129" s="31" t="str">
        <f>"&lt;tr class='mmt"&amp;IF(E129="活動"," ev",IF(E129="限定"," ltd",""))&amp;IF(G129=""," groupless'","'")&amp;"&gt;&lt;td headers='icon'&gt;&lt;img src='resources/"&amp;A129&amp;"' title='"&amp;C129&amp;"' /&gt;&lt;/td&gt;&lt;td headers='name'&gt;"&amp;C129&amp;"&lt;/td&gt;&lt;td headers='rank'&gt;"&amp;D129&amp;"&lt;/td&gt;&lt;td headers='remark'&gt;"&amp;IF(E129="活動","&lt;span class='event'&gt;活動&lt;/span&gt;",IF(E129="限定","&lt;span class='limited'&gt;限定&lt;/span&gt;",""))&amp;"&lt;/td&gt;&lt;td headers='origin'&gt;&lt;span class='originName'&gt;"&amp;SUBSTITUTE(F129,CHAR(10),"&lt;br&gt;")&amp;"&lt;/span&gt;&lt;img class='originLogo' src='resources/ui/"&amp;VLOOKUP(F129,List!E:F,2,FALSE)&amp;"'title='"&amp;SUBSTITUTE(F129,CHAR(10)," ")&amp;"' /&gt;&lt;/td&gt;&lt;td headers='group'&gt;"&amp;IF(G129="","","&lt;span class='groupName'&gt;"&amp;SUBSTITUTE(G129,CHAR(10)," ")&amp;"&lt;/span&gt;&lt;img class='groupLogo' src='resources/ui/"&amp;VLOOKUP(G129,List!I:J,2,FALSE)&amp;"' title='"&amp;SUBSTITUTE(G129,CHAR(10)," ")&amp;"' /&gt;")&amp;"&lt;/td&gt;&lt;td headers='score' id='"&amp;AI129&amp;"'&gt;"&amp;H129&amp;"&lt;/td&gt;&lt;td headers='HP'&gt;"&amp;I129&amp;"&lt;/td&gt;&lt;td headers='patk'&gt;"&amp;J129&amp;"&lt;/td&gt;&lt;td headers='matk'&gt;"&amp;K129&amp;"&lt;/td&gt;&lt;td headers='pdef'&gt;"&amp;M129&amp;"&lt;/td&gt;&lt;td headers='mdef'&gt;"&amp;N129&amp;"&lt;/td&gt;&lt;td headers='dex'&gt;"&amp;O129&amp;"&lt;/td&gt;&lt;td headers='agi'&gt;"&amp;P129&amp;"&lt;/td&gt;&lt;td headers='luck'&gt;"&amp;Q129&amp;"&lt;/td&gt;&lt;td headers='a.type'&gt;"&amp;R129&amp;"&lt;/td&gt;&lt;td headers='a.bonus'&gt;"&amp;S129&amp;"&lt;/td&gt;&lt;td headers='special'&gt;"&amp;T129&amp;"&lt;/td&gt;&lt;td headers='sp.bonus'&gt;"&amp;U129&amp;"&lt;/td&gt;&lt;td headers='others'&gt;"&amp;V129&amp;"&lt;/td&gt;&lt;td headers='sinA'&gt;"&amp;W129&amp;"&lt;/td&gt;&lt;td headers='sinB'&gt;"&amp;X129&amp;"&lt;/td&gt;&lt;td headers='sinC'&gt;"&amp;Y129&amp;"&lt;/td&gt;&lt;td headers='sinD'&gt;"&amp;Z129&amp;"&lt;/td&gt;&lt;td headers='sinE'&gt;"&amp;AA129&amp;"&lt;/td&gt;&lt;td headers='sinF'&gt;"&amp;AB129&amp;"&lt;/td&gt;&lt;td headers='sinG'&gt;"&amp;AC129&amp;"&lt;/td&gt;&lt;/tr&gt;"</f>
        <v>&lt;tr class='mmt ltd'&gt;&lt;td headers='icon'&gt;&lt;img src='resources/TS_POK_BLACK_01.png' title='粛清の黒き刃' /&gt;&lt;/td&gt;&lt;td headers='name'&gt;粛清の黒き刃&lt;/td&gt;&lt;td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id='m127'&gt;50&lt;/td&gt;&lt;td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29" s="31" t="str">
        <f t="shared" si="8"/>
        <v>document.getElementById('m127').innerHTML = (b1*20+b2*20+b0*20) + (s1*0+s2*0+s3*30+s4*0+s5*30+s6*0+s7*0+s0*30) + (e01*0+e02*0+e03*0+e04*+e05*0+e06*0+e07*0+e08*0+e09*0+e10*0+e11*0+e12*0+e13*0+e14*0+e15*0+e16*0+e17*0);</v>
      </c>
      <c r="AI129" s="35" t="str">
        <f t="shared" si="9"/>
        <v>m127</v>
      </c>
      <c r="AJ129" s="23"/>
    </row>
    <row r="130" spans="1:36" s="3" customFormat="1" ht="37.049999999999997" customHeight="1" x14ac:dyDescent="0.3">
      <c r="A130" s="3" t="s">
        <v>508</v>
      </c>
      <c r="C130" s="6" t="s">
        <v>509</v>
      </c>
      <c r="D130" s="3">
        <v>5</v>
      </c>
      <c r="E130" s="3" t="s">
        <v>39</v>
      </c>
      <c r="F130" s="15" t="s">
        <v>36</v>
      </c>
      <c r="G130" s="8" t="s">
        <v>249</v>
      </c>
      <c r="H130" s="4">
        <f t="shared" si="12"/>
        <v>90</v>
      </c>
      <c r="I130" s="2"/>
      <c r="J130" s="2">
        <v>60</v>
      </c>
      <c r="K130" s="2"/>
      <c r="L130" s="2">
        <f t="shared" si="10"/>
        <v>60</v>
      </c>
      <c r="M130" s="2"/>
      <c r="N130" s="2"/>
      <c r="O130" s="2"/>
      <c r="P130" s="2"/>
      <c r="Q130" s="7"/>
      <c r="U130" s="4"/>
      <c r="V130" s="5" t="s">
        <v>510</v>
      </c>
      <c r="W130" s="3">
        <v>30</v>
      </c>
      <c r="AB130" s="3">
        <v>30</v>
      </c>
      <c r="AD130" s="4">
        <f t="shared" si="11"/>
        <v>30</v>
      </c>
      <c r="AF130" s="23"/>
      <c r="AG130" s="31" t="str">
        <f>"&lt;tr class='mmt"&amp;IF(E130="活動"," ev",IF(E130="限定"," ltd",""))&amp;IF(G130=""," groupless'","'")&amp;"&gt;&lt;td headers='icon'&gt;&lt;img src='resources/"&amp;A130&amp;"' title='"&amp;C130&amp;"' /&gt;&lt;/td&gt;&lt;td headers='name'&gt;"&amp;C130&amp;"&lt;/td&gt;&lt;td headers='rank'&gt;"&amp;D130&amp;"&lt;/td&gt;&lt;td headers='remark'&gt;"&amp;IF(E130="活動","&lt;span class='event'&gt;活動&lt;/span&gt;",IF(E130="限定","&lt;span class='limited'&gt;限定&lt;/span&gt;",""))&amp;"&lt;/td&gt;&lt;td headers='origin'&gt;&lt;span class='originName'&gt;"&amp;SUBSTITUTE(F130,CHAR(10),"&lt;br&gt;")&amp;"&lt;/span&gt;&lt;img class='originLogo' src='resources/ui/"&amp;VLOOKUP(F130,List!E:F,2,FALSE)&amp;"'title='"&amp;SUBSTITUTE(F130,CHAR(10)," ")&amp;"' /&gt;&lt;/td&gt;&lt;td headers='group'&gt;"&amp;IF(G130="","","&lt;span class='groupName'&gt;"&amp;SUBSTITUTE(G130,CHAR(10)," ")&amp;"&lt;/span&gt;&lt;img class='groupLogo' src='resources/ui/"&amp;VLOOKUP(G130,List!I:J,2,FALSE)&amp;"' title='"&amp;SUBSTITUTE(G130,CHAR(10)," ")&amp;"' /&gt;")&amp;"&lt;/td&gt;&lt;td headers='score' id='"&amp;AI130&amp;"'&gt;"&amp;H130&amp;"&lt;/td&gt;&lt;td headers='HP'&gt;"&amp;I130&amp;"&lt;/td&gt;&lt;td headers='patk'&gt;"&amp;J130&amp;"&lt;/td&gt;&lt;td headers='matk'&gt;"&amp;K130&amp;"&lt;/td&gt;&lt;td headers='pdef'&gt;"&amp;M130&amp;"&lt;/td&gt;&lt;td headers='mdef'&gt;"&amp;N130&amp;"&lt;/td&gt;&lt;td headers='dex'&gt;"&amp;O130&amp;"&lt;/td&gt;&lt;td headers='agi'&gt;"&amp;P130&amp;"&lt;/td&gt;&lt;td headers='luck'&gt;"&amp;Q130&amp;"&lt;/td&gt;&lt;td headers='a.type'&gt;"&amp;R130&amp;"&lt;/td&gt;&lt;td headers='a.bonus'&gt;"&amp;S130&amp;"&lt;/td&gt;&lt;td headers='special'&gt;"&amp;T130&amp;"&lt;/td&gt;&lt;td headers='sp.bonus'&gt;"&amp;U130&amp;"&lt;/td&gt;&lt;td headers='others'&gt;"&amp;V130&amp;"&lt;/td&gt;&lt;td headers='sinA'&gt;"&amp;W130&amp;"&lt;/td&gt;&lt;td headers='sinB'&gt;"&amp;X130&amp;"&lt;/td&gt;&lt;td headers='sinC'&gt;"&amp;Y130&amp;"&lt;/td&gt;&lt;td headers='sinD'&gt;"&amp;Z130&amp;"&lt;/td&gt;&lt;td headers='sinE'&gt;"&amp;AA130&amp;"&lt;/td&gt;&lt;td headers='sinF'&gt;"&amp;AB130&amp;"&lt;/td&gt;&lt;td headers='sinG'&gt;"&amp;AC130&amp;"&lt;/td&gt;&lt;/tr&gt;"</f>
        <v>&lt;tr class='mmt ltd'&gt;&lt;td headers='icon'&gt;&lt;img src='resources/TS_POK_CASSIUS_01.png' title='円環の瞳' /&gt;&lt;/td&gt;&lt;td headers='name'&gt;円環の瞳&lt;/td&gt;&lt;td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id='m128'&gt;90&lt;/td&gt;&lt;td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headers='others'&gt;暴擊率+20, 
命中率+10&lt;/td&gt;&lt;td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30" s="31" t="str">
        <f t="shared" si="8"/>
        <v>document.getElementById('m128').innerHTML = (b1*60+b2*0+b0*60) + (s1*30+s2*0+s3*0+s4*0+s5*0+s6*30+s7*0+s0*30) + (e01*0+e02*0+e03*0+e04*+e05*0+e06*0+e07*0+e08*0+e09*0+e10*0+e11*0+e12*0+e13*0+e14*0+e15*0+e16*0+e17*0);</v>
      </c>
      <c r="AI130" s="35" t="str">
        <f t="shared" si="9"/>
        <v>m128</v>
      </c>
      <c r="AJ130" s="23"/>
    </row>
    <row r="131" spans="1:36" s="3" customFormat="1" ht="37.049999999999997" customHeight="1" x14ac:dyDescent="0.3">
      <c r="A131" s="3" t="s">
        <v>252</v>
      </c>
      <c r="C131" s="6" t="s">
        <v>253</v>
      </c>
      <c r="D131" s="3">
        <v>5</v>
      </c>
      <c r="E131" s="3" t="s">
        <v>39</v>
      </c>
      <c r="F131" s="15" t="s">
        <v>36</v>
      </c>
      <c r="G131" s="8" t="s">
        <v>249</v>
      </c>
      <c r="H131" s="4">
        <f t="shared" si="12"/>
        <v>60</v>
      </c>
      <c r="I131" s="2">
        <v>40</v>
      </c>
      <c r="J131" s="2">
        <v>30</v>
      </c>
      <c r="K131" s="2"/>
      <c r="L131" s="2">
        <f t="shared" si="10"/>
        <v>30</v>
      </c>
      <c r="M131" s="2"/>
      <c r="N131" s="2"/>
      <c r="O131" s="2">
        <v>20</v>
      </c>
      <c r="P131" s="2">
        <v>10</v>
      </c>
      <c r="Q131" s="7"/>
      <c r="U131" s="4"/>
      <c r="Y131" s="3">
        <v>30</v>
      </c>
      <c r="AB131" s="3">
        <v>30</v>
      </c>
      <c r="AD131" s="4">
        <f t="shared" si="11"/>
        <v>30</v>
      </c>
      <c r="AF131" s="23"/>
      <c r="AG131" s="31" t="str">
        <f>"&lt;tr class='mmt"&amp;IF(E131="活動"," ev",IF(E131="限定"," ltd",""))&amp;IF(G131=""," groupless'","'")&amp;"&gt;&lt;td headers='icon'&gt;&lt;img src='resources/"&amp;A131&amp;"' title='"&amp;C131&amp;"' /&gt;&lt;/td&gt;&lt;td headers='name'&gt;"&amp;C131&amp;"&lt;/td&gt;&lt;td headers='rank'&gt;"&amp;D131&amp;"&lt;/td&gt;&lt;td headers='remark'&gt;"&amp;IF(E131="活動","&lt;span class='event'&gt;活動&lt;/span&gt;",IF(E131="限定","&lt;span class='limited'&gt;限定&lt;/span&gt;",""))&amp;"&lt;/td&gt;&lt;td headers='origin'&gt;&lt;span class='originName'&gt;"&amp;SUBSTITUTE(F131,CHAR(10),"&lt;br&gt;")&amp;"&lt;/span&gt;&lt;img class='originLogo' src='resources/ui/"&amp;VLOOKUP(F131,List!E:F,2,FALSE)&amp;"'title='"&amp;SUBSTITUTE(F131,CHAR(10)," ")&amp;"' /&gt;&lt;/td&gt;&lt;td headers='group'&gt;"&amp;IF(G131="","","&lt;span class='groupName'&gt;"&amp;SUBSTITUTE(G131,CHAR(10)," ")&amp;"&lt;/span&gt;&lt;img class='groupLogo' src='resources/ui/"&amp;VLOOKUP(G131,List!I:J,2,FALSE)&amp;"' title='"&amp;SUBSTITUTE(G131,CHAR(10)," ")&amp;"' /&gt;")&amp;"&lt;/td&gt;&lt;td headers='score' id='"&amp;AI131&amp;"'&gt;"&amp;H131&amp;"&lt;/td&gt;&lt;td headers='HP'&gt;"&amp;I131&amp;"&lt;/td&gt;&lt;td headers='patk'&gt;"&amp;J131&amp;"&lt;/td&gt;&lt;td headers='matk'&gt;"&amp;K131&amp;"&lt;/td&gt;&lt;td headers='pdef'&gt;"&amp;M131&amp;"&lt;/td&gt;&lt;td headers='mdef'&gt;"&amp;N131&amp;"&lt;/td&gt;&lt;td headers='dex'&gt;"&amp;O131&amp;"&lt;/td&gt;&lt;td headers='agi'&gt;"&amp;P131&amp;"&lt;/td&gt;&lt;td headers='luck'&gt;"&amp;Q131&amp;"&lt;/td&gt;&lt;td headers='a.type'&gt;"&amp;R131&amp;"&lt;/td&gt;&lt;td headers='a.bonus'&gt;"&amp;S131&amp;"&lt;/td&gt;&lt;td headers='special'&gt;"&amp;T131&amp;"&lt;/td&gt;&lt;td headers='sp.bonus'&gt;"&amp;U131&amp;"&lt;/td&gt;&lt;td headers='others'&gt;"&amp;V131&amp;"&lt;/td&gt;&lt;td headers='sinA'&gt;"&amp;W131&amp;"&lt;/td&gt;&lt;td headers='sinB'&gt;"&amp;X131&amp;"&lt;/td&gt;&lt;td headers='sinC'&gt;"&amp;Y131&amp;"&lt;/td&gt;&lt;td headers='sinD'&gt;"&amp;Z131&amp;"&lt;/td&gt;&lt;td headers='sinE'&gt;"&amp;AA131&amp;"&lt;/td&gt;&lt;td headers='sinF'&gt;"&amp;AB131&amp;"&lt;/td&gt;&lt;td headers='sinG'&gt;"&amp;AC131&amp;"&lt;/td&gt;&lt;/tr&gt;"</f>
        <v>&lt;tr class='mmt ltd'&gt;&lt;td headers='icon'&gt;&lt;img src='resources/TS_POK_FAILNAUGHT_01.png' title='闇に浮かぶ優しき笑み' /&gt;&lt;/td&gt;&lt;td headers='name'&gt;闇に浮かぶ優しき笑み&lt;/td&gt;&lt;td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id='m129'&gt;60&lt;/td&gt;&lt;td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31" s="31" t="str">
        <f t="shared" si="8"/>
        <v>document.getElementById('m129').innerHTML = (b1*30+b2*0+b0*30) + (s1*0+s2*0+s3*30+s4*0+s5*0+s6*30+s7*0+s0*30) + (e01*0+e02*0+e03*0+e04*+e05*0+e06*0+e07*0+e08*0+e09*0+e10*0+e11*0+e12*0+e13*0+e14*0+e15*0+e16*0+e17*0);</v>
      </c>
      <c r="AI131" s="35" t="str">
        <f t="shared" si="9"/>
        <v>m129</v>
      </c>
      <c r="AJ131" s="23"/>
    </row>
    <row r="132" spans="1:36" s="3" customFormat="1" ht="37.049999999999997" customHeight="1" x14ac:dyDescent="0.3">
      <c r="A132" s="3" t="s">
        <v>254</v>
      </c>
      <c r="C132" s="6" t="s">
        <v>255</v>
      </c>
      <c r="D132" s="3">
        <v>5</v>
      </c>
      <c r="E132" s="3" t="s">
        <v>39</v>
      </c>
      <c r="F132" s="15" t="s">
        <v>36</v>
      </c>
      <c r="G132" s="8" t="s">
        <v>249</v>
      </c>
      <c r="H132" s="4">
        <f t="shared" si="12"/>
        <v>110</v>
      </c>
      <c r="I132" s="2">
        <v>20</v>
      </c>
      <c r="J132" s="2">
        <v>50</v>
      </c>
      <c r="K132" s="2"/>
      <c r="L132" s="2">
        <f t="shared" si="10"/>
        <v>50</v>
      </c>
      <c r="M132" s="2"/>
      <c r="N132" s="2"/>
      <c r="O132" s="2"/>
      <c r="P132" s="2"/>
      <c r="Q132" s="7"/>
      <c r="T132" s="3" t="s">
        <v>24</v>
      </c>
      <c r="U132" s="4">
        <v>30</v>
      </c>
      <c r="Z132" s="3">
        <v>20</v>
      </c>
      <c r="AA132" s="3">
        <v>30</v>
      </c>
      <c r="AC132" s="3">
        <v>10</v>
      </c>
      <c r="AD132" s="4">
        <f t="shared" si="11"/>
        <v>30</v>
      </c>
      <c r="AF132" s="23"/>
      <c r="AG132" s="31" t="str">
        <f>"&lt;tr class='mmt"&amp;IF(E132="活動"," ev",IF(E132="限定"," ltd",""))&amp;IF(G132=""," groupless'","'")&amp;"&gt;&lt;td headers='icon'&gt;&lt;img src='resources/"&amp;A132&amp;"' title='"&amp;C132&amp;"' /&gt;&lt;/td&gt;&lt;td headers='name'&gt;"&amp;C132&amp;"&lt;/td&gt;&lt;td headers='rank'&gt;"&amp;D132&amp;"&lt;/td&gt;&lt;td headers='remark'&gt;"&amp;IF(E132="活動","&lt;span class='event'&gt;活動&lt;/span&gt;",IF(E132="限定","&lt;span class='limited'&gt;限定&lt;/span&gt;",""))&amp;"&lt;/td&gt;&lt;td headers='origin'&gt;&lt;span class='originName'&gt;"&amp;SUBSTITUTE(F132,CHAR(10),"&lt;br&gt;")&amp;"&lt;/span&gt;&lt;img class='originLogo' src='resources/ui/"&amp;VLOOKUP(F132,List!E:F,2,FALSE)&amp;"'title='"&amp;SUBSTITUTE(F132,CHAR(10)," ")&amp;"' /&gt;&lt;/td&gt;&lt;td headers='group'&gt;"&amp;IF(G132="","","&lt;span class='groupName'&gt;"&amp;SUBSTITUTE(G132,CHAR(10)," ")&amp;"&lt;/span&gt;&lt;img class='groupLogo' src='resources/ui/"&amp;VLOOKUP(G132,List!I:J,2,FALSE)&amp;"' title='"&amp;SUBSTITUTE(G132,CHAR(10)," ")&amp;"' /&gt;")&amp;"&lt;/td&gt;&lt;td headers='score' id='"&amp;AI132&amp;"'&gt;"&amp;H132&amp;"&lt;/td&gt;&lt;td headers='HP'&gt;"&amp;I132&amp;"&lt;/td&gt;&lt;td headers='patk'&gt;"&amp;J132&amp;"&lt;/td&gt;&lt;td headers='matk'&gt;"&amp;K132&amp;"&lt;/td&gt;&lt;td headers='pdef'&gt;"&amp;M132&amp;"&lt;/td&gt;&lt;td headers='mdef'&gt;"&amp;N132&amp;"&lt;/td&gt;&lt;td headers='dex'&gt;"&amp;O132&amp;"&lt;/td&gt;&lt;td headers='agi'&gt;"&amp;P132&amp;"&lt;/td&gt;&lt;td headers='luck'&gt;"&amp;Q132&amp;"&lt;/td&gt;&lt;td headers='a.type'&gt;"&amp;R132&amp;"&lt;/td&gt;&lt;td headers='a.bonus'&gt;"&amp;S132&amp;"&lt;/td&gt;&lt;td headers='special'&gt;"&amp;T132&amp;"&lt;/td&gt;&lt;td headers='sp.bonus'&gt;"&amp;U132&amp;"&lt;/td&gt;&lt;td headers='others'&gt;"&amp;V132&amp;"&lt;/td&gt;&lt;td headers='sinA'&gt;"&amp;W132&amp;"&lt;/td&gt;&lt;td headers='sinB'&gt;"&amp;X132&amp;"&lt;/td&gt;&lt;td headers='sinC'&gt;"&amp;Y132&amp;"&lt;/td&gt;&lt;td headers='sinD'&gt;"&amp;Z132&amp;"&lt;/td&gt;&lt;td headers='sinE'&gt;"&amp;AA132&amp;"&lt;/td&gt;&lt;td headers='sinF'&gt;"&amp;AB132&amp;"&lt;/td&gt;&lt;td headers='sinG'&gt;"&amp;AC132&amp;"&lt;/td&gt;&lt;/tr&gt;"</f>
        <v>&lt;tr class='mmt ltd'&gt;&lt;td headers='icon'&gt;&lt;img src='resources/TS_POK_MASAMUNE_01.png' title='主君に捧げし刃' /&gt;&lt;/td&gt;&lt;td headers='name'&gt;主君に捧げし刃&lt;/td&gt;&lt;td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id='m130'&gt;110&lt;/td&gt;&lt;td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headers='sp.bonus'&gt;30&lt;/td&gt;&lt;td headers='others'&gt;&lt;/td&gt;&lt;td headers='sinA'&gt;&lt;/td&gt;&lt;td headers='sinB'&gt;&lt;/td&gt;&lt;td headers='sinC'&gt;&lt;/td&gt;&lt;td headers='sinD'&gt;20&lt;/td&gt;&lt;td headers='sinE'&gt;30&lt;/td&gt;&lt;td headers='sinF'&gt;&lt;/td&gt;&lt;td headers='sinG'&gt;10&lt;/td&gt;&lt;/tr&gt;</v>
      </c>
      <c r="AH132" s="31" t="str">
        <f t="shared" ref="AH132:AH195" si="20">"document.getElementById('"&amp;AI132&amp;"').innerHTML = (b1*"&amp;TEXT(J132,0)&amp;"+b2*"&amp;TEXT(K132,0)&amp;"+b0*"&amp;TEXT(L132,0)&amp;") + (s1*"&amp;TEXT(W132,0)&amp;"+s2*"&amp;TEXT(X132,0)&amp;"+s3*"&amp;TEXT(Y132,0)&amp;"+s4*"&amp;TEXT(Z132,0)&amp;"+s5*"&amp;TEXT(AA132,0)&amp;"+s6*"&amp;TEXT(AB132,0)&amp;"+s7*"&amp;TEXT(AC132,0)&amp;"+s0*"&amp;TEXT(AD132,0)&amp;") + (e01*"&amp;IF(ISNUMBER(SEARCH("斬撃",R132)),S132,0)&amp;"+e02*"&amp;IF(ISNUMBER(SEARCH("刺突",R132)),S132,0)&amp;"+e03*"&amp;IF(ISNUMBER(SEARCH("打撃",R132)),S132,0)&amp;"+e04*"&amp;IF(ISNUMBER(SEARCH("射撃",R132)),S132,S132)&amp;"+e05*"&amp;IF(ISNUMBER(SEARCH("魔法",R132)),S132,0)&amp;"+e06*"&amp;IF(ISNUMBER(SEARCH("無区分",R132)),S132,0)&amp;"+e07*"&amp;IF(T132="反撃",U132,0)&amp;"+e08*"&amp;IF(ISNUMBER(SEARCH("雷属性",T132)),U132,0)&amp;"+e09*"&amp;IF(ISNUMBER(SEARCH("風属性",T132)),U132,0)&amp;"+e10*"&amp;IF(ISNUMBER(SEARCH("闇属性",T132)),U132,0)&amp;"+e11*"&amp;IF(ISNUMBER(SEARCH("単体",T132)),U132,0)&amp;"+e12*"&amp;IF(ISNUMBER(SEARCH("範囲",T132)),U132,0)&amp;"+e13*"&amp;IF(T132="人",U132,0)&amp;"+e14*"&amp;IF(T132="異族",U132,0)&amp;"+e15*"&amp;IF(T132="バジュラ",U132,0)&amp;"+e16*"&amp;IF(T132="魔動人形",U132,0)&amp;"+e17*"&amp;IF(T132="下位魔神",U132,0)&amp;");"</f>
        <v>document.getElementById('m130').innerHTML = (b1*50+b2*0+b0*50) + (s1*0+s2*0+s3*0+s4*20+s5*30+s6*0+s7*10+s0*30) + (e01*0+e02*0+e03*0+e04*+e05*0+e06*0+e07*0+e08*0+e09*0+e10*0+e11*0+e12*0+e13*0+e14*30+e15*0+e16*0+e17*0);</v>
      </c>
      <c r="AI132" s="35" t="str">
        <f t="shared" ref="AI132:AI195" si="21">"m"&amp;TEXT(ROW()-2,"000")</f>
        <v>m130</v>
      </c>
      <c r="AJ132" s="23"/>
    </row>
    <row r="133" spans="1:36" s="3" customFormat="1" ht="37.049999999999997" customHeight="1" x14ac:dyDescent="0.3">
      <c r="A133" s="3" t="s">
        <v>511</v>
      </c>
      <c r="C133" s="6" t="s">
        <v>514</v>
      </c>
      <c r="D133" s="3">
        <v>5</v>
      </c>
      <c r="E133" s="3" t="s">
        <v>39</v>
      </c>
      <c r="F133" s="15" t="s">
        <v>36</v>
      </c>
      <c r="G133" s="8" t="s">
        <v>249</v>
      </c>
      <c r="H133" s="4">
        <f t="shared" si="12"/>
        <v>30</v>
      </c>
      <c r="I133" s="2">
        <v>70</v>
      </c>
      <c r="J133" s="2"/>
      <c r="K133" s="2"/>
      <c r="L133" s="2">
        <f t="shared" si="10"/>
        <v>0</v>
      </c>
      <c r="M133" s="2"/>
      <c r="N133" s="2"/>
      <c r="O133" s="2"/>
      <c r="P133" s="2">
        <v>10</v>
      </c>
      <c r="Q133" s="7"/>
      <c r="U133" s="4"/>
      <c r="V133" s="3" t="s">
        <v>515</v>
      </c>
      <c r="AA133" s="3">
        <v>30</v>
      </c>
      <c r="AC133" s="3">
        <v>30</v>
      </c>
      <c r="AD133" s="4">
        <f t="shared" si="11"/>
        <v>30</v>
      </c>
      <c r="AF133" s="23"/>
      <c r="AG133" s="31" t="str">
        <f>"&lt;tr class='mmt"&amp;IF(E133="活動"," ev",IF(E133="限定"," ltd",""))&amp;IF(G133=""," groupless'","'")&amp;"&gt;&lt;td headers='icon'&gt;&lt;img src='resources/"&amp;A133&amp;"' title='"&amp;C133&amp;"' /&gt;&lt;/td&gt;&lt;td headers='name'&gt;"&amp;C133&amp;"&lt;/td&gt;&lt;td headers='rank'&gt;"&amp;D133&amp;"&lt;/td&gt;&lt;td headers='remark'&gt;"&amp;IF(E133="活動","&lt;span class='event'&gt;活動&lt;/span&gt;",IF(E133="限定","&lt;span class='limited'&gt;限定&lt;/span&gt;",""))&amp;"&lt;/td&gt;&lt;td headers='origin'&gt;&lt;span class='originName'&gt;"&amp;SUBSTITUTE(F133,CHAR(10),"&lt;br&gt;")&amp;"&lt;/span&gt;&lt;img class='originLogo' src='resources/ui/"&amp;VLOOKUP(F133,List!E:F,2,FALSE)&amp;"'title='"&amp;SUBSTITUTE(F133,CHAR(10)," ")&amp;"' /&gt;&lt;/td&gt;&lt;td headers='group'&gt;"&amp;IF(G133="","","&lt;span class='groupName'&gt;"&amp;SUBSTITUTE(G133,CHAR(10)," ")&amp;"&lt;/span&gt;&lt;img class='groupLogo' src='resources/ui/"&amp;VLOOKUP(G133,List!I:J,2,FALSE)&amp;"' title='"&amp;SUBSTITUTE(G133,CHAR(10)," ")&amp;"' /&gt;")&amp;"&lt;/td&gt;&lt;td headers='score' id='"&amp;AI133&amp;"'&gt;"&amp;H133&amp;"&lt;/td&gt;&lt;td headers='HP'&gt;"&amp;I133&amp;"&lt;/td&gt;&lt;td headers='patk'&gt;"&amp;J133&amp;"&lt;/td&gt;&lt;td headers='matk'&gt;"&amp;K133&amp;"&lt;/td&gt;&lt;td headers='pdef'&gt;"&amp;M133&amp;"&lt;/td&gt;&lt;td headers='mdef'&gt;"&amp;N133&amp;"&lt;/td&gt;&lt;td headers='dex'&gt;"&amp;O133&amp;"&lt;/td&gt;&lt;td headers='agi'&gt;"&amp;P133&amp;"&lt;/td&gt;&lt;td headers='luck'&gt;"&amp;Q133&amp;"&lt;/td&gt;&lt;td headers='a.type'&gt;"&amp;R133&amp;"&lt;/td&gt;&lt;td headers='a.bonus'&gt;"&amp;S133&amp;"&lt;/td&gt;&lt;td headers='special'&gt;"&amp;T133&amp;"&lt;/td&gt;&lt;td headers='sp.bonus'&gt;"&amp;U133&amp;"&lt;/td&gt;&lt;td headers='others'&gt;"&amp;V133&amp;"&lt;/td&gt;&lt;td headers='sinA'&gt;"&amp;W133&amp;"&lt;/td&gt;&lt;td headers='sinB'&gt;"&amp;X133&amp;"&lt;/td&gt;&lt;td headers='sinC'&gt;"&amp;Y133&amp;"&lt;/td&gt;&lt;td headers='sinD'&gt;"&amp;Z133&amp;"&lt;/td&gt;&lt;td headers='sinE'&gt;"&amp;AA133&amp;"&lt;/td&gt;&lt;td headers='sinF'&gt;"&amp;AB133&amp;"&lt;/td&gt;&lt;td headers='sinG'&gt;"&amp;AC133&amp;"&lt;/td&gt;&lt;/tr&gt;"</f>
        <v>&lt;tr class='mmt ltd'&gt;&lt;td headers='icon'&gt;&lt;img src='resources/TS_POK_RISANAUT_01.png' title='確定事象の砂時計' /&gt;&lt;/td&gt;&lt;td headers='name'&gt;確定事象の砂時計&lt;/td&gt;&lt;td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id='m131'&gt;30&lt;/td&gt;&lt;td headers='HP'&gt;70&lt;/td&gt;&lt;td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headers='others'&gt;単体耐性+20&lt;/td&gt;&lt;td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133" s="31" t="str">
        <f t="shared" si="20"/>
        <v>document.getElementById('m131').innerHTML = (b1*0+b2*0+b0*0) + (s1*0+s2*0+s3*0+s4*0+s5*30+s6*0+s7*30+s0*30) + (e01*0+e02*0+e03*0+e04*+e05*0+e06*0+e07*0+e08*0+e09*0+e10*0+e11*0+e12*0+e13*0+e14*0+e15*0+e16*0+e17*0);</v>
      </c>
      <c r="AI133" s="35" t="str">
        <f t="shared" si="21"/>
        <v>m131</v>
      </c>
      <c r="AJ133" s="23"/>
    </row>
    <row r="134" spans="1:36" s="3" customFormat="1" ht="37.049999999999997" customHeight="1" x14ac:dyDescent="0.3">
      <c r="A134" s="3" t="s">
        <v>256</v>
      </c>
      <c r="C134" s="6" t="s">
        <v>257</v>
      </c>
      <c r="D134" s="3">
        <v>5</v>
      </c>
      <c r="E134" s="3" t="s">
        <v>39</v>
      </c>
      <c r="F134" s="15" t="s">
        <v>36</v>
      </c>
      <c r="G134" s="8" t="s">
        <v>249</v>
      </c>
      <c r="H134" s="4">
        <f t="shared" si="12"/>
        <v>100</v>
      </c>
      <c r="I134" s="2">
        <v>40</v>
      </c>
      <c r="J134" s="2"/>
      <c r="K134" s="2"/>
      <c r="L134" s="2">
        <f t="shared" si="10"/>
        <v>0</v>
      </c>
      <c r="M134" s="2"/>
      <c r="N134" s="2"/>
      <c r="O134" s="2"/>
      <c r="P134" s="2"/>
      <c r="Q134" s="7"/>
      <c r="R134" s="5" t="s">
        <v>17</v>
      </c>
      <c r="S134" s="3">
        <v>40</v>
      </c>
      <c r="U134" s="4"/>
      <c r="V134" s="3" t="s">
        <v>479</v>
      </c>
      <c r="AC134" s="3">
        <v>60</v>
      </c>
      <c r="AD134" s="4">
        <f t="shared" si="11"/>
        <v>60</v>
      </c>
      <c r="AF134" s="23"/>
      <c r="AG134" s="31" t="str">
        <f>"&lt;tr class='mmt"&amp;IF(E134="活動"," ev",IF(E134="限定"," ltd",""))&amp;IF(G134=""," groupless'","'")&amp;"&gt;&lt;td headers='icon'&gt;&lt;img src='resources/"&amp;A134&amp;"' title='"&amp;C134&amp;"' /&gt;&lt;/td&gt;&lt;td headers='name'&gt;"&amp;C134&amp;"&lt;/td&gt;&lt;td headers='rank'&gt;"&amp;D134&amp;"&lt;/td&gt;&lt;td headers='remark'&gt;"&amp;IF(E134="活動","&lt;span class='event'&gt;活動&lt;/span&gt;",IF(E134="限定","&lt;span class='limited'&gt;限定&lt;/span&gt;",""))&amp;"&lt;/td&gt;&lt;td headers='origin'&gt;&lt;span class='originName'&gt;"&amp;SUBSTITUTE(F134,CHAR(10),"&lt;br&gt;")&amp;"&lt;/span&gt;&lt;img class='originLogo' src='resources/ui/"&amp;VLOOKUP(F134,List!E:F,2,FALSE)&amp;"'title='"&amp;SUBSTITUTE(F134,CHAR(10)," ")&amp;"' /&gt;&lt;/td&gt;&lt;td headers='group'&gt;"&amp;IF(G134="","","&lt;span class='groupName'&gt;"&amp;SUBSTITUTE(G134,CHAR(10)," ")&amp;"&lt;/span&gt;&lt;img class='groupLogo' src='resources/ui/"&amp;VLOOKUP(G134,List!I:J,2,FALSE)&amp;"' title='"&amp;SUBSTITUTE(G134,CHAR(10)," ")&amp;"' /&gt;")&amp;"&lt;/td&gt;&lt;td headers='score' id='"&amp;AI134&amp;"'&gt;"&amp;H134&amp;"&lt;/td&gt;&lt;td headers='HP'&gt;"&amp;I134&amp;"&lt;/td&gt;&lt;td headers='patk'&gt;"&amp;J134&amp;"&lt;/td&gt;&lt;td headers='matk'&gt;"&amp;K134&amp;"&lt;/td&gt;&lt;td headers='pdef'&gt;"&amp;M134&amp;"&lt;/td&gt;&lt;td headers='mdef'&gt;"&amp;N134&amp;"&lt;/td&gt;&lt;td headers='dex'&gt;"&amp;O134&amp;"&lt;/td&gt;&lt;td headers='agi'&gt;"&amp;P134&amp;"&lt;/td&gt;&lt;td headers='luck'&gt;"&amp;Q134&amp;"&lt;/td&gt;&lt;td headers='a.type'&gt;"&amp;R134&amp;"&lt;/td&gt;&lt;td headers='a.bonus'&gt;"&amp;S134&amp;"&lt;/td&gt;&lt;td headers='special'&gt;"&amp;T134&amp;"&lt;/td&gt;&lt;td headers='sp.bonus'&gt;"&amp;U134&amp;"&lt;/td&gt;&lt;td headers='others'&gt;"&amp;V134&amp;"&lt;/td&gt;&lt;td headers='sinA'&gt;"&amp;W134&amp;"&lt;/td&gt;&lt;td headers='sinB'&gt;"&amp;X134&amp;"&lt;/td&gt;&lt;td headers='sinC'&gt;"&amp;Y134&amp;"&lt;/td&gt;&lt;td headers='sinD'&gt;"&amp;Z134&amp;"&lt;/td&gt;&lt;td headers='sinE'&gt;"&amp;AA134&amp;"&lt;/td&gt;&lt;td headers='sinF'&gt;"&amp;AB134&amp;"&lt;/td&gt;&lt;td headers='sinG'&gt;"&amp;AC134&amp;"&lt;/td&gt;&lt;/tr&gt;"</f>
        <v>&lt;tr class='mmt ltd'&gt;&lt;td headers='icon'&gt;&lt;img src='resources/TS_POK_TIFARET_01.png' title='導き、その光とともに' /&gt;&lt;/td&gt;&lt;td headers='name'&gt;導き、その光とともに&lt;/td&gt;&lt;td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id='m132'&gt;100&lt;/td&gt;&lt;td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34" s="31" t="str">
        <f t="shared" si="20"/>
        <v>document.getElementById('m132').innerHTML = (b1*0+b2*0+b0*0) + (s1*0+s2*0+s3*0+s4*0+s5*0+s6*0+s7*60+s0*60) + (e01*0+e02*0+e03*0+e04*40+e05*0+e06*0+e07*0+e08*0+e09*0+e10*0+e11*0+e12*0+e13*0+e14*0+e15*0+e16*0+e17*0);</v>
      </c>
      <c r="AI134" s="35" t="str">
        <f t="shared" si="21"/>
        <v>m132</v>
      </c>
      <c r="AJ134" s="23"/>
    </row>
    <row r="135" spans="1:36" s="3" customFormat="1" ht="37.049999999999997" customHeight="1" x14ac:dyDescent="0.3">
      <c r="A135" s="3" t="s">
        <v>258</v>
      </c>
      <c r="C135" s="6" t="s">
        <v>259</v>
      </c>
      <c r="D135" s="3">
        <v>5</v>
      </c>
      <c r="E135" s="3" t="s">
        <v>35</v>
      </c>
      <c r="F135" s="15" t="s">
        <v>36</v>
      </c>
      <c r="G135" s="8"/>
      <c r="H135" s="4">
        <f t="shared" si="12"/>
        <v>0</v>
      </c>
      <c r="I135" s="2"/>
      <c r="J135" s="2"/>
      <c r="K135" s="2"/>
      <c r="L135" s="2">
        <f t="shared" si="10"/>
        <v>0</v>
      </c>
      <c r="M135" s="2"/>
      <c r="N135" s="2"/>
      <c r="O135" s="2"/>
      <c r="P135" s="2"/>
      <c r="Q135" s="7"/>
      <c r="U135" s="4"/>
      <c r="AD135" s="4">
        <f t="shared" si="11"/>
        <v>0</v>
      </c>
      <c r="AF135" s="23"/>
      <c r="AG135" s="31" t="str">
        <f>"&lt;tr class='mmt"&amp;IF(E135="活動"," ev",IF(E135="限定"," ltd",""))&amp;IF(G135=""," groupless'","'")&amp;"&gt;&lt;td headers='icon'&gt;&lt;img src='resources/"&amp;A135&amp;"' title='"&amp;C135&amp;"' /&gt;&lt;/td&gt;&lt;td headers='name'&gt;"&amp;C135&amp;"&lt;/td&gt;&lt;td headers='rank'&gt;"&amp;D135&amp;"&lt;/td&gt;&lt;td headers='remark'&gt;"&amp;IF(E135="活動","&lt;span class='event'&gt;活動&lt;/span&gt;",IF(E135="限定","&lt;span class='limited'&gt;限定&lt;/span&gt;",""))&amp;"&lt;/td&gt;&lt;td headers='origin'&gt;&lt;span class='originName'&gt;"&amp;SUBSTITUTE(F135,CHAR(10),"&lt;br&gt;")&amp;"&lt;/span&gt;&lt;img class='originLogo' src='resources/ui/"&amp;VLOOKUP(F135,List!E:F,2,FALSE)&amp;"'title='"&amp;SUBSTITUTE(F135,CHAR(10)," ")&amp;"' /&gt;&lt;/td&gt;&lt;td headers='group'&gt;"&amp;IF(G135="","","&lt;span class='groupName'&gt;"&amp;SUBSTITUTE(G135,CHAR(10)," ")&amp;"&lt;/span&gt;&lt;img class='groupLogo' src='resources/ui/"&amp;VLOOKUP(G135,List!I:J,2,FALSE)&amp;"' title='"&amp;SUBSTITUTE(G135,CHAR(10)," ")&amp;"' /&gt;")&amp;"&lt;/td&gt;&lt;td headers='score' id='"&amp;AI135&amp;"'&gt;"&amp;H135&amp;"&lt;/td&gt;&lt;td headers='HP'&gt;"&amp;I135&amp;"&lt;/td&gt;&lt;td headers='patk'&gt;"&amp;J135&amp;"&lt;/td&gt;&lt;td headers='matk'&gt;"&amp;K135&amp;"&lt;/td&gt;&lt;td headers='pdef'&gt;"&amp;M135&amp;"&lt;/td&gt;&lt;td headers='mdef'&gt;"&amp;N135&amp;"&lt;/td&gt;&lt;td headers='dex'&gt;"&amp;O135&amp;"&lt;/td&gt;&lt;td headers='agi'&gt;"&amp;P135&amp;"&lt;/td&gt;&lt;td headers='luck'&gt;"&amp;Q135&amp;"&lt;/td&gt;&lt;td headers='a.type'&gt;"&amp;R135&amp;"&lt;/td&gt;&lt;td headers='a.bonus'&gt;"&amp;S135&amp;"&lt;/td&gt;&lt;td headers='special'&gt;"&amp;T135&amp;"&lt;/td&gt;&lt;td headers='sp.bonus'&gt;"&amp;U135&amp;"&lt;/td&gt;&lt;td headers='others'&gt;"&amp;V135&amp;"&lt;/td&gt;&lt;td headers='sinA'&gt;"&amp;W135&amp;"&lt;/td&gt;&lt;td headers='sinB'&gt;"&amp;X135&amp;"&lt;/td&gt;&lt;td headers='sinC'&gt;"&amp;Y135&amp;"&lt;/td&gt;&lt;td headers='sinD'&gt;"&amp;Z135&amp;"&lt;/td&gt;&lt;td headers='sinE'&gt;"&amp;AA135&amp;"&lt;/td&gt;&lt;td headers='sinF'&gt;"&amp;AB135&amp;"&lt;/td&gt;&lt;td headers='sinG'&gt;"&amp;AC135&amp;"&lt;/td&gt;&lt;/tr&gt;"</f>
        <v>&lt;tr class='mmt ev groupless'&gt;&lt;td headers='icon'&gt;&lt;img src='resources/TS_REALEVENT_01.png' title='タガタメは次の次元へ' /&gt;&lt;/td&gt;&lt;td headers='name'&gt;タガタメは次の次元へ&lt;/td&gt;&lt;td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id='m133'&gt;0&lt;/td&gt;&lt;td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5" s="31" t="str">
        <f t="shared" si="20"/>
        <v>document.getElementById('m133').innerHTML = (b1*0+b2*0+b0*0) + (s1*0+s2*0+s3*0+s4*0+s5*0+s6*0+s7*0+s0*0) + (e01*0+e02*0+e03*0+e04*+e05*0+e06*0+e07*0+e08*0+e09*0+e10*0+e11*0+e12*0+e13*0+e14*0+e15*0+e16*0+e17*0);</v>
      </c>
      <c r="AI135" s="35" t="str">
        <f t="shared" si="21"/>
        <v>m133</v>
      </c>
      <c r="AJ135" s="23"/>
    </row>
    <row r="136" spans="1:36" s="3" customFormat="1" ht="37.049999999999997" customHeight="1" x14ac:dyDescent="0.3">
      <c r="A136" s="3" t="s">
        <v>260</v>
      </c>
      <c r="C136" s="6" t="s">
        <v>261</v>
      </c>
      <c r="D136" s="3">
        <v>5</v>
      </c>
      <c r="E136" s="3" t="s">
        <v>39</v>
      </c>
      <c r="F136" s="15" t="s">
        <v>36</v>
      </c>
      <c r="G136" s="8" t="s">
        <v>249</v>
      </c>
      <c r="H136" s="4">
        <f t="shared" si="12"/>
        <v>90</v>
      </c>
      <c r="I136" s="2"/>
      <c r="J136" s="2">
        <v>40</v>
      </c>
      <c r="K136" s="2"/>
      <c r="L136" s="2">
        <f t="shared" si="10"/>
        <v>40</v>
      </c>
      <c r="M136" s="2"/>
      <c r="N136" s="2"/>
      <c r="O136" s="2">
        <v>20</v>
      </c>
      <c r="P136" s="2">
        <v>10</v>
      </c>
      <c r="Q136" s="7"/>
      <c r="R136" s="3" t="s">
        <v>14</v>
      </c>
      <c r="S136" s="3">
        <v>20</v>
      </c>
      <c r="U136" s="4"/>
      <c r="V136" s="3" t="s">
        <v>478</v>
      </c>
      <c r="Y136" s="3">
        <v>30</v>
      </c>
      <c r="AA136" s="3">
        <v>30</v>
      </c>
      <c r="AD136" s="4">
        <f t="shared" si="11"/>
        <v>30</v>
      </c>
      <c r="AF136" s="23"/>
      <c r="AG136" s="31" t="str">
        <f>"&lt;tr class='mmt"&amp;IF(E136="活動"," ev",IF(E136="限定"," ltd",""))&amp;IF(G136=""," groupless'","'")&amp;"&gt;&lt;td headers='icon'&gt;&lt;img src='resources/"&amp;A136&amp;"' title='"&amp;C136&amp;"' /&gt;&lt;/td&gt;&lt;td headers='name'&gt;"&amp;C136&amp;"&lt;/td&gt;&lt;td headers='rank'&gt;"&amp;D136&amp;"&lt;/td&gt;&lt;td headers='remark'&gt;"&amp;IF(E136="活動","&lt;span class='event'&gt;活動&lt;/span&gt;",IF(E136="限定","&lt;span class='limited'&gt;限定&lt;/span&gt;",""))&amp;"&lt;/td&gt;&lt;td headers='origin'&gt;&lt;span class='originName'&gt;"&amp;SUBSTITUTE(F136,CHAR(10),"&lt;br&gt;")&amp;"&lt;/span&gt;&lt;img class='originLogo' src='resources/ui/"&amp;VLOOKUP(F136,List!E:F,2,FALSE)&amp;"'title='"&amp;SUBSTITUTE(F136,CHAR(10)," ")&amp;"' /&gt;&lt;/td&gt;&lt;td headers='group'&gt;"&amp;IF(G136="","","&lt;span class='groupName'&gt;"&amp;SUBSTITUTE(G136,CHAR(10)," ")&amp;"&lt;/span&gt;&lt;img class='groupLogo' src='resources/ui/"&amp;VLOOKUP(G136,List!I:J,2,FALSE)&amp;"' title='"&amp;SUBSTITUTE(G136,CHAR(10)," ")&amp;"' /&gt;")&amp;"&lt;/td&gt;&lt;td headers='score' id='"&amp;AI136&amp;"'&gt;"&amp;H136&amp;"&lt;/td&gt;&lt;td headers='HP'&gt;"&amp;I136&amp;"&lt;/td&gt;&lt;td headers='patk'&gt;"&amp;J136&amp;"&lt;/td&gt;&lt;td headers='matk'&gt;"&amp;K136&amp;"&lt;/td&gt;&lt;td headers='pdef'&gt;"&amp;M136&amp;"&lt;/td&gt;&lt;td headers='mdef'&gt;"&amp;N136&amp;"&lt;/td&gt;&lt;td headers='dex'&gt;"&amp;O136&amp;"&lt;/td&gt;&lt;td headers='agi'&gt;"&amp;P136&amp;"&lt;/td&gt;&lt;td headers='luck'&gt;"&amp;Q136&amp;"&lt;/td&gt;&lt;td headers='a.type'&gt;"&amp;R136&amp;"&lt;/td&gt;&lt;td headers='a.bonus'&gt;"&amp;S136&amp;"&lt;/td&gt;&lt;td headers='special'&gt;"&amp;T136&amp;"&lt;/td&gt;&lt;td headers='sp.bonus'&gt;"&amp;U136&amp;"&lt;/td&gt;&lt;td headers='others'&gt;"&amp;V136&amp;"&lt;/td&gt;&lt;td headers='sinA'&gt;"&amp;W136&amp;"&lt;/td&gt;&lt;td headers='sinB'&gt;"&amp;X136&amp;"&lt;/td&gt;&lt;td headers='sinC'&gt;"&amp;Y136&amp;"&lt;/td&gt;&lt;td headers='sinD'&gt;"&amp;Z136&amp;"&lt;/td&gt;&lt;td headers='sinE'&gt;"&amp;AA136&amp;"&lt;/td&gt;&lt;td headers='sinF'&gt;"&amp;AB136&amp;"&lt;/td&gt;&lt;td headers='sinG'&gt;"&amp;AC136&amp;"&lt;/td&gt;&lt;/tr&gt;"</f>
        <v>&lt;tr class='mmt ltd'&gt;&lt;td headers='icon'&gt;&lt;img src='resources/TS_S_01.png' title='穢れなき乙女たち' /&gt;&lt;/td&gt;&lt;td headers='name'&gt;穢れなき乙女たち&lt;/td&gt;&lt;td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id='m134'&gt;90&lt;/td&gt;&lt;td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36" s="31" t="str">
        <f t="shared" si="20"/>
        <v>document.getElementById('m134').innerHTML = (b1*40+b2*0+b0*40) + (s1*0+s2*0+s3*30+s4*0+s5*30+s6*0+s7*0+s0*30) + (e01*20+e02*0+e03*0+e04*20+e05*0+e06*0+e07*0+e08*0+e09*0+e10*0+e11*0+e12*0+e13*0+e14*0+e15*0+e16*0+e17*0);</v>
      </c>
      <c r="AI136" s="35" t="str">
        <f t="shared" si="21"/>
        <v>m134</v>
      </c>
      <c r="AJ136" s="23"/>
    </row>
    <row r="137" spans="1:36" s="3" customFormat="1" ht="37.049999999999997" customHeight="1" x14ac:dyDescent="0.3">
      <c r="A137" s="3" t="s">
        <v>512</v>
      </c>
      <c r="C137" s="6" t="s">
        <v>516</v>
      </c>
      <c r="D137" s="3">
        <v>5</v>
      </c>
      <c r="E137" s="3" t="s">
        <v>39</v>
      </c>
      <c r="F137" s="15" t="s">
        <v>36</v>
      </c>
      <c r="G137" s="8" t="s">
        <v>249</v>
      </c>
      <c r="H137" s="4">
        <f t="shared" si="12"/>
        <v>70</v>
      </c>
      <c r="I137" s="2">
        <v>40</v>
      </c>
      <c r="J137" s="2">
        <v>30</v>
      </c>
      <c r="K137" s="2">
        <v>30</v>
      </c>
      <c r="L137" s="2">
        <f t="shared" si="10"/>
        <v>30</v>
      </c>
      <c r="M137" s="2"/>
      <c r="N137" s="2"/>
      <c r="O137" s="2"/>
      <c r="P137" s="2"/>
      <c r="Q137" s="7"/>
      <c r="U137" s="4"/>
      <c r="Y137" s="3">
        <v>40</v>
      </c>
      <c r="AA137" s="3">
        <v>20</v>
      </c>
      <c r="AD137" s="4">
        <f t="shared" si="11"/>
        <v>40</v>
      </c>
      <c r="AF137" s="23"/>
      <c r="AG137" s="31" t="str">
        <f>"&lt;tr class='mmt"&amp;IF(E137="活動"," ev",IF(E137="限定"," ltd",""))&amp;IF(G137=""," groupless'","'")&amp;"&gt;&lt;td headers='icon'&gt;&lt;img src='resources/"&amp;A137&amp;"' title='"&amp;C137&amp;"' /&gt;&lt;/td&gt;&lt;td headers='name'&gt;"&amp;C137&amp;"&lt;/td&gt;&lt;td headers='rank'&gt;"&amp;D137&amp;"&lt;/td&gt;&lt;td headers='remark'&gt;"&amp;IF(E137="活動","&lt;span class='event'&gt;活動&lt;/span&gt;",IF(E137="限定","&lt;span class='limited'&gt;限定&lt;/span&gt;",""))&amp;"&lt;/td&gt;&lt;td headers='origin'&gt;&lt;span class='originName'&gt;"&amp;SUBSTITUTE(F137,CHAR(10),"&lt;br&gt;")&amp;"&lt;/span&gt;&lt;img class='originLogo' src='resources/ui/"&amp;VLOOKUP(F137,List!E:F,2,FALSE)&amp;"'title='"&amp;SUBSTITUTE(F137,CHAR(10)," ")&amp;"' /&gt;&lt;/td&gt;&lt;td headers='group'&gt;"&amp;IF(G137="","","&lt;span class='groupName'&gt;"&amp;SUBSTITUTE(G137,CHAR(10)," ")&amp;"&lt;/span&gt;&lt;img class='groupLogo' src='resources/ui/"&amp;VLOOKUP(G137,List!I:J,2,FALSE)&amp;"' title='"&amp;SUBSTITUTE(G137,CHAR(10)," ")&amp;"' /&gt;")&amp;"&lt;/td&gt;&lt;td headers='score' id='"&amp;AI137&amp;"'&gt;"&amp;H137&amp;"&lt;/td&gt;&lt;td headers='HP'&gt;"&amp;I137&amp;"&lt;/td&gt;&lt;td headers='patk'&gt;"&amp;J137&amp;"&lt;/td&gt;&lt;td headers='matk'&gt;"&amp;K137&amp;"&lt;/td&gt;&lt;td headers='pdef'&gt;"&amp;M137&amp;"&lt;/td&gt;&lt;td headers='mdef'&gt;"&amp;N137&amp;"&lt;/td&gt;&lt;td headers='dex'&gt;"&amp;O137&amp;"&lt;/td&gt;&lt;td headers='agi'&gt;"&amp;P137&amp;"&lt;/td&gt;&lt;td headers='luck'&gt;"&amp;Q137&amp;"&lt;/td&gt;&lt;td headers='a.type'&gt;"&amp;R137&amp;"&lt;/td&gt;&lt;td headers='a.bonus'&gt;"&amp;S137&amp;"&lt;/td&gt;&lt;td headers='special'&gt;"&amp;T137&amp;"&lt;/td&gt;&lt;td headers='sp.bonus'&gt;"&amp;U137&amp;"&lt;/td&gt;&lt;td headers='others'&gt;"&amp;V137&amp;"&lt;/td&gt;&lt;td headers='sinA'&gt;"&amp;W137&amp;"&lt;/td&gt;&lt;td headers='sinB'&gt;"&amp;X137&amp;"&lt;/td&gt;&lt;td headers='sinC'&gt;"&amp;Y137&amp;"&lt;/td&gt;&lt;td headers='sinD'&gt;"&amp;Z137&amp;"&lt;/td&gt;&lt;td headers='sinE'&gt;"&amp;AA137&amp;"&lt;/td&gt;&lt;td headers='sinF'&gt;"&amp;AB137&amp;"&lt;/td&gt;&lt;td headers='sinG'&gt;"&amp;AC137&amp;"&lt;/td&gt;&lt;/tr&gt;"</f>
        <v>&lt;tr class='mmt ltd'&gt;&lt;td headers='icon'&gt;&lt;img src='resources/TS_S_02.png' title='華紋は桜色に染まり' /&gt;&lt;/td&gt;&lt;td headers='name'&gt;華紋は桜色に染まり&lt;/td&gt;&lt;td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id='m135'&gt;70&lt;/td&gt;&lt;td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headers='sinC'&gt;40&lt;/td&gt;&lt;td headers='sinD'&gt;&lt;/td&gt;&lt;td headers='sinE'&gt;20&lt;/td&gt;&lt;td headers='sinF'&gt;&lt;/td&gt;&lt;td headers='sinG'&gt;&lt;/td&gt;&lt;/tr&gt;</v>
      </c>
      <c r="AH137" s="31" t="str">
        <f t="shared" si="20"/>
        <v>document.getElementById('m135').innerHTML = (b1*30+b2*30+b0*30) + (s1*0+s2*0+s3*40+s4*0+s5*20+s6*0+s7*0+s0*40) + (e01*0+e02*0+e03*0+e04*+e05*0+e06*0+e07*0+e08*0+e09*0+e10*0+e11*0+e12*0+e13*0+e14*0+e15*0+e16*0+e17*0);</v>
      </c>
      <c r="AI137" s="35" t="str">
        <f t="shared" si="21"/>
        <v>m135</v>
      </c>
      <c r="AJ137" s="23"/>
    </row>
    <row r="138" spans="1:36" s="3" customFormat="1" ht="37.049999999999997" customHeight="1" x14ac:dyDescent="0.3">
      <c r="A138" s="3" t="s">
        <v>262</v>
      </c>
      <c r="C138" s="6" t="s">
        <v>263</v>
      </c>
      <c r="D138" s="3">
        <v>5</v>
      </c>
      <c r="E138" s="3" t="s">
        <v>35</v>
      </c>
      <c r="F138" s="15" t="s">
        <v>264</v>
      </c>
      <c r="G138" s="8"/>
      <c r="H138" s="4">
        <f t="shared" si="12"/>
        <v>0</v>
      </c>
      <c r="I138" s="2"/>
      <c r="J138" s="2"/>
      <c r="K138" s="2"/>
      <c r="L138" s="2">
        <f t="shared" si="10"/>
        <v>0</v>
      </c>
      <c r="M138" s="2"/>
      <c r="N138" s="2"/>
      <c r="O138" s="2"/>
      <c r="P138" s="2"/>
      <c r="Q138" s="7"/>
      <c r="U138" s="4"/>
      <c r="AD138" s="4">
        <f t="shared" si="11"/>
        <v>0</v>
      </c>
      <c r="AF138" s="23"/>
      <c r="AG138" s="31" t="str">
        <f>"&lt;tr class='mmt"&amp;IF(E138="活動"," ev",IF(E138="限定"," ltd",""))&amp;IF(G138=""," groupless'","'")&amp;"&gt;&lt;td headers='icon'&gt;&lt;img src='resources/"&amp;A138&amp;"' title='"&amp;C138&amp;"' /&gt;&lt;/td&gt;&lt;td headers='name'&gt;"&amp;C138&amp;"&lt;/td&gt;&lt;td headers='rank'&gt;"&amp;D138&amp;"&lt;/td&gt;&lt;td headers='remark'&gt;"&amp;IF(E138="活動","&lt;span class='event'&gt;活動&lt;/span&gt;",IF(E138="限定","&lt;span class='limited'&gt;限定&lt;/span&gt;",""))&amp;"&lt;/td&gt;&lt;td headers='origin'&gt;&lt;span class='originName'&gt;"&amp;SUBSTITUTE(F138,CHAR(10),"&lt;br&gt;")&amp;"&lt;/span&gt;&lt;img class='originLogo' src='resources/ui/"&amp;VLOOKUP(F138,List!E:F,2,FALSE)&amp;"'title='"&amp;SUBSTITUTE(F138,CHAR(10)," ")&amp;"' /&gt;&lt;/td&gt;&lt;td headers='group'&gt;"&amp;IF(G138="","","&lt;span class='groupName'&gt;"&amp;SUBSTITUTE(G138,CHAR(10)," ")&amp;"&lt;/span&gt;&lt;img class='groupLogo' src='resources/ui/"&amp;VLOOKUP(G138,List!I:J,2,FALSE)&amp;"' title='"&amp;SUBSTITUTE(G138,CHAR(10)," ")&amp;"' /&gt;")&amp;"&lt;/td&gt;&lt;td headers='score' id='"&amp;AI138&amp;"'&gt;"&amp;H138&amp;"&lt;/td&gt;&lt;td headers='HP'&gt;"&amp;I138&amp;"&lt;/td&gt;&lt;td headers='patk'&gt;"&amp;J138&amp;"&lt;/td&gt;&lt;td headers='matk'&gt;"&amp;K138&amp;"&lt;/td&gt;&lt;td headers='pdef'&gt;"&amp;M138&amp;"&lt;/td&gt;&lt;td headers='mdef'&gt;"&amp;N138&amp;"&lt;/td&gt;&lt;td headers='dex'&gt;"&amp;O138&amp;"&lt;/td&gt;&lt;td headers='agi'&gt;"&amp;P138&amp;"&lt;/td&gt;&lt;td headers='luck'&gt;"&amp;Q138&amp;"&lt;/td&gt;&lt;td headers='a.type'&gt;"&amp;R138&amp;"&lt;/td&gt;&lt;td headers='a.bonus'&gt;"&amp;S138&amp;"&lt;/td&gt;&lt;td headers='special'&gt;"&amp;T138&amp;"&lt;/td&gt;&lt;td headers='sp.bonus'&gt;"&amp;U138&amp;"&lt;/td&gt;&lt;td headers='others'&gt;"&amp;V138&amp;"&lt;/td&gt;&lt;td headers='sinA'&gt;"&amp;W138&amp;"&lt;/td&gt;&lt;td headers='sinB'&gt;"&amp;X138&amp;"&lt;/td&gt;&lt;td headers='sinC'&gt;"&amp;Y138&amp;"&lt;/td&gt;&lt;td headers='sinD'&gt;"&amp;Z138&amp;"&lt;/td&gt;&lt;td headers='sinE'&gt;"&amp;AA138&amp;"&lt;/td&gt;&lt;td headers='sinF'&gt;"&amp;AB138&amp;"&lt;/td&gt;&lt;td headers='sinG'&gt;"&amp;AC138&amp;"&lt;/td&gt;&lt;/tr&gt;"</f>
        <v>&lt;tr class='mmt ev groupless'&gt;&lt;td headers='icon'&gt;&lt;img src='resources/TS_SAGA_BIRGITTA_01.png' title='ファーストクリスマス' /&gt;&lt;/td&gt;&lt;td headers='name'&gt;ファーストクリスマス&lt;/td&gt;&lt;td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8" s="31" t="str">
        <f t="shared" si="20"/>
        <v>document.getElementById('m136').innerHTML = (b1*0+b2*0+b0*0) + (s1*0+s2*0+s3*0+s4*0+s5*0+s6*0+s7*0+s0*0) + (e01*0+e02*0+e03*0+e04*+e05*0+e06*0+e07*0+e08*0+e09*0+e10*0+e11*0+e12*0+e13*0+e14*0+e15*0+e16*0+e17*0);</v>
      </c>
      <c r="AI138" s="35" t="str">
        <f t="shared" si="21"/>
        <v>m136</v>
      </c>
      <c r="AJ138" s="23"/>
    </row>
    <row r="139" spans="1:36" s="3" customFormat="1" ht="37.049999999999997" customHeight="1" x14ac:dyDescent="0.3">
      <c r="A139" s="3" t="s">
        <v>513</v>
      </c>
      <c r="C139" s="6" t="s">
        <v>517</v>
      </c>
      <c r="D139" s="3">
        <v>5</v>
      </c>
      <c r="E139" s="3" t="s">
        <v>39</v>
      </c>
      <c r="F139" s="15" t="s">
        <v>264</v>
      </c>
      <c r="G139" s="8"/>
      <c r="H139" s="4">
        <f t="shared" si="12"/>
        <v>0</v>
      </c>
      <c r="I139" s="2"/>
      <c r="J139" s="2"/>
      <c r="K139" s="2"/>
      <c r="L139" s="2">
        <f t="shared" si="10"/>
        <v>0</v>
      </c>
      <c r="M139" s="2"/>
      <c r="N139" s="2"/>
      <c r="O139" s="2"/>
      <c r="P139" s="2"/>
      <c r="Q139" s="7"/>
      <c r="U139" s="4"/>
      <c r="AD139" s="4">
        <f t="shared" si="11"/>
        <v>0</v>
      </c>
      <c r="AF139" s="23"/>
      <c r="AG139" s="31" t="str">
        <f>"&lt;tr class='mmt"&amp;IF(E139="活動"," ev",IF(E139="限定"," ltd",""))&amp;IF(G139=""," groupless'","'")&amp;"&gt;&lt;td headers='icon'&gt;&lt;img src='resources/"&amp;A139&amp;"' title='"&amp;C139&amp;"' /&gt;&lt;/td&gt;&lt;td headers='name'&gt;"&amp;C139&amp;"&lt;/td&gt;&lt;td headers='rank'&gt;"&amp;D139&amp;"&lt;/td&gt;&lt;td headers='remark'&gt;"&amp;IF(E139="活動","&lt;span class='event'&gt;活動&lt;/span&gt;",IF(E139="限定","&lt;span class='limited'&gt;限定&lt;/span&gt;",""))&amp;"&lt;/td&gt;&lt;td headers='origin'&gt;&lt;span class='originName'&gt;"&amp;SUBSTITUTE(F139,CHAR(10),"&lt;br&gt;")&amp;"&lt;/span&gt;&lt;img class='originLogo' src='resources/ui/"&amp;VLOOKUP(F139,List!E:F,2,FALSE)&amp;"'title='"&amp;SUBSTITUTE(F139,CHAR(10)," ")&amp;"' /&gt;&lt;/td&gt;&lt;td headers='group'&gt;"&amp;IF(G139="","","&lt;span class='groupName'&gt;"&amp;SUBSTITUTE(G139,CHAR(10)," ")&amp;"&lt;/span&gt;&lt;img class='groupLogo' src='resources/ui/"&amp;VLOOKUP(G139,List!I:J,2,FALSE)&amp;"' title='"&amp;SUBSTITUTE(G139,CHAR(10)," ")&amp;"' /&gt;")&amp;"&lt;/td&gt;&lt;td headers='score' id='"&amp;AI139&amp;"'&gt;"&amp;H139&amp;"&lt;/td&gt;&lt;td headers='HP'&gt;"&amp;I139&amp;"&lt;/td&gt;&lt;td headers='patk'&gt;"&amp;J139&amp;"&lt;/td&gt;&lt;td headers='matk'&gt;"&amp;K139&amp;"&lt;/td&gt;&lt;td headers='pdef'&gt;"&amp;M139&amp;"&lt;/td&gt;&lt;td headers='mdef'&gt;"&amp;N139&amp;"&lt;/td&gt;&lt;td headers='dex'&gt;"&amp;O139&amp;"&lt;/td&gt;&lt;td headers='agi'&gt;"&amp;P139&amp;"&lt;/td&gt;&lt;td headers='luck'&gt;"&amp;Q139&amp;"&lt;/td&gt;&lt;td headers='a.type'&gt;"&amp;R139&amp;"&lt;/td&gt;&lt;td headers='a.bonus'&gt;"&amp;S139&amp;"&lt;/td&gt;&lt;td headers='special'&gt;"&amp;T139&amp;"&lt;/td&gt;&lt;td headers='sp.bonus'&gt;"&amp;U139&amp;"&lt;/td&gt;&lt;td headers='others'&gt;"&amp;V139&amp;"&lt;/td&gt;&lt;td headers='sinA'&gt;"&amp;W139&amp;"&lt;/td&gt;&lt;td headers='sinB'&gt;"&amp;X139&amp;"&lt;/td&gt;&lt;td headers='sinC'&gt;"&amp;Y139&amp;"&lt;/td&gt;&lt;td headers='sinD'&gt;"&amp;Z139&amp;"&lt;/td&gt;&lt;td headers='sinE'&gt;"&amp;AA139&amp;"&lt;/td&gt;&lt;td headers='sinF'&gt;"&amp;AB139&amp;"&lt;/td&gt;&lt;td headers='sinG'&gt;"&amp;AC139&amp;"&lt;/td&gt;&lt;/tr&gt;"</f>
        <v>&lt;tr class='mmt ltd groupless'&gt;&lt;td headers='icon'&gt;&lt;img src='resources/TS_SAGA_EULALIA_01.png' title='大森林の唱和' /&gt;&lt;/td&gt;&lt;td headers='name'&gt;大森林の唱和&lt;/td&gt;&lt;td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9" s="31" t="str">
        <f t="shared" si="20"/>
        <v>document.getElementById('m137').innerHTML = (b1*0+b2*0+b0*0) + (s1*0+s2*0+s3*0+s4*0+s5*0+s6*0+s7*0+s0*0) + (e01*0+e02*0+e03*0+e04*+e05*0+e06*0+e07*0+e08*0+e09*0+e10*0+e11*0+e12*0+e13*0+e14*0+e15*0+e16*0+e17*0);</v>
      </c>
      <c r="AI139" s="35" t="str">
        <f t="shared" si="21"/>
        <v>m137</v>
      </c>
      <c r="AJ139" s="23"/>
    </row>
    <row r="140" spans="1:36" s="3" customFormat="1" ht="37.049999999999997" customHeight="1" x14ac:dyDescent="0.3">
      <c r="A140" s="3" t="s">
        <v>265</v>
      </c>
      <c r="C140" s="6" t="s">
        <v>266</v>
      </c>
      <c r="D140" s="3">
        <v>5</v>
      </c>
      <c r="F140" s="15" t="s">
        <v>264</v>
      </c>
      <c r="G140" s="8" t="s">
        <v>168</v>
      </c>
      <c r="H140" s="4">
        <f t="shared" si="12"/>
        <v>80</v>
      </c>
      <c r="I140" s="2">
        <v>70</v>
      </c>
      <c r="J140" s="2"/>
      <c r="K140" s="2"/>
      <c r="L140" s="2">
        <f t="shared" si="10"/>
        <v>0</v>
      </c>
      <c r="M140" s="2"/>
      <c r="N140" s="2"/>
      <c r="O140" s="2"/>
      <c r="P140" s="2"/>
      <c r="Q140" s="7"/>
      <c r="R140" s="3" t="s">
        <v>19</v>
      </c>
      <c r="S140" s="3">
        <v>20</v>
      </c>
      <c r="U140" s="4"/>
      <c r="V140" s="3" t="s">
        <v>482</v>
      </c>
      <c r="X140" s="3">
        <v>60</v>
      </c>
      <c r="AD140" s="4">
        <f t="shared" si="11"/>
        <v>60</v>
      </c>
      <c r="AF140" s="23"/>
      <c r="AG140" s="31" t="str">
        <f>"&lt;tr class='mmt"&amp;IF(E140="活動"," ev",IF(E140="限定"," ltd",""))&amp;IF(G140=""," groupless'","'")&amp;"&gt;&lt;td headers='icon'&gt;&lt;img src='resources/"&amp;A140&amp;"' title='"&amp;C140&amp;"' /&gt;&lt;/td&gt;&lt;td headers='name'&gt;"&amp;C140&amp;"&lt;/td&gt;&lt;td headers='rank'&gt;"&amp;D140&amp;"&lt;/td&gt;&lt;td headers='remark'&gt;"&amp;IF(E140="活動","&lt;span class='event'&gt;活動&lt;/span&gt;",IF(E140="限定","&lt;span class='limited'&gt;限定&lt;/span&gt;",""))&amp;"&lt;/td&gt;&lt;td headers='origin'&gt;&lt;span class='originName'&gt;"&amp;SUBSTITUTE(F140,CHAR(10),"&lt;br&gt;")&amp;"&lt;/span&gt;&lt;img class='originLogo' src='resources/ui/"&amp;VLOOKUP(F140,List!E:F,2,FALSE)&amp;"'title='"&amp;SUBSTITUTE(F140,CHAR(10)," ")&amp;"' /&gt;&lt;/td&gt;&lt;td headers='group'&gt;"&amp;IF(G140="","","&lt;span class='groupName'&gt;"&amp;SUBSTITUTE(G140,CHAR(10)," ")&amp;"&lt;/span&gt;&lt;img class='groupLogo' src='resources/ui/"&amp;VLOOKUP(G140,List!I:J,2,FALSE)&amp;"' title='"&amp;SUBSTITUTE(G140,CHAR(10)," ")&amp;"' /&gt;")&amp;"&lt;/td&gt;&lt;td headers='score' id='"&amp;AI140&amp;"'&gt;"&amp;H140&amp;"&lt;/td&gt;&lt;td headers='HP'&gt;"&amp;I140&amp;"&lt;/td&gt;&lt;td headers='patk'&gt;"&amp;J140&amp;"&lt;/td&gt;&lt;td headers='matk'&gt;"&amp;K140&amp;"&lt;/td&gt;&lt;td headers='pdef'&gt;"&amp;M140&amp;"&lt;/td&gt;&lt;td headers='mdef'&gt;"&amp;N140&amp;"&lt;/td&gt;&lt;td headers='dex'&gt;"&amp;O140&amp;"&lt;/td&gt;&lt;td headers='agi'&gt;"&amp;P140&amp;"&lt;/td&gt;&lt;td headers='luck'&gt;"&amp;Q140&amp;"&lt;/td&gt;&lt;td headers='a.type'&gt;"&amp;R140&amp;"&lt;/td&gt;&lt;td headers='a.bonus'&gt;"&amp;S140&amp;"&lt;/td&gt;&lt;td headers='special'&gt;"&amp;T140&amp;"&lt;/td&gt;&lt;td headers='sp.bonus'&gt;"&amp;U140&amp;"&lt;/td&gt;&lt;td headers='others'&gt;"&amp;V140&amp;"&lt;/td&gt;&lt;td headers='sinA'&gt;"&amp;W140&amp;"&lt;/td&gt;&lt;td headers='sinB'&gt;"&amp;X140&amp;"&lt;/td&gt;&lt;td headers='sinC'&gt;"&amp;Y140&amp;"&lt;/td&gt;&lt;td headers='sinD'&gt;"&amp;Z140&amp;"&lt;/td&gt;&lt;td headers='sinE'&gt;"&amp;AA140&amp;"&lt;/td&gt;&lt;td headers='sinF'&gt;"&amp;AB140&amp;"&lt;/td&gt;&lt;td headers='sinG'&gt;"&amp;AC140&amp;"&lt;/td&gt;&lt;/tr&gt;"</f>
        <v>&lt;tr class='mmt'&gt;&lt;td headers='icon'&gt;&lt;img src='resources/TS_SAGA_GORMALAS_01.png' title='降臨ブラックキールズ' /&gt;&lt;/td&gt;&lt;td headers='name'&gt;降臨ブラックキールズ&lt;/td&gt;&lt;td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class='groupName'&gt;海賊団&lt;/span&gt;&lt;img class='groupLogo' src='resources/ui/subgroup_pirate.png' title='海賊団' /&gt;&lt;/td&gt;&lt;td headers='score' id='m138'&gt;80&lt;/td&gt;&lt;td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40" s="31" t="str">
        <f t="shared" si="20"/>
        <v>document.getElementById('m138').innerHTML = (b1*0+b2*0+b0*0) + (s1*0+s2*60+s3*0+s4*0+s5*0+s6*0+s7*0+s0*60) + (e01*0+e02*0+e03*0+e04*20+e05*0+e06*20+e07*0+e08*0+e09*0+e10*0+e11*0+e12*0+e13*0+e14*0+e15*0+e16*0+e17*0);</v>
      </c>
      <c r="AI140" s="35" t="str">
        <f t="shared" si="21"/>
        <v>m138</v>
      </c>
      <c r="AJ140" s="23"/>
    </row>
    <row r="141" spans="1:36" s="3" customFormat="1" ht="37.049999999999997" customHeight="1" x14ac:dyDescent="0.3">
      <c r="A141" s="3" t="s">
        <v>267</v>
      </c>
      <c r="C141" s="6" t="s">
        <v>268</v>
      </c>
      <c r="D141" s="3">
        <v>5</v>
      </c>
      <c r="E141" s="3" t="s">
        <v>35</v>
      </c>
      <c r="F141" s="15" t="s">
        <v>264</v>
      </c>
      <c r="G141" s="8"/>
      <c r="H141" s="4">
        <f t="shared" si="12"/>
        <v>0</v>
      </c>
      <c r="I141" s="2"/>
      <c r="J141" s="2"/>
      <c r="K141" s="2"/>
      <c r="L141" s="2">
        <f t="shared" ref="L141:L211" si="22">MAX(J141:K141)</f>
        <v>0</v>
      </c>
      <c r="M141" s="2"/>
      <c r="N141" s="2"/>
      <c r="O141" s="2"/>
      <c r="P141" s="2"/>
      <c r="Q141" s="7"/>
      <c r="U141" s="4"/>
      <c r="AD141" s="4">
        <f t="shared" ref="AD141:AD211" si="23">MAX(W141:AC141)</f>
        <v>0</v>
      </c>
      <c r="AF141" s="23"/>
      <c r="AG141" s="31" t="str">
        <f>"&lt;tr class='mmt"&amp;IF(E141="活動"," ev",IF(E141="限定"," ltd",""))&amp;IF(G141=""," groupless'","'")&amp;"&gt;&lt;td headers='icon'&gt;&lt;img src='resources/"&amp;A141&amp;"' title='"&amp;C141&amp;"' /&gt;&lt;/td&gt;&lt;td headers='name'&gt;"&amp;C141&amp;"&lt;/td&gt;&lt;td headers='rank'&gt;"&amp;D141&amp;"&lt;/td&gt;&lt;td headers='remark'&gt;"&amp;IF(E141="活動","&lt;span class='event'&gt;活動&lt;/span&gt;",IF(E141="限定","&lt;span class='limited'&gt;限定&lt;/span&gt;",""))&amp;"&lt;/td&gt;&lt;td headers='origin'&gt;&lt;span class='originName'&gt;"&amp;SUBSTITUTE(F141,CHAR(10),"&lt;br&gt;")&amp;"&lt;/span&gt;&lt;img class='originLogo' src='resources/ui/"&amp;VLOOKUP(F141,List!E:F,2,FALSE)&amp;"'title='"&amp;SUBSTITUTE(F141,CHAR(10)," ")&amp;"' /&gt;&lt;/td&gt;&lt;td headers='group'&gt;"&amp;IF(G141="","","&lt;span class='groupName'&gt;"&amp;SUBSTITUTE(G141,CHAR(10)," ")&amp;"&lt;/span&gt;&lt;img class='groupLogo' src='resources/ui/"&amp;VLOOKUP(G141,List!I:J,2,FALSE)&amp;"' title='"&amp;SUBSTITUTE(G141,CHAR(10)," ")&amp;"' /&gt;")&amp;"&lt;/td&gt;&lt;td headers='score' id='"&amp;AI141&amp;"'&gt;"&amp;H141&amp;"&lt;/td&gt;&lt;td headers='HP'&gt;"&amp;I141&amp;"&lt;/td&gt;&lt;td headers='patk'&gt;"&amp;J141&amp;"&lt;/td&gt;&lt;td headers='matk'&gt;"&amp;K141&amp;"&lt;/td&gt;&lt;td headers='pdef'&gt;"&amp;M141&amp;"&lt;/td&gt;&lt;td headers='mdef'&gt;"&amp;N141&amp;"&lt;/td&gt;&lt;td headers='dex'&gt;"&amp;O141&amp;"&lt;/td&gt;&lt;td headers='agi'&gt;"&amp;P141&amp;"&lt;/td&gt;&lt;td headers='luck'&gt;"&amp;Q141&amp;"&lt;/td&gt;&lt;td headers='a.type'&gt;"&amp;R141&amp;"&lt;/td&gt;&lt;td headers='a.bonus'&gt;"&amp;S141&amp;"&lt;/td&gt;&lt;td headers='special'&gt;"&amp;T141&amp;"&lt;/td&gt;&lt;td headers='sp.bonus'&gt;"&amp;U141&amp;"&lt;/td&gt;&lt;td headers='others'&gt;"&amp;V141&amp;"&lt;/td&gt;&lt;td headers='sinA'&gt;"&amp;W141&amp;"&lt;/td&gt;&lt;td headers='sinB'&gt;"&amp;X141&amp;"&lt;/td&gt;&lt;td headers='sinC'&gt;"&amp;Y141&amp;"&lt;/td&gt;&lt;td headers='sinD'&gt;"&amp;Z141&amp;"&lt;/td&gt;&lt;td headers='sinE'&gt;"&amp;AA141&amp;"&lt;/td&gt;&lt;td headers='sinF'&gt;"&amp;AB141&amp;"&lt;/td&gt;&lt;td headers='sinG'&gt;"&amp;AC141&amp;"&lt;/td&gt;&lt;/tr&gt;"</f>
        <v>&lt;tr class='mmt ev groupless'&gt;&lt;td headers='icon'&gt;&lt;img src='resources/TS_SAGA_MERDA_01.png' title='仕事終わりのもふもふ' /&gt;&lt;/td&gt;&lt;td headers='name'&gt;仕事終わりのもふもふ&lt;/td&gt;&lt;td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1" s="31" t="str">
        <f t="shared" si="20"/>
        <v>document.getElementById('m139').innerHTML = (b1*0+b2*0+b0*0) + (s1*0+s2*0+s3*0+s4*0+s5*0+s6*0+s7*0+s0*0) + (e01*0+e02*0+e03*0+e04*+e05*0+e06*0+e07*0+e08*0+e09*0+e10*0+e11*0+e12*0+e13*0+e14*0+e15*0+e16*0+e17*0);</v>
      </c>
      <c r="AI141" s="35" t="str">
        <f t="shared" si="21"/>
        <v>m139</v>
      </c>
      <c r="AJ141" s="23"/>
    </row>
    <row r="142" spans="1:36" s="3" customFormat="1" ht="37.049999999999997" customHeight="1" x14ac:dyDescent="0.3">
      <c r="A142" s="3" t="s">
        <v>269</v>
      </c>
      <c r="C142" s="6" t="s">
        <v>270</v>
      </c>
      <c r="D142" s="3">
        <v>5</v>
      </c>
      <c r="F142" s="15" t="s">
        <v>264</v>
      </c>
      <c r="G142" s="8"/>
      <c r="H142" s="4">
        <f t="shared" si="12"/>
        <v>0</v>
      </c>
      <c r="I142" s="2"/>
      <c r="J142" s="2"/>
      <c r="K142" s="2"/>
      <c r="L142" s="2">
        <f t="shared" si="22"/>
        <v>0</v>
      </c>
      <c r="M142" s="2"/>
      <c r="N142" s="2"/>
      <c r="O142" s="2"/>
      <c r="P142" s="2"/>
      <c r="Q142" s="7"/>
      <c r="U142" s="4"/>
      <c r="AD142" s="4">
        <f t="shared" si="23"/>
        <v>0</v>
      </c>
      <c r="AF142" s="23"/>
      <c r="AG142" s="31" t="str">
        <f>"&lt;tr class='mmt"&amp;IF(E142="活動"," ev",IF(E142="限定"," ltd",""))&amp;IF(G142=""," groupless'","'")&amp;"&gt;&lt;td headers='icon'&gt;&lt;img src='resources/"&amp;A142&amp;"' title='"&amp;C142&amp;"' /&gt;&lt;/td&gt;&lt;td headers='name'&gt;"&amp;C142&amp;"&lt;/td&gt;&lt;td headers='rank'&gt;"&amp;D142&amp;"&lt;/td&gt;&lt;td headers='remark'&gt;"&amp;IF(E142="活動","&lt;span class='event'&gt;活動&lt;/span&gt;",IF(E142="限定","&lt;span class='limited'&gt;限定&lt;/span&gt;",""))&amp;"&lt;/td&gt;&lt;td headers='origin'&gt;&lt;span class='originName'&gt;"&amp;SUBSTITUTE(F142,CHAR(10),"&lt;br&gt;")&amp;"&lt;/span&gt;&lt;img class='originLogo' src='resources/ui/"&amp;VLOOKUP(F142,List!E:F,2,FALSE)&amp;"'title='"&amp;SUBSTITUTE(F142,CHAR(10)," ")&amp;"' /&gt;&lt;/td&gt;&lt;td headers='group'&gt;"&amp;IF(G142="","","&lt;span class='groupName'&gt;"&amp;SUBSTITUTE(G142,CHAR(10)," ")&amp;"&lt;/span&gt;&lt;img class='groupLogo' src='resources/ui/"&amp;VLOOKUP(G142,List!I:J,2,FALSE)&amp;"' title='"&amp;SUBSTITUTE(G142,CHAR(10)," ")&amp;"' /&gt;")&amp;"&lt;/td&gt;&lt;td headers='score' id='"&amp;AI142&amp;"'&gt;"&amp;H142&amp;"&lt;/td&gt;&lt;td headers='HP'&gt;"&amp;I142&amp;"&lt;/td&gt;&lt;td headers='patk'&gt;"&amp;J142&amp;"&lt;/td&gt;&lt;td headers='matk'&gt;"&amp;K142&amp;"&lt;/td&gt;&lt;td headers='pdef'&gt;"&amp;M142&amp;"&lt;/td&gt;&lt;td headers='mdef'&gt;"&amp;N142&amp;"&lt;/td&gt;&lt;td headers='dex'&gt;"&amp;O142&amp;"&lt;/td&gt;&lt;td headers='agi'&gt;"&amp;P142&amp;"&lt;/td&gt;&lt;td headers='luck'&gt;"&amp;Q142&amp;"&lt;/td&gt;&lt;td headers='a.type'&gt;"&amp;R142&amp;"&lt;/td&gt;&lt;td headers='a.bonus'&gt;"&amp;S142&amp;"&lt;/td&gt;&lt;td headers='special'&gt;"&amp;T142&amp;"&lt;/td&gt;&lt;td headers='sp.bonus'&gt;"&amp;U142&amp;"&lt;/td&gt;&lt;td headers='others'&gt;"&amp;V142&amp;"&lt;/td&gt;&lt;td headers='sinA'&gt;"&amp;W142&amp;"&lt;/td&gt;&lt;td headers='sinB'&gt;"&amp;X142&amp;"&lt;/td&gt;&lt;td headers='sinC'&gt;"&amp;Y142&amp;"&lt;/td&gt;&lt;td headers='sinD'&gt;"&amp;Z142&amp;"&lt;/td&gt;&lt;td headers='sinE'&gt;"&amp;AA142&amp;"&lt;/td&gt;&lt;td headers='sinF'&gt;"&amp;AB142&amp;"&lt;/td&gt;&lt;td headers='sinG'&gt;"&amp;AC142&amp;"&lt;/td&gt;&lt;/tr&gt;"</f>
        <v>&lt;tr class='mmt groupless'&gt;&lt;td headers='icon'&gt;&lt;img src='resources/TS_SAGA_MOCA_01.png' title='優しき風を纏いて' /&gt;&lt;/td&gt;&lt;td headers='name'&gt;優しき風を纏いて&lt;/td&gt;&lt;td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2" s="31" t="str">
        <f t="shared" si="20"/>
        <v>document.getElementById('m140').innerHTML = (b1*0+b2*0+b0*0) + (s1*0+s2*0+s3*0+s4*0+s5*0+s6*0+s7*0+s0*0) + (e01*0+e02*0+e03*0+e04*+e05*0+e06*0+e07*0+e08*0+e09*0+e10*0+e11*0+e12*0+e13*0+e14*0+e15*0+e16*0+e17*0);</v>
      </c>
      <c r="AI142" s="35" t="str">
        <f t="shared" si="21"/>
        <v>m140</v>
      </c>
      <c r="AJ142" s="23"/>
    </row>
    <row r="143" spans="1:36" s="3" customFormat="1" ht="37.049999999999997" customHeight="1" x14ac:dyDescent="0.3">
      <c r="A143" s="3" t="s">
        <v>271</v>
      </c>
      <c r="C143" s="6" t="s">
        <v>272</v>
      </c>
      <c r="D143" s="3">
        <v>5</v>
      </c>
      <c r="F143" s="15" t="s">
        <v>264</v>
      </c>
      <c r="G143" s="8" t="s">
        <v>100</v>
      </c>
      <c r="H143" s="4">
        <f t="shared" si="12"/>
        <v>90</v>
      </c>
      <c r="I143" s="2">
        <v>50</v>
      </c>
      <c r="J143" s="2"/>
      <c r="K143" s="2">
        <v>30</v>
      </c>
      <c r="L143" s="2">
        <f t="shared" si="22"/>
        <v>30</v>
      </c>
      <c r="M143" s="2"/>
      <c r="N143" s="2"/>
      <c r="O143" s="2"/>
      <c r="P143" s="2"/>
      <c r="Q143" s="7"/>
      <c r="R143" s="3" t="s">
        <v>18</v>
      </c>
      <c r="S143" s="3">
        <v>20</v>
      </c>
      <c r="U143" s="4"/>
      <c r="W143" s="3">
        <v>20</v>
      </c>
      <c r="AA143" s="3">
        <v>40</v>
      </c>
      <c r="AD143" s="4">
        <f t="shared" si="23"/>
        <v>40</v>
      </c>
      <c r="AF143" s="23"/>
      <c r="AG143" s="31" t="str">
        <f>"&lt;tr class='mmt"&amp;IF(E143="活動"," ev",IF(E143="限定"," ltd",""))&amp;IF(G143=""," groupless'","'")&amp;"&gt;&lt;td headers='icon'&gt;&lt;img src='resources/"&amp;A143&amp;"' title='"&amp;C143&amp;"' /&gt;&lt;/td&gt;&lt;td headers='name'&gt;"&amp;C143&amp;"&lt;/td&gt;&lt;td headers='rank'&gt;"&amp;D143&amp;"&lt;/td&gt;&lt;td headers='remark'&gt;"&amp;IF(E143="活動","&lt;span class='event'&gt;活動&lt;/span&gt;",IF(E143="限定","&lt;span class='limited'&gt;限定&lt;/span&gt;",""))&amp;"&lt;/td&gt;&lt;td headers='origin'&gt;&lt;span class='originName'&gt;"&amp;SUBSTITUTE(F143,CHAR(10),"&lt;br&gt;")&amp;"&lt;/span&gt;&lt;img class='originLogo' src='resources/ui/"&amp;VLOOKUP(F143,List!E:F,2,FALSE)&amp;"'title='"&amp;SUBSTITUTE(F143,CHAR(10)," ")&amp;"' /&gt;&lt;/td&gt;&lt;td headers='group'&gt;"&amp;IF(G143="","","&lt;span class='groupName'&gt;"&amp;SUBSTITUTE(G143,CHAR(10)," ")&amp;"&lt;/span&gt;&lt;img class='groupLogo' src='resources/ui/"&amp;VLOOKUP(G143,List!I:J,2,FALSE)&amp;"' title='"&amp;SUBSTITUTE(G143,CHAR(10)," ")&amp;"' /&gt;")&amp;"&lt;/td&gt;&lt;td headers='score' id='"&amp;AI143&amp;"'&gt;"&amp;H143&amp;"&lt;/td&gt;&lt;td headers='HP'&gt;"&amp;I143&amp;"&lt;/td&gt;&lt;td headers='patk'&gt;"&amp;J143&amp;"&lt;/td&gt;&lt;td headers='matk'&gt;"&amp;K143&amp;"&lt;/td&gt;&lt;td headers='pdef'&gt;"&amp;M143&amp;"&lt;/td&gt;&lt;td headers='mdef'&gt;"&amp;N143&amp;"&lt;/td&gt;&lt;td headers='dex'&gt;"&amp;O143&amp;"&lt;/td&gt;&lt;td headers='agi'&gt;"&amp;P143&amp;"&lt;/td&gt;&lt;td headers='luck'&gt;"&amp;Q143&amp;"&lt;/td&gt;&lt;td headers='a.type'&gt;"&amp;R143&amp;"&lt;/td&gt;&lt;td headers='a.bonus'&gt;"&amp;S143&amp;"&lt;/td&gt;&lt;td headers='special'&gt;"&amp;T143&amp;"&lt;/td&gt;&lt;td headers='sp.bonus'&gt;"&amp;U143&amp;"&lt;/td&gt;&lt;td headers='others'&gt;"&amp;V143&amp;"&lt;/td&gt;&lt;td headers='sinA'&gt;"&amp;W143&amp;"&lt;/td&gt;&lt;td headers='sinB'&gt;"&amp;X143&amp;"&lt;/td&gt;&lt;td headers='sinC'&gt;"&amp;Y143&amp;"&lt;/td&gt;&lt;td headers='sinD'&gt;"&amp;Z143&amp;"&lt;/td&gt;&lt;td headers='sinE'&gt;"&amp;AA143&amp;"&lt;/td&gt;&lt;td headers='sinF'&gt;"&amp;AB143&amp;"&lt;/td&gt;&lt;td headers='sinG'&gt;"&amp;AC143&amp;"&lt;/td&gt;&lt;/tr&gt;"</f>
        <v>&lt;tr class='mmt'&gt;&lt;td headers='icon'&gt;&lt;img src='resources/TS_SAGA_NINA_01.png' title='スタディアニマルズ' /&gt;&lt;/td&gt;&lt;td headers='name'&gt;スタディアニマルズ&lt;/td&gt;&lt;td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id='m141'&gt;90&lt;/td&gt;&lt;td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143" s="31" t="str">
        <f t="shared" si="20"/>
        <v>document.getElementById('m141').innerHTML = (b1*0+b2*30+b0*30) + (s1*20+s2*0+s3*0+s4*0+s5*40+s6*0+s7*0+s0*40) + (e01*0+e02*0+e03*0+e04*20+e05*20+e06*0+e07*0+e08*0+e09*0+e10*0+e11*0+e12*0+e13*0+e14*0+e15*0+e16*0+e17*0);</v>
      </c>
      <c r="AI143" s="35" t="str">
        <f t="shared" si="21"/>
        <v>m141</v>
      </c>
      <c r="AJ143" s="23"/>
    </row>
    <row r="144" spans="1:36" s="3" customFormat="1" ht="37.049999999999997" customHeight="1" x14ac:dyDescent="0.3">
      <c r="A144" s="3" t="s">
        <v>273</v>
      </c>
      <c r="C144" s="6" t="s">
        <v>274</v>
      </c>
      <c r="D144" s="3">
        <v>5</v>
      </c>
      <c r="E144" s="3" t="s">
        <v>39</v>
      </c>
      <c r="F144" s="15" t="s">
        <v>264</v>
      </c>
      <c r="G144" s="8" t="s">
        <v>100</v>
      </c>
      <c r="H144" s="4">
        <f t="shared" si="12"/>
        <v>120</v>
      </c>
      <c r="I144" s="2"/>
      <c r="J144" s="2"/>
      <c r="K144" s="2">
        <v>30</v>
      </c>
      <c r="L144" s="2">
        <f t="shared" si="22"/>
        <v>30</v>
      </c>
      <c r="M144" s="2"/>
      <c r="N144" s="2"/>
      <c r="O144" s="2"/>
      <c r="P144" s="2"/>
      <c r="Q144" s="7"/>
      <c r="R144" s="3" t="s">
        <v>18</v>
      </c>
      <c r="S144" s="3">
        <v>30</v>
      </c>
      <c r="T144" s="3" t="s">
        <v>21</v>
      </c>
      <c r="U144" s="4">
        <v>20</v>
      </c>
      <c r="V144" s="3" t="s">
        <v>479</v>
      </c>
      <c r="Z144" s="3">
        <v>40</v>
      </c>
      <c r="AA144" s="3">
        <v>20</v>
      </c>
      <c r="AD144" s="4">
        <f t="shared" si="23"/>
        <v>40</v>
      </c>
      <c r="AF144" s="23"/>
      <c r="AG144" s="31" t="str">
        <f>"&lt;tr class='mmt"&amp;IF(E144="活動"," ev",IF(E144="限定"," ltd",""))&amp;IF(G144=""," groupless'","'")&amp;"&gt;&lt;td headers='icon'&gt;&lt;img src='resources/"&amp;A144&amp;"' title='"&amp;C144&amp;"' /&gt;&lt;/td&gt;&lt;td headers='name'&gt;"&amp;C144&amp;"&lt;/td&gt;&lt;td headers='rank'&gt;"&amp;D144&amp;"&lt;/td&gt;&lt;td headers='remark'&gt;"&amp;IF(E144="活動","&lt;span class='event'&gt;活動&lt;/span&gt;",IF(E144="限定","&lt;span class='limited'&gt;限定&lt;/span&gt;",""))&amp;"&lt;/td&gt;&lt;td headers='origin'&gt;&lt;span class='originName'&gt;"&amp;SUBSTITUTE(F144,CHAR(10),"&lt;br&gt;")&amp;"&lt;/span&gt;&lt;img class='originLogo' src='resources/ui/"&amp;VLOOKUP(F144,List!E:F,2,FALSE)&amp;"'title='"&amp;SUBSTITUTE(F144,CHAR(10)," ")&amp;"' /&gt;&lt;/td&gt;&lt;td headers='group'&gt;"&amp;IF(G144="","","&lt;span class='groupName'&gt;"&amp;SUBSTITUTE(G144,CHAR(10)," ")&amp;"&lt;/span&gt;&lt;img class='groupLogo' src='resources/ui/"&amp;VLOOKUP(G144,List!I:J,2,FALSE)&amp;"' title='"&amp;SUBSTITUTE(G144,CHAR(10)," ")&amp;"' /&gt;")&amp;"&lt;/td&gt;&lt;td headers='score' id='"&amp;AI144&amp;"'&gt;"&amp;H144&amp;"&lt;/td&gt;&lt;td headers='HP'&gt;"&amp;I144&amp;"&lt;/td&gt;&lt;td headers='patk'&gt;"&amp;J144&amp;"&lt;/td&gt;&lt;td headers='matk'&gt;"&amp;K144&amp;"&lt;/td&gt;&lt;td headers='pdef'&gt;"&amp;M144&amp;"&lt;/td&gt;&lt;td headers='mdef'&gt;"&amp;N144&amp;"&lt;/td&gt;&lt;td headers='dex'&gt;"&amp;O144&amp;"&lt;/td&gt;&lt;td headers='agi'&gt;"&amp;P144&amp;"&lt;/td&gt;&lt;td headers='luck'&gt;"&amp;Q144&amp;"&lt;/td&gt;&lt;td headers='a.type'&gt;"&amp;R144&amp;"&lt;/td&gt;&lt;td headers='a.bonus'&gt;"&amp;S144&amp;"&lt;/td&gt;&lt;td headers='special'&gt;"&amp;T144&amp;"&lt;/td&gt;&lt;td headers='sp.bonus'&gt;"&amp;U144&amp;"&lt;/td&gt;&lt;td headers='others'&gt;"&amp;V144&amp;"&lt;/td&gt;&lt;td headers='sinA'&gt;"&amp;W144&amp;"&lt;/td&gt;&lt;td headers='sinB'&gt;"&amp;X144&amp;"&lt;/td&gt;&lt;td headers='sinC'&gt;"&amp;Y144&amp;"&lt;/td&gt;&lt;td headers='sinD'&gt;"&amp;Z144&amp;"&lt;/td&gt;&lt;td headers='sinE'&gt;"&amp;AA144&amp;"&lt;/td&gt;&lt;td headers='sinF'&gt;"&amp;AB144&amp;"&lt;/td&gt;&lt;td headers='sinG'&gt;"&amp;AC144&amp;"&lt;/td&gt;&lt;/tr&gt;"</f>
        <v>&lt;tr class='mmt ltd'&gt;&lt;td headers='icon'&gt;&lt;img src='resources/TS_SAGA_NINA_02.png' title='手作りクリスマス' /&gt;&lt;/td&gt;&lt;td headers='name'&gt;手作りクリスマス&lt;/td&gt;&lt;td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id='m142'&gt;120&lt;/td&gt;&lt;td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44" s="31" t="str">
        <f t="shared" si="20"/>
        <v>document.getElementById('m142').innerHTML = (b1*0+b2*30+b0*30) + (s1*0+s2*0+s3*0+s4*40+s5*20+s6*0+s7*0+s0*40) + (e01*0+e02*0+e03*0+e04*30+e05*30+e06*0+e07*0+e08*0+e09*0+e10*0+e11*0+e12*20+e13*0+e14*0+e15*0+e16*0+e17*0);</v>
      </c>
      <c r="AI144" s="35" t="str">
        <f t="shared" si="21"/>
        <v>m142</v>
      </c>
      <c r="AJ144" s="23"/>
    </row>
    <row r="145" spans="1:36" s="3" customFormat="1" ht="37.049999999999997" customHeight="1" x14ac:dyDescent="0.3">
      <c r="A145" s="3" t="s">
        <v>470</v>
      </c>
      <c r="C145" s="6" t="s">
        <v>471</v>
      </c>
      <c r="D145" s="3">
        <v>5</v>
      </c>
      <c r="E145" s="3" t="s">
        <v>39</v>
      </c>
      <c r="F145" s="15" t="s">
        <v>264</v>
      </c>
      <c r="G145" s="8"/>
      <c r="H145" s="4">
        <f t="shared" si="12"/>
        <v>0</v>
      </c>
      <c r="I145" s="2"/>
      <c r="J145" s="2"/>
      <c r="K145" s="2"/>
      <c r="L145" s="2">
        <f t="shared" si="22"/>
        <v>0</v>
      </c>
      <c r="M145" s="2"/>
      <c r="N145" s="2"/>
      <c r="O145" s="2"/>
      <c r="P145" s="2"/>
      <c r="Q145" s="7"/>
      <c r="U145" s="4"/>
      <c r="AD145" s="4">
        <f t="shared" si="23"/>
        <v>0</v>
      </c>
      <c r="AF145" s="23"/>
      <c r="AG145" s="31" t="str">
        <f>"&lt;tr class='mmt"&amp;IF(E145="活動"," ev",IF(E145="限定"," ltd",""))&amp;IF(G145=""," groupless'","'")&amp;"&gt;&lt;td headers='icon'&gt;&lt;img src='resources/"&amp;A145&amp;"' title='"&amp;C145&amp;"' /&gt;&lt;/td&gt;&lt;td headers='name'&gt;"&amp;C145&amp;"&lt;/td&gt;&lt;td headers='rank'&gt;"&amp;D145&amp;"&lt;/td&gt;&lt;td headers='remark'&gt;"&amp;IF(E145="活動","&lt;span class='event'&gt;活動&lt;/span&gt;",IF(E145="限定","&lt;span class='limited'&gt;限定&lt;/span&gt;",""))&amp;"&lt;/td&gt;&lt;td headers='origin'&gt;&lt;span class='originName'&gt;"&amp;SUBSTITUTE(F145,CHAR(10),"&lt;br&gt;")&amp;"&lt;/span&gt;&lt;img class='originLogo' src='resources/ui/"&amp;VLOOKUP(F145,List!E:F,2,FALSE)&amp;"'title='"&amp;SUBSTITUTE(F145,CHAR(10)," ")&amp;"' /&gt;&lt;/td&gt;&lt;td headers='group'&gt;"&amp;IF(G145="","","&lt;span class='groupName'&gt;"&amp;SUBSTITUTE(G145,CHAR(10)," ")&amp;"&lt;/span&gt;&lt;img class='groupLogo' src='resources/ui/"&amp;VLOOKUP(G145,List!I:J,2,FALSE)&amp;"' title='"&amp;SUBSTITUTE(G145,CHAR(10)," ")&amp;"' /&gt;")&amp;"&lt;/td&gt;&lt;td headers='score' id='"&amp;AI145&amp;"'&gt;"&amp;H145&amp;"&lt;/td&gt;&lt;td headers='HP'&gt;"&amp;I145&amp;"&lt;/td&gt;&lt;td headers='patk'&gt;"&amp;J145&amp;"&lt;/td&gt;&lt;td headers='matk'&gt;"&amp;K145&amp;"&lt;/td&gt;&lt;td headers='pdef'&gt;"&amp;M145&amp;"&lt;/td&gt;&lt;td headers='mdef'&gt;"&amp;N145&amp;"&lt;/td&gt;&lt;td headers='dex'&gt;"&amp;O145&amp;"&lt;/td&gt;&lt;td headers='agi'&gt;"&amp;P145&amp;"&lt;/td&gt;&lt;td headers='luck'&gt;"&amp;Q145&amp;"&lt;/td&gt;&lt;td headers='a.type'&gt;"&amp;R145&amp;"&lt;/td&gt;&lt;td headers='a.bonus'&gt;"&amp;S145&amp;"&lt;/td&gt;&lt;td headers='special'&gt;"&amp;T145&amp;"&lt;/td&gt;&lt;td headers='sp.bonus'&gt;"&amp;U145&amp;"&lt;/td&gt;&lt;td headers='others'&gt;"&amp;V145&amp;"&lt;/td&gt;&lt;td headers='sinA'&gt;"&amp;W145&amp;"&lt;/td&gt;&lt;td headers='sinB'&gt;"&amp;X145&amp;"&lt;/td&gt;&lt;td headers='sinC'&gt;"&amp;Y145&amp;"&lt;/td&gt;&lt;td headers='sinD'&gt;"&amp;Z145&amp;"&lt;/td&gt;&lt;td headers='sinE'&gt;"&amp;AA145&amp;"&lt;/td&gt;&lt;td headers='sinF'&gt;"&amp;AB145&amp;"&lt;/td&gt;&lt;td headers='sinG'&gt;"&amp;AC145&amp;"&lt;/td&gt;&lt;/tr&gt;"</f>
        <v>&lt;tr class='mmt ltd groupless'&gt;&lt;td headers='icon'&gt;&lt;img src='resources/TS_SAGA_SANDAISEI_01.png' title='雪解けを告げた風' /&gt;&lt;/td&gt;&lt;td headers='name'&gt;雪解けを告げた風&lt;/td&gt;&lt;td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5" s="31" t="str">
        <f t="shared" si="20"/>
        <v>document.getElementById('m143').innerHTML = (b1*0+b2*0+b0*0) + (s1*0+s2*0+s3*0+s4*0+s5*0+s6*0+s7*0+s0*0) + (e01*0+e02*0+e03*0+e04*+e05*0+e06*0+e07*0+e08*0+e09*0+e10*0+e11*0+e12*0+e13*0+e14*0+e15*0+e16*0+e17*0);</v>
      </c>
      <c r="AI145" s="35" t="str">
        <f t="shared" si="21"/>
        <v>m143</v>
      </c>
      <c r="AJ145" s="23"/>
    </row>
    <row r="146" spans="1:36" s="3" customFormat="1" ht="37.049999999999997" customHeight="1" x14ac:dyDescent="0.3">
      <c r="A146" s="3" t="s">
        <v>275</v>
      </c>
      <c r="C146" s="6" t="s">
        <v>276</v>
      </c>
      <c r="D146" s="3">
        <v>5</v>
      </c>
      <c r="F146" s="15" t="s">
        <v>264</v>
      </c>
      <c r="G146" s="8" t="s">
        <v>68</v>
      </c>
      <c r="H146" s="4">
        <f t="shared" si="12"/>
        <v>60</v>
      </c>
      <c r="I146" s="2">
        <v>30</v>
      </c>
      <c r="J146" s="2">
        <v>30</v>
      </c>
      <c r="K146" s="2"/>
      <c r="L146" s="2">
        <f t="shared" si="22"/>
        <v>30</v>
      </c>
      <c r="M146" s="2"/>
      <c r="N146" s="2"/>
      <c r="O146" s="2">
        <v>30</v>
      </c>
      <c r="P146" s="2">
        <v>5</v>
      </c>
      <c r="Q146" s="7"/>
      <c r="U146" s="4"/>
      <c r="Z146" s="3">
        <v>30</v>
      </c>
      <c r="AB146" s="3">
        <v>30</v>
      </c>
      <c r="AD146" s="4">
        <f t="shared" si="23"/>
        <v>30</v>
      </c>
      <c r="AF146" s="23"/>
      <c r="AG146" s="31" t="str">
        <f>"&lt;tr class='mmt"&amp;IF(E146="活動"," ev",IF(E146="限定"," ltd",""))&amp;IF(G146=""," groupless'","'")&amp;"&gt;&lt;td headers='icon'&gt;&lt;img src='resources/"&amp;A146&amp;"' title='"&amp;C146&amp;"' /&gt;&lt;/td&gt;&lt;td headers='name'&gt;"&amp;C146&amp;"&lt;/td&gt;&lt;td headers='rank'&gt;"&amp;D146&amp;"&lt;/td&gt;&lt;td headers='remark'&gt;"&amp;IF(E146="活動","&lt;span class='event'&gt;活動&lt;/span&gt;",IF(E146="限定","&lt;span class='limited'&gt;限定&lt;/span&gt;",""))&amp;"&lt;/td&gt;&lt;td headers='origin'&gt;&lt;span class='originName'&gt;"&amp;SUBSTITUTE(F146,CHAR(10),"&lt;br&gt;")&amp;"&lt;/span&gt;&lt;img class='originLogo' src='resources/ui/"&amp;VLOOKUP(F146,List!E:F,2,FALSE)&amp;"'title='"&amp;SUBSTITUTE(F146,CHAR(10)," ")&amp;"' /&gt;&lt;/td&gt;&lt;td headers='group'&gt;"&amp;IF(G146="","","&lt;span class='groupName'&gt;"&amp;SUBSTITUTE(G146,CHAR(10)," ")&amp;"&lt;/span&gt;&lt;img class='groupLogo' src='resources/ui/"&amp;VLOOKUP(G146,List!I:J,2,FALSE)&amp;"' title='"&amp;SUBSTITUTE(G146,CHAR(10)," ")&amp;"' /&gt;")&amp;"&lt;/td&gt;&lt;td headers='score' id='"&amp;AI146&amp;"'&gt;"&amp;H146&amp;"&lt;/td&gt;&lt;td headers='HP'&gt;"&amp;I146&amp;"&lt;/td&gt;&lt;td headers='patk'&gt;"&amp;J146&amp;"&lt;/td&gt;&lt;td headers='matk'&gt;"&amp;K146&amp;"&lt;/td&gt;&lt;td headers='pdef'&gt;"&amp;M146&amp;"&lt;/td&gt;&lt;td headers='mdef'&gt;"&amp;N146&amp;"&lt;/td&gt;&lt;td headers='dex'&gt;"&amp;O146&amp;"&lt;/td&gt;&lt;td headers='agi'&gt;"&amp;P146&amp;"&lt;/td&gt;&lt;td headers='luck'&gt;"&amp;Q146&amp;"&lt;/td&gt;&lt;td headers='a.type'&gt;"&amp;R146&amp;"&lt;/td&gt;&lt;td headers='a.bonus'&gt;"&amp;S146&amp;"&lt;/td&gt;&lt;td headers='special'&gt;"&amp;T146&amp;"&lt;/td&gt;&lt;td headers='sp.bonus'&gt;"&amp;U146&amp;"&lt;/td&gt;&lt;td headers='others'&gt;"&amp;V146&amp;"&lt;/td&gt;&lt;td headers='sinA'&gt;"&amp;W146&amp;"&lt;/td&gt;&lt;td headers='sinB'&gt;"&amp;X146&amp;"&lt;/td&gt;&lt;td headers='sinC'&gt;"&amp;Y146&amp;"&lt;/td&gt;&lt;td headers='sinD'&gt;"&amp;Z146&amp;"&lt;/td&gt;&lt;td headers='sinE'&gt;"&amp;AA146&amp;"&lt;/td&gt;&lt;td headers='sinF'&gt;"&amp;AB146&amp;"&lt;/td&gt;&lt;td headers='sinG'&gt;"&amp;AC146&amp;"&lt;/td&gt;&lt;/tr&gt;"</f>
        <v>&lt;tr class='mmt'&gt;&lt;td headers='icon'&gt;&lt;img src='resources/TS_SAGA_SEIDA_01.png' title='熱き魂を乗せて' /&gt;&lt;/td&gt;&lt;td headers='name'&gt;熱き魂を乗せて&lt;/td&gt;&lt;td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class='groupName'&gt;聖教騎士団&lt;/span&gt;&lt;img class='groupLogo' src='resources/ui/subgroup_seikyoukishi.png' title='聖教騎士団' /&gt;&lt;/td&gt;&lt;td headers='score' id='m144'&gt;60&lt;/td&gt;&lt;td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46" s="31" t="str">
        <f t="shared" si="20"/>
        <v>document.getElementById('m144').innerHTML = (b1*30+b2*0+b0*30) + (s1*0+s2*0+s3*0+s4*30+s5*0+s6*30+s7*0+s0*30) + (e01*0+e02*0+e03*0+e04*+e05*0+e06*0+e07*0+e08*0+e09*0+e10*0+e11*0+e12*0+e13*0+e14*0+e15*0+e16*0+e17*0);</v>
      </c>
      <c r="AI146" s="35" t="str">
        <f t="shared" si="21"/>
        <v>m144</v>
      </c>
      <c r="AJ146" s="23"/>
    </row>
    <row r="147" spans="1:36" s="3" customFormat="1" ht="37.049999999999997" customHeight="1" x14ac:dyDescent="0.3">
      <c r="A147" s="3" t="s">
        <v>472</v>
      </c>
      <c r="C147" s="6" t="s">
        <v>473</v>
      </c>
      <c r="D147" s="3">
        <v>5</v>
      </c>
      <c r="E147" s="3" t="s">
        <v>39</v>
      </c>
      <c r="F147" s="15" t="s">
        <v>264</v>
      </c>
      <c r="G147" s="8"/>
      <c r="H147" s="4">
        <f t="shared" ref="H147:H211" si="24">SUMPRODUCT(I$1:AD$1,I147:AD147)</f>
        <v>0</v>
      </c>
      <c r="I147" s="2"/>
      <c r="J147" s="2"/>
      <c r="K147" s="2"/>
      <c r="L147" s="2">
        <f t="shared" si="22"/>
        <v>0</v>
      </c>
      <c r="M147" s="2"/>
      <c r="N147" s="2"/>
      <c r="O147" s="2"/>
      <c r="P147" s="2"/>
      <c r="Q147" s="7"/>
      <c r="U147" s="4"/>
      <c r="AD147" s="4">
        <f t="shared" si="23"/>
        <v>0</v>
      </c>
      <c r="AF147" s="23"/>
      <c r="AG147" s="31" t="str">
        <f>"&lt;tr class='mmt"&amp;IF(E147="活動"," ev",IF(E147="限定"," ltd",""))&amp;IF(G147=""," groupless'","'")&amp;"&gt;&lt;td headers='icon'&gt;&lt;img src='resources/"&amp;A147&amp;"' title='"&amp;C147&amp;"' /&gt;&lt;/td&gt;&lt;td headers='name'&gt;"&amp;C147&amp;"&lt;/td&gt;&lt;td headers='rank'&gt;"&amp;D147&amp;"&lt;/td&gt;&lt;td headers='remark'&gt;"&amp;IF(E147="活動","&lt;span class='event'&gt;活動&lt;/span&gt;",IF(E147="限定","&lt;span class='limited'&gt;限定&lt;/span&gt;",""))&amp;"&lt;/td&gt;&lt;td headers='origin'&gt;&lt;span class='originName'&gt;"&amp;SUBSTITUTE(F147,CHAR(10),"&lt;br&gt;")&amp;"&lt;/span&gt;&lt;img class='originLogo' src='resources/ui/"&amp;VLOOKUP(F147,List!E:F,2,FALSE)&amp;"'title='"&amp;SUBSTITUTE(F147,CHAR(10)," ")&amp;"' /&gt;&lt;/td&gt;&lt;td headers='group'&gt;"&amp;IF(G147="","","&lt;span class='groupName'&gt;"&amp;SUBSTITUTE(G147,CHAR(10)," ")&amp;"&lt;/span&gt;&lt;img class='groupLogo' src='resources/ui/"&amp;VLOOKUP(G147,List!I:J,2,FALSE)&amp;"' title='"&amp;SUBSTITUTE(G147,CHAR(10)," ")&amp;"' /&gt;")&amp;"&lt;/td&gt;&lt;td headers='score' id='"&amp;AI147&amp;"'&gt;"&amp;H147&amp;"&lt;/td&gt;&lt;td headers='HP'&gt;"&amp;I147&amp;"&lt;/td&gt;&lt;td headers='patk'&gt;"&amp;J147&amp;"&lt;/td&gt;&lt;td headers='matk'&gt;"&amp;K147&amp;"&lt;/td&gt;&lt;td headers='pdef'&gt;"&amp;M147&amp;"&lt;/td&gt;&lt;td headers='mdef'&gt;"&amp;N147&amp;"&lt;/td&gt;&lt;td headers='dex'&gt;"&amp;O147&amp;"&lt;/td&gt;&lt;td headers='agi'&gt;"&amp;P147&amp;"&lt;/td&gt;&lt;td headers='luck'&gt;"&amp;Q147&amp;"&lt;/td&gt;&lt;td headers='a.type'&gt;"&amp;R147&amp;"&lt;/td&gt;&lt;td headers='a.bonus'&gt;"&amp;S147&amp;"&lt;/td&gt;&lt;td headers='special'&gt;"&amp;T147&amp;"&lt;/td&gt;&lt;td headers='sp.bonus'&gt;"&amp;U147&amp;"&lt;/td&gt;&lt;td headers='others'&gt;"&amp;V147&amp;"&lt;/td&gt;&lt;td headers='sinA'&gt;"&amp;W147&amp;"&lt;/td&gt;&lt;td headers='sinB'&gt;"&amp;X147&amp;"&lt;/td&gt;&lt;td headers='sinC'&gt;"&amp;Y147&amp;"&lt;/td&gt;&lt;td headers='sinD'&gt;"&amp;Z147&amp;"&lt;/td&gt;&lt;td headers='sinE'&gt;"&amp;AA147&amp;"&lt;/td&gt;&lt;td headers='sinF'&gt;"&amp;AB147&amp;"&lt;/td&gt;&lt;td headers='sinG'&gt;"&amp;AC147&amp;"&lt;/td&gt;&lt;/tr&gt;"</f>
        <v>&lt;tr class='mmt ltd groupless'&gt;&lt;td headers='icon'&gt;&lt;img src='resources/TS_SAGA_TAMISU_01.png' title='緑は奇跡の色となりて' /&gt;&lt;/td&gt;&lt;td headers='name'&gt;緑は奇跡の色となりて&lt;/td&gt;&lt;td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7" s="31" t="str">
        <f t="shared" si="20"/>
        <v>document.getElementById('m145').innerHTML = (b1*0+b2*0+b0*0) + (s1*0+s2*0+s3*0+s4*0+s5*0+s6*0+s7*0+s0*0) + (e01*0+e02*0+e03*0+e04*+e05*0+e06*0+e07*0+e08*0+e09*0+e10*0+e11*0+e12*0+e13*0+e14*0+e15*0+e16*0+e17*0);</v>
      </c>
      <c r="AI147" s="35" t="str">
        <f t="shared" si="21"/>
        <v>m145</v>
      </c>
      <c r="AJ147" s="23"/>
    </row>
    <row r="148" spans="1:36" s="3" customFormat="1" ht="37.049999999999997" customHeight="1" x14ac:dyDescent="0.3">
      <c r="A148" s="3" t="s">
        <v>558</v>
      </c>
      <c r="C148" s="6" t="s">
        <v>560</v>
      </c>
      <c r="D148" s="3">
        <v>5</v>
      </c>
      <c r="E148" s="3" t="s">
        <v>39</v>
      </c>
      <c r="F148" s="15" t="s">
        <v>36</v>
      </c>
      <c r="G148" s="8" t="s">
        <v>561</v>
      </c>
      <c r="H148" s="4">
        <f t="shared" si="24"/>
        <v>80</v>
      </c>
      <c r="I148" s="2">
        <v>50</v>
      </c>
      <c r="J148" s="2">
        <v>20</v>
      </c>
      <c r="K148" s="2"/>
      <c r="L148" s="2">
        <f t="shared" si="22"/>
        <v>20</v>
      </c>
      <c r="M148" s="2">
        <v>20</v>
      </c>
      <c r="N148" s="2"/>
      <c r="O148" s="2"/>
      <c r="P148" s="2"/>
      <c r="Q148" s="7"/>
      <c r="U148" s="4"/>
      <c r="V148" s="3" t="s">
        <v>552</v>
      </c>
      <c r="AA148" s="3">
        <v>60</v>
      </c>
      <c r="AD148" s="4">
        <f t="shared" si="23"/>
        <v>60</v>
      </c>
      <c r="AF148" s="23"/>
      <c r="AG148" s="31" t="str">
        <f>"&lt;tr class='mmt"&amp;IF(E148="活動"," ev",IF(E148="限定"," ltd",""))&amp;IF(G148=""," groupless'","'")&amp;"&gt;&lt;td headers='icon'&gt;&lt;img src='resources/"&amp;A148&amp;"' title='"&amp;C148&amp;"' /&gt;&lt;/td&gt;&lt;td headers='name'&gt;"&amp;C148&amp;"&lt;/td&gt;&lt;td headers='rank'&gt;"&amp;D148&amp;"&lt;/td&gt;&lt;td headers='remark'&gt;"&amp;IF(E148="活動","&lt;span class='event'&gt;活動&lt;/span&gt;",IF(E148="限定","&lt;span class='limited'&gt;限定&lt;/span&gt;",""))&amp;"&lt;/td&gt;&lt;td headers='origin'&gt;&lt;span class='originName'&gt;"&amp;SUBSTITUTE(F148,CHAR(10),"&lt;br&gt;")&amp;"&lt;/span&gt;&lt;img class='originLogo' src='resources/ui/"&amp;VLOOKUP(F148,List!E:F,2,FALSE)&amp;"'title='"&amp;SUBSTITUTE(F148,CHAR(10)," ")&amp;"' /&gt;&lt;/td&gt;&lt;td headers='group'&gt;"&amp;IF(G148="","","&lt;span class='groupName'&gt;"&amp;SUBSTITUTE(G148,CHAR(10)," ")&amp;"&lt;/span&gt;&lt;img class='groupLogo' src='resources/ui/"&amp;VLOOKUP(G148,List!I:J,2,FALSE)&amp;"' title='"&amp;SUBSTITUTE(G148,CHAR(10)," ")&amp;"' /&gt;")&amp;"&lt;/td&gt;&lt;td headers='score' id='"&amp;AI148&amp;"'&gt;"&amp;H148&amp;"&lt;/td&gt;&lt;td headers='HP'&gt;"&amp;I148&amp;"&lt;/td&gt;&lt;td headers='patk'&gt;"&amp;J148&amp;"&lt;/td&gt;&lt;td headers='matk'&gt;"&amp;K148&amp;"&lt;/td&gt;&lt;td headers='pdef'&gt;"&amp;M148&amp;"&lt;/td&gt;&lt;td headers='mdef'&gt;"&amp;N148&amp;"&lt;/td&gt;&lt;td headers='dex'&gt;"&amp;O148&amp;"&lt;/td&gt;&lt;td headers='agi'&gt;"&amp;P148&amp;"&lt;/td&gt;&lt;td headers='luck'&gt;"&amp;Q148&amp;"&lt;/td&gt;&lt;td headers='a.type'&gt;"&amp;R148&amp;"&lt;/td&gt;&lt;td headers='a.bonus'&gt;"&amp;S148&amp;"&lt;/td&gt;&lt;td headers='special'&gt;"&amp;T148&amp;"&lt;/td&gt;&lt;td headers='sp.bonus'&gt;"&amp;U148&amp;"&lt;/td&gt;&lt;td headers='others'&gt;"&amp;V148&amp;"&lt;/td&gt;&lt;td headers='sinA'&gt;"&amp;W148&amp;"&lt;/td&gt;&lt;td headers='sinB'&gt;"&amp;X148&amp;"&lt;/td&gt;&lt;td headers='sinC'&gt;"&amp;Y148&amp;"&lt;/td&gt;&lt;td headers='sinD'&gt;"&amp;Z148&amp;"&lt;/td&gt;&lt;td headers='sinE'&gt;"&amp;AA148&amp;"&lt;/td&gt;&lt;td headers='sinF'&gt;"&amp;AB148&amp;"&lt;/td&gt;&lt;td headers='sinG'&gt;"&amp;AC148&amp;"&lt;/td&gt;&lt;/tr&gt;"</f>
        <v>&lt;tr class='mmt ltd'&gt;&lt;td headers='icon'&gt;&lt;img src='resources/TS_SB_01.png' title='盾の勇者に差し込む光' /&gt;&lt;/td&gt;&lt;td headers='name'&gt;盾の勇者に差し込む光&lt;/td&gt;&lt;td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id='m146'&gt;80&lt;/td&gt;&lt;td headers='HP'&gt;50&lt;/td&gt;&lt;td headers='patk'&gt;20&lt;/td&gt;&lt;td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48" s="31" t="str">
        <f t="shared" si="20"/>
        <v>document.getElementById('m146').innerHTML = (b1*20+b2*0+b0*20) + (s1*0+s2*0+s3*0+s4*0+s5*60+s6*0+s7*0+s0*60) + (e01*0+e02*0+e03*0+e04*+e05*0+e06*0+e07*0+e08*0+e09*0+e10*0+e11*0+e12*0+e13*0+e14*0+e15*0+e16*0+e17*0);</v>
      </c>
      <c r="AI148" s="35" t="str">
        <f t="shared" si="21"/>
        <v>m146</v>
      </c>
      <c r="AJ148" s="23"/>
    </row>
    <row r="149" spans="1:36" s="3" customFormat="1" ht="37.049999999999997" customHeight="1" x14ac:dyDescent="0.3">
      <c r="A149" s="3" t="s">
        <v>559</v>
      </c>
      <c r="C149" s="6" t="s">
        <v>562</v>
      </c>
      <c r="D149" s="3">
        <v>5</v>
      </c>
      <c r="E149" s="3" t="s">
        <v>39</v>
      </c>
      <c r="F149" s="15" t="s">
        <v>36</v>
      </c>
      <c r="G149" s="8" t="s">
        <v>561</v>
      </c>
      <c r="H149" s="4">
        <f t="shared" si="24"/>
        <v>50</v>
      </c>
      <c r="I149" s="2">
        <v>30</v>
      </c>
      <c r="J149" s="2"/>
      <c r="K149" s="2">
        <v>30</v>
      </c>
      <c r="L149" s="2"/>
      <c r="M149" s="2"/>
      <c r="N149" s="2"/>
      <c r="O149" s="2"/>
      <c r="P149" s="2"/>
      <c r="Q149" s="7"/>
      <c r="R149" s="5" t="s">
        <v>563</v>
      </c>
      <c r="S149" s="3">
        <v>20</v>
      </c>
      <c r="U149" s="4"/>
      <c r="Z149" s="3">
        <v>30</v>
      </c>
      <c r="AA149" s="3">
        <v>30</v>
      </c>
      <c r="AD149" s="4">
        <f t="shared" si="23"/>
        <v>30</v>
      </c>
      <c r="AF149" s="23"/>
      <c r="AG149" s="31" t="str">
        <f>"&lt;tr class='mmt"&amp;IF(E149="活動"," ev",IF(E149="限定"," ltd",""))&amp;IF(G149=""," groupless'","'")&amp;"&gt;&lt;td headers='icon'&gt;&lt;img src='resources/"&amp;A149&amp;"' title='"&amp;C149&amp;"' /&gt;&lt;/td&gt;&lt;td headers='name'&gt;"&amp;C149&amp;"&lt;/td&gt;&lt;td headers='rank'&gt;"&amp;D149&amp;"&lt;/td&gt;&lt;td headers='remark'&gt;"&amp;IF(E149="活動","&lt;span class='event'&gt;活動&lt;/span&gt;",IF(E149="限定","&lt;span class='limited'&gt;限定&lt;/span&gt;",""))&amp;"&lt;/td&gt;&lt;td headers='origin'&gt;&lt;span class='originName'&gt;"&amp;SUBSTITUTE(F149,CHAR(10),"&lt;br&gt;")&amp;"&lt;/span&gt;&lt;img class='originLogo' src='resources/ui/"&amp;VLOOKUP(F149,List!E:F,2,FALSE)&amp;"'title='"&amp;SUBSTITUTE(F149,CHAR(10)," ")&amp;"' /&gt;&lt;/td&gt;&lt;td headers='group'&gt;"&amp;IF(G149="","","&lt;span class='groupName'&gt;"&amp;SUBSTITUTE(G149,CHAR(10)," ")&amp;"&lt;/span&gt;&lt;img class='groupLogo' src='resources/ui/"&amp;VLOOKUP(G149,List!I:J,2,FALSE)&amp;"' title='"&amp;SUBSTITUTE(G149,CHAR(10)," ")&amp;"' /&gt;")&amp;"&lt;/td&gt;&lt;td headers='score' id='"&amp;AI149&amp;"'&gt;"&amp;H149&amp;"&lt;/td&gt;&lt;td headers='HP'&gt;"&amp;I149&amp;"&lt;/td&gt;&lt;td headers='patk'&gt;"&amp;J149&amp;"&lt;/td&gt;&lt;td headers='matk'&gt;"&amp;K149&amp;"&lt;/td&gt;&lt;td headers='pdef'&gt;"&amp;M149&amp;"&lt;/td&gt;&lt;td headers='mdef'&gt;"&amp;N149&amp;"&lt;/td&gt;&lt;td headers='dex'&gt;"&amp;O149&amp;"&lt;/td&gt;&lt;td headers='agi'&gt;"&amp;P149&amp;"&lt;/td&gt;&lt;td headers='luck'&gt;"&amp;Q149&amp;"&lt;/td&gt;&lt;td headers='a.type'&gt;"&amp;R149&amp;"&lt;/td&gt;&lt;td headers='a.bonus'&gt;"&amp;S149&amp;"&lt;/td&gt;&lt;td headers='special'&gt;"&amp;T149&amp;"&lt;/td&gt;&lt;td headers='sp.bonus'&gt;"&amp;U149&amp;"&lt;/td&gt;&lt;td headers='others'&gt;"&amp;V149&amp;"&lt;/td&gt;&lt;td headers='sinA'&gt;"&amp;W149&amp;"&lt;/td&gt;&lt;td headers='sinB'&gt;"&amp;X149&amp;"&lt;/td&gt;&lt;td headers='sinC'&gt;"&amp;Y149&amp;"&lt;/td&gt;&lt;td headers='sinD'&gt;"&amp;Z149&amp;"&lt;/td&gt;&lt;td headers='sinE'&gt;"&amp;AA149&amp;"&lt;/td&gt;&lt;td headers='sinF'&gt;"&amp;AB149&amp;"&lt;/td&gt;&lt;td headers='sinG'&gt;"&amp;AC149&amp;"&lt;/td&gt;&lt;/tr&gt;"</f>
        <v>&lt;tr class='mmt ltd'&gt;&lt;td headers='icon'&gt;&lt;img src='resources/TS_SB_02.png' title='第二王女の願いごと' /&gt;&lt;/td&gt;&lt;td headers='name'&gt;第二王女の願いごと&lt;/td&gt;&lt;td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id='m147'&gt;50&lt;/td&gt;&lt;td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headers='a.type'&gt;打擊&amp;魔法&lt;/td&gt;&lt;td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49" s="31" t="str">
        <f t="shared" si="20"/>
        <v>document.getElementById('m147').innerHTML = (b1*0+b2*30+b0*0) + (s1*0+s2*0+s3*0+s4*30+s5*30+s6*0+s7*0+s0*30) + (e01*0+e02*0+e03*0+e04*20+e05*20+e06*0+e07*0+e08*0+e09*0+e10*0+e11*0+e12*0+e13*0+e14*0+e15*0+e16*0+e17*0);</v>
      </c>
      <c r="AI149" s="35" t="str">
        <f t="shared" si="21"/>
        <v>m147</v>
      </c>
      <c r="AJ149" s="23"/>
    </row>
    <row r="150" spans="1:36" s="3" customFormat="1" ht="37.049999999999997" customHeight="1" x14ac:dyDescent="0.3">
      <c r="A150" s="3" t="s">
        <v>277</v>
      </c>
      <c r="C150" s="6" t="s">
        <v>278</v>
      </c>
      <c r="D150" s="3">
        <v>5</v>
      </c>
      <c r="E150" s="3" t="s">
        <v>39</v>
      </c>
      <c r="F150" s="15" t="s">
        <v>36</v>
      </c>
      <c r="G150" s="8"/>
      <c r="H150" s="4">
        <f t="shared" si="24"/>
        <v>0</v>
      </c>
      <c r="I150" s="2"/>
      <c r="J150" s="2"/>
      <c r="K150" s="2"/>
      <c r="L150" s="2">
        <f t="shared" si="22"/>
        <v>0</v>
      </c>
      <c r="M150" s="2"/>
      <c r="N150" s="2"/>
      <c r="O150" s="2"/>
      <c r="P150" s="2"/>
      <c r="Q150" s="7"/>
      <c r="U150" s="4"/>
      <c r="AD150" s="4">
        <f t="shared" si="23"/>
        <v>0</v>
      </c>
      <c r="AF150" s="23"/>
      <c r="AG150" s="31" t="str">
        <f>"&lt;tr class='mmt"&amp;IF(E150="活動"," ev",IF(E150="限定"," ltd",""))&amp;IF(G150=""," groupless'","'")&amp;"&gt;&lt;td headers='icon'&gt;&lt;img src='resources/"&amp;A150&amp;"' title='"&amp;C150&amp;"' /&gt;&lt;/td&gt;&lt;td headers='name'&gt;"&amp;C150&amp;"&lt;/td&gt;&lt;td headers='rank'&gt;"&amp;D150&amp;"&lt;/td&gt;&lt;td headers='remark'&gt;"&amp;IF(E150="活動","&lt;span class='event'&gt;活動&lt;/span&gt;",IF(E150="限定","&lt;span class='limited'&gt;限定&lt;/span&gt;",""))&amp;"&lt;/td&gt;&lt;td headers='origin'&gt;&lt;span class='originName'&gt;"&amp;SUBSTITUTE(F150,CHAR(10),"&lt;br&gt;")&amp;"&lt;/span&gt;&lt;img class='originLogo' src='resources/ui/"&amp;VLOOKUP(F150,List!E:F,2,FALSE)&amp;"'title='"&amp;SUBSTITUTE(F150,CHAR(10)," ")&amp;"' /&gt;&lt;/td&gt;&lt;td headers='group'&gt;"&amp;IF(G150="","","&lt;span class='groupName'&gt;"&amp;SUBSTITUTE(G150,CHAR(10)," ")&amp;"&lt;/span&gt;&lt;img class='groupLogo' src='resources/ui/"&amp;VLOOKUP(G150,List!I:J,2,FALSE)&amp;"' title='"&amp;SUBSTITUTE(G150,CHAR(10)," ")&amp;"' /&gt;")&amp;"&lt;/td&gt;&lt;td headers='score' id='"&amp;AI150&amp;"'&gt;"&amp;H150&amp;"&lt;/td&gt;&lt;td headers='HP'&gt;"&amp;I150&amp;"&lt;/td&gt;&lt;td headers='patk'&gt;"&amp;J150&amp;"&lt;/td&gt;&lt;td headers='matk'&gt;"&amp;K150&amp;"&lt;/td&gt;&lt;td headers='pdef'&gt;"&amp;M150&amp;"&lt;/td&gt;&lt;td headers='mdef'&gt;"&amp;N150&amp;"&lt;/td&gt;&lt;td headers='dex'&gt;"&amp;O150&amp;"&lt;/td&gt;&lt;td headers='agi'&gt;"&amp;P150&amp;"&lt;/td&gt;&lt;td headers='luck'&gt;"&amp;Q150&amp;"&lt;/td&gt;&lt;td headers='a.type'&gt;"&amp;R150&amp;"&lt;/td&gt;&lt;td headers='a.bonus'&gt;"&amp;S150&amp;"&lt;/td&gt;&lt;td headers='special'&gt;"&amp;T150&amp;"&lt;/td&gt;&lt;td headers='sp.bonus'&gt;"&amp;U150&amp;"&lt;/td&gt;&lt;td headers='others'&gt;"&amp;V150&amp;"&lt;/td&gt;&lt;td headers='sinA'&gt;"&amp;W150&amp;"&lt;/td&gt;&lt;td headers='sinB'&gt;"&amp;X150&amp;"&lt;/td&gt;&lt;td headers='sinC'&gt;"&amp;Y150&amp;"&lt;/td&gt;&lt;td headers='sinD'&gt;"&amp;Z150&amp;"&lt;/td&gt;&lt;td headers='sinE'&gt;"&amp;AA150&amp;"&lt;/td&gt;&lt;td headers='sinF'&gt;"&amp;AB150&amp;"&lt;/td&gt;&lt;td headers='sinG'&gt;"&amp;AC150&amp;"&lt;/td&gt;&lt;/tr&gt;"</f>
        <v>&lt;tr class='mmt ltd groupless'&gt;&lt;td headers='icon'&gt;&lt;img src='resources/TS_SEKAIJU_01.png' title='運命の交差' /&gt;&lt;/td&gt;&lt;td headers='name'&gt;運命の交差&lt;/td&gt;&lt;td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0" s="31" t="str">
        <f t="shared" si="20"/>
        <v>document.getElementById('m148').innerHTML = (b1*0+b2*0+b0*0) + (s1*0+s2*0+s3*0+s4*0+s5*0+s6*0+s7*0+s0*0) + (e01*0+e02*0+e03*0+e04*+e05*0+e06*0+e07*0+e08*0+e09*0+e10*0+e11*0+e12*0+e13*0+e14*0+e15*0+e16*0+e17*0);</v>
      </c>
      <c r="AI150" s="35" t="str">
        <f t="shared" si="21"/>
        <v>m148</v>
      </c>
      <c r="AJ150" s="23"/>
    </row>
    <row r="151" spans="1:36" s="3" customFormat="1" ht="37.049999999999997" customHeight="1" x14ac:dyDescent="0.3">
      <c r="A151" s="3" t="s">
        <v>279</v>
      </c>
      <c r="C151" s="6" t="s">
        <v>280</v>
      </c>
      <c r="D151" s="3">
        <v>5</v>
      </c>
      <c r="E151" s="3" t="s">
        <v>39</v>
      </c>
      <c r="F151" s="15" t="s">
        <v>281</v>
      </c>
      <c r="G151" s="8"/>
      <c r="H151" s="4">
        <f t="shared" si="24"/>
        <v>0</v>
      </c>
      <c r="I151" s="2"/>
      <c r="J151" s="2"/>
      <c r="K151" s="2"/>
      <c r="L151" s="2">
        <f t="shared" si="22"/>
        <v>0</v>
      </c>
      <c r="M151" s="2"/>
      <c r="N151" s="2"/>
      <c r="O151" s="2"/>
      <c r="P151" s="2"/>
      <c r="Q151" s="7"/>
      <c r="U151" s="4"/>
      <c r="AD151" s="4">
        <f t="shared" si="23"/>
        <v>0</v>
      </c>
      <c r="AF151" s="23"/>
      <c r="AG151" s="31" t="str">
        <f>"&lt;tr class='mmt"&amp;IF(E151="活動"," ev",IF(E151="限定"," ltd",""))&amp;IF(G151=""," groupless'","'")&amp;"&gt;&lt;td headers='icon'&gt;&lt;img src='resources/"&amp;A151&amp;"' title='"&amp;C151&amp;"' /&gt;&lt;/td&gt;&lt;td headers='name'&gt;"&amp;C151&amp;"&lt;/td&gt;&lt;td headers='rank'&gt;"&amp;D151&amp;"&lt;/td&gt;&lt;td headers='remark'&gt;"&amp;IF(E151="活動","&lt;span class='event'&gt;活動&lt;/span&gt;",IF(E151="限定","&lt;span class='limited'&gt;限定&lt;/span&gt;",""))&amp;"&lt;/td&gt;&lt;td headers='origin'&gt;&lt;span class='originName'&gt;"&amp;SUBSTITUTE(F151,CHAR(10),"&lt;br&gt;")&amp;"&lt;/span&gt;&lt;img class='originLogo' src='resources/ui/"&amp;VLOOKUP(F151,List!E:F,2,FALSE)&amp;"'title='"&amp;SUBSTITUTE(F151,CHAR(10)," ")&amp;"' /&gt;&lt;/td&gt;&lt;td headers='group'&gt;"&amp;IF(G151="","","&lt;span class='groupName'&gt;"&amp;SUBSTITUTE(G151,CHAR(10)," ")&amp;"&lt;/span&gt;&lt;img class='groupLogo' src='resources/ui/"&amp;VLOOKUP(G151,List!I:J,2,FALSE)&amp;"' title='"&amp;SUBSTITUTE(G151,CHAR(10)," ")&amp;"' /&gt;")&amp;"&lt;/td&gt;&lt;td headers='score' id='"&amp;AI151&amp;"'&gt;"&amp;H151&amp;"&lt;/td&gt;&lt;td headers='HP'&gt;"&amp;I151&amp;"&lt;/td&gt;&lt;td headers='patk'&gt;"&amp;J151&amp;"&lt;/td&gt;&lt;td headers='matk'&gt;"&amp;K151&amp;"&lt;/td&gt;&lt;td headers='pdef'&gt;"&amp;M151&amp;"&lt;/td&gt;&lt;td headers='mdef'&gt;"&amp;N151&amp;"&lt;/td&gt;&lt;td headers='dex'&gt;"&amp;O151&amp;"&lt;/td&gt;&lt;td headers='agi'&gt;"&amp;P151&amp;"&lt;/td&gt;&lt;td headers='luck'&gt;"&amp;Q151&amp;"&lt;/td&gt;&lt;td headers='a.type'&gt;"&amp;R151&amp;"&lt;/td&gt;&lt;td headers='a.bonus'&gt;"&amp;S151&amp;"&lt;/td&gt;&lt;td headers='special'&gt;"&amp;T151&amp;"&lt;/td&gt;&lt;td headers='sp.bonus'&gt;"&amp;U151&amp;"&lt;/td&gt;&lt;td headers='others'&gt;"&amp;V151&amp;"&lt;/td&gt;&lt;td headers='sinA'&gt;"&amp;W151&amp;"&lt;/td&gt;&lt;td headers='sinB'&gt;"&amp;X151&amp;"&lt;/td&gt;&lt;td headers='sinC'&gt;"&amp;Y151&amp;"&lt;/td&gt;&lt;td headers='sinD'&gt;"&amp;Z151&amp;"&lt;/td&gt;&lt;td headers='sinE'&gt;"&amp;AA151&amp;"&lt;/td&gt;&lt;td headers='sinF'&gt;"&amp;AB151&amp;"&lt;/td&gt;&lt;td headers='sinG'&gt;"&amp;AC151&amp;"&lt;/td&gt;&lt;/tr&gt;"</f>
        <v>&lt;tr class='mmt ltd groupless'&gt;&lt;td headers='icon'&gt;&lt;img src='resources/TS_SLOTH_ADOREI_01.png' title='伸ばした指先に' /&gt;&lt;/td&gt;&lt;td headers='name'&gt;伸ばした指先に&lt;/td&gt;&lt;td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1" s="31" t="str">
        <f t="shared" si="20"/>
        <v>document.getElementById('m149').innerHTML = (b1*0+b2*0+b0*0) + (s1*0+s2*0+s3*0+s4*0+s5*0+s6*0+s7*0+s0*0) + (e01*0+e02*0+e03*0+e04*+e05*0+e06*0+e07*0+e08*0+e09*0+e10*0+e11*0+e12*0+e13*0+e14*0+e15*0+e16*0+e17*0);</v>
      </c>
      <c r="AI151" s="35" t="str">
        <f t="shared" si="21"/>
        <v>m149</v>
      </c>
      <c r="AJ151" s="23"/>
    </row>
    <row r="152" spans="1:36" s="3" customFormat="1" ht="37.049999999999997" customHeight="1" x14ac:dyDescent="0.3">
      <c r="A152" s="3" t="s">
        <v>282</v>
      </c>
      <c r="C152" s="6" t="s">
        <v>283</v>
      </c>
      <c r="D152" s="3">
        <v>5</v>
      </c>
      <c r="E152" s="3" t="s">
        <v>39</v>
      </c>
      <c r="F152" s="15" t="s">
        <v>281</v>
      </c>
      <c r="G152" s="8"/>
      <c r="H152" s="4">
        <f t="shared" si="24"/>
        <v>0</v>
      </c>
      <c r="I152" s="2"/>
      <c r="J152" s="2"/>
      <c r="K152" s="2"/>
      <c r="L152" s="2">
        <f t="shared" si="22"/>
        <v>0</v>
      </c>
      <c r="M152" s="2"/>
      <c r="N152" s="2"/>
      <c r="O152" s="2"/>
      <c r="P152" s="2"/>
      <c r="Q152" s="7"/>
      <c r="U152" s="4"/>
      <c r="AD152" s="4">
        <f t="shared" si="23"/>
        <v>0</v>
      </c>
      <c r="AF152" s="23"/>
      <c r="AG152" s="31" t="str">
        <f>"&lt;tr class='mmt"&amp;IF(E152="活動"," ev",IF(E152="限定"," ltd",""))&amp;IF(G152=""," groupless'","'")&amp;"&gt;&lt;td headers='icon'&gt;&lt;img src='resources/"&amp;A152&amp;"' title='"&amp;C152&amp;"' /&gt;&lt;/td&gt;&lt;td headers='name'&gt;"&amp;C152&amp;"&lt;/td&gt;&lt;td headers='rank'&gt;"&amp;D152&amp;"&lt;/td&gt;&lt;td headers='remark'&gt;"&amp;IF(E152="活動","&lt;span class='event'&gt;活動&lt;/span&gt;",IF(E152="限定","&lt;span class='limited'&gt;限定&lt;/span&gt;",""))&amp;"&lt;/td&gt;&lt;td headers='origin'&gt;&lt;span class='originName'&gt;"&amp;SUBSTITUTE(F152,CHAR(10),"&lt;br&gt;")&amp;"&lt;/span&gt;&lt;img class='originLogo' src='resources/ui/"&amp;VLOOKUP(F152,List!E:F,2,FALSE)&amp;"'title='"&amp;SUBSTITUTE(F152,CHAR(10)," ")&amp;"' /&gt;&lt;/td&gt;&lt;td headers='group'&gt;"&amp;IF(G152="","","&lt;span class='groupName'&gt;"&amp;SUBSTITUTE(G152,CHAR(10)," ")&amp;"&lt;/span&gt;&lt;img class='groupLogo' src='resources/ui/"&amp;VLOOKUP(G152,List!I:J,2,FALSE)&amp;"' title='"&amp;SUBSTITUTE(G152,CHAR(10)," ")&amp;"' /&gt;")&amp;"&lt;/td&gt;&lt;td headers='score' id='"&amp;AI152&amp;"'&gt;"&amp;H152&amp;"&lt;/td&gt;&lt;td headers='HP'&gt;"&amp;I152&amp;"&lt;/td&gt;&lt;td headers='patk'&gt;"&amp;J152&amp;"&lt;/td&gt;&lt;td headers='matk'&gt;"&amp;K152&amp;"&lt;/td&gt;&lt;td headers='pdef'&gt;"&amp;M152&amp;"&lt;/td&gt;&lt;td headers='mdef'&gt;"&amp;N152&amp;"&lt;/td&gt;&lt;td headers='dex'&gt;"&amp;O152&amp;"&lt;/td&gt;&lt;td headers='agi'&gt;"&amp;P152&amp;"&lt;/td&gt;&lt;td headers='luck'&gt;"&amp;Q152&amp;"&lt;/td&gt;&lt;td headers='a.type'&gt;"&amp;R152&amp;"&lt;/td&gt;&lt;td headers='a.bonus'&gt;"&amp;S152&amp;"&lt;/td&gt;&lt;td headers='special'&gt;"&amp;T152&amp;"&lt;/td&gt;&lt;td headers='sp.bonus'&gt;"&amp;U152&amp;"&lt;/td&gt;&lt;td headers='others'&gt;"&amp;V152&amp;"&lt;/td&gt;&lt;td headers='sinA'&gt;"&amp;W152&amp;"&lt;/td&gt;&lt;td headers='sinB'&gt;"&amp;X152&amp;"&lt;/td&gt;&lt;td headers='sinC'&gt;"&amp;Y152&amp;"&lt;/td&gt;&lt;td headers='sinD'&gt;"&amp;Z152&amp;"&lt;/td&gt;&lt;td headers='sinE'&gt;"&amp;AA152&amp;"&lt;/td&gt;&lt;td headers='sinF'&gt;"&amp;AB152&amp;"&lt;/td&gt;&lt;td headers='sinG'&gt;"&amp;AC152&amp;"&lt;/td&gt;&lt;/tr&gt;"</f>
        <v>&lt;tr class='mmt ltd groupless'&gt;&lt;td headers='icon'&gt;&lt;img src='resources/TS_SLOTH_AISHA_01.png' title='悩殺パフォーマンス' /&gt;&lt;/td&gt;&lt;td headers='name'&gt;悩殺パフォーマンス&lt;/td&gt;&lt;td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2" s="31" t="str">
        <f t="shared" si="20"/>
        <v>document.getElementById('m150').innerHTML = (b1*0+b2*0+b0*0) + (s1*0+s2*0+s3*0+s4*0+s5*0+s6*0+s7*0+s0*0) + (e01*0+e02*0+e03*0+e04*+e05*0+e06*0+e07*0+e08*0+e09*0+e10*0+e11*0+e12*0+e13*0+e14*0+e15*0+e16*0+e17*0);</v>
      </c>
      <c r="AI152" s="35" t="str">
        <f t="shared" si="21"/>
        <v>m150</v>
      </c>
      <c r="AJ152" s="23"/>
    </row>
    <row r="153" spans="1:36" s="3" customFormat="1" ht="37.049999999999997" customHeight="1" x14ac:dyDescent="0.3">
      <c r="A153" s="3" t="s">
        <v>284</v>
      </c>
      <c r="C153" s="6" t="s">
        <v>285</v>
      </c>
      <c r="D153" s="3">
        <v>5</v>
      </c>
      <c r="F153" s="15" t="s">
        <v>281</v>
      </c>
      <c r="G153" s="8"/>
      <c r="H153" s="4">
        <f t="shared" si="24"/>
        <v>0</v>
      </c>
      <c r="I153" s="2"/>
      <c r="J153" s="2"/>
      <c r="K153" s="2"/>
      <c r="L153" s="2">
        <f t="shared" si="22"/>
        <v>0</v>
      </c>
      <c r="M153" s="2"/>
      <c r="N153" s="2"/>
      <c r="O153" s="2"/>
      <c r="P153" s="2"/>
      <c r="Q153" s="7"/>
      <c r="U153" s="4"/>
      <c r="AD153" s="4">
        <f t="shared" si="23"/>
        <v>0</v>
      </c>
      <c r="AF153" s="23"/>
      <c r="AG153" s="31" t="str">
        <f>"&lt;tr class='mmt"&amp;IF(E153="活動"," ev",IF(E153="限定"," ltd",""))&amp;IF(G153=""," groupless'","'")&amp;"&gt;&lt;td headers='icon'&gt;&lt;img src='resources/"&amp;A153&amp;"' title='"&amp;C153&amp;"' /&gt;&lt;/td&gt;&lt;td headers='name'&gt;"&amp;C153&amp;"&lt;/td&gt;&lt;td headers='rank'&gt;"&amp;D153&amp;"&lt;/td&gt;&lt;td headers='remark'&gt;"&amp;IF(E153="活動","&lt;span class='event'&gt;活動&lt;/span&gt;",IF(E153="限定","&lt;span class='limited'&gt;限定&lt;/span&gt;",""))&amp;"&lt;/td&gt;&lt;td headers='origin'&gt;&lt;span class='originName'&gt;"&amp;SUBSTITUTE(F153,CHAR(10),"&lt;br&gt;")&amp;"&lt;/span&gt;&lt;img class='originLogo' src='resources/ui/"&amp;VLOOKUP(F153,List!E:F,2,FALSE)&amp;"'title='"&amp;SUBSTITUTE(F153,CHAR(10)," ")&amp;"' /&gt;&lt;/td&gt;&lt;td headers='group'&gt;"&amp;IF(G153="","","&lt;span class='groupName'&gt;"&amp;SUBSTITUTE(G153,CHAR(10)," ")&amp;"&lt;/span&gt;&lt;img class='groupLogo' src='resources/ui/"&amp;VLOOKUP(G153,List!I:J,2,FALSE)&amp;"' title='"&amp;SUBSTITUTE(G153,CHAR(10)," ")&amp;"' /&gt;")&amp;"&lt;/td&gt;&lt;td headers='score' id='"&amp;AI153&amp;"'&gt;"&amp;H153&amp;"&lt;/td&gt;&lt;td headers='HP'&gt;"&amp;I153&amp;"&lt;/td&gt;&lt;td headers='patk'&gt;"&amp;J153&amp;"&lt;/td&gt;&lt;td headers='matk'&gt;"&amp;K153&amp;"&lt;/td&gt;&lt;td headers='pdef'&gt;"&amp;M153&amp;"&lt;/td&gt;&lt;td headers='mdef'&gt;"&amp;N153&amp;"&lt;/td&gt;&lt;td headers='dex'&gt;"&amp;O153&amp;"&lt;/td&gt;&lt;td headers='agi'&gt;"&amp;P153&amp;"&lt;/td&gt;&lt;td headers='luck'&gt;"&amp;Q153&amp;"&lt;/td&gt;&lt;td headers='a.type'&gt;"&amp;R153&amp;"&lt;/td&gt;&lt;td headers='a.bonus'&gt;"&amp;S153&amp;"&lt;/td&gt;&lt;td headers='special'&gt;"&amp;T153&amp;"&lt;/td&gt;&lt;td headers='sp.bonus'&gt;"&amp;U153&amp;"&lt;/td&gt;&lt;td headers='others'&gt;"&amp;V153&amp;"&lt;/td&gt;&lt;td headers='sinA'&gt;"&amp;W153&amp;"&lt;/td&gt;&lt;td headers='sinB'&gt;"&amp;X153&amp;"&lt;/td&gt;&lt;td headers='sinC'&gt;"&amp;Y153&amp;"&lt;/td&gt;&lt;td headers='sinD'&gt;"&amp;Z153&amp;"&lt;/td&gt;&lt;td headers='sinE'&gt;"&amp;AA153&amp;"&lt;/td&gt;&lt;td headers='sinF'&gt;"&amp;AB153&amp;"&lt;/td&gt;&lt;td headers='sinG'&gt;"&amp;AC153&amp;"&lt;/td&gt;&lt;/tr&gt;"</f>
        <v>&lt;tr class='mmt groupless'&gt;&lt;td headers='icon'&gt;&lt;img src='resources/TS_SLOTH_ALBELL_01.png' title='追えない背中を抱いて' /&gt;&lt;/td&gt;&lt;td headers='name'&gt;追えない背中を抱いて&lt;/td&gt;&lt;td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3" s="31" t="str">
        <f t="shared" si="20"/>
        <v>document.getElementById('m151').innerHTML = (b1*0+b2*0+b0*0) + (s1*0+s2*0+s3*0+s4*0+s5*0+s6*0+s7*0+s0*0) + (e01*0+e02*0+e03*0+e04*+e05*0+e06*0+e07*0+e08*0+e09*0+e10*0+e11*0+e12*0+e13*0+e14*0+e15*0+e16*0+e17*0);</v>
      </c>
      <c r="AI153" s="35" t="str">
        <f t="shared" si="21"/>
        <v>m151</v>
      </c>
      <c r="AJ153" s="23"/>
    </row>
    <row r="154" spans="1:36" s="3" customFormat="1" ht="37.049999999999997" customHeight="1" x14ac:dyDescent="0.3">
      <c r="A154" s="3" t="s">
        <v>286</v>
      </c>
      <c r="C154" s="6" t="s">
        <v>287</v>
      </c>
      <c r="D154" s="3">
        <v>5</v>
      </c>
      <c r="F154" s="15" t="s">
        <v>281</v>
      </c>
      <c r="G154" s="8"/>
      <c r="H154" s="4">
        <f t="shared" si="24"/>
        <v>0</v>
      </c>
      <c r="I154" s="2"/>
      <c r="J154" s="2"/>
      <c r="K154" s="2"/>
      <c r="L154" s="2">
        <f t="shared" si="22"/>
        <v>0</v>
      </c>
      <c r="M154" s="2"/>
      <c r="N154" s="2"/>
      <c r="O154" s="2"/>
      <c r="P154" s="2"/>
      <c r="Q154" s="7"/>
      <c r="U154" s="4"/>
      <c r="AD154" s="4">
        <f t="shared" si="23"/>
        <v>0</v>
      </c>
      <c r="AF154" s="23"/>
      <c r="AG154" s="31" t="str">
        <f>"&lt;tr class='mmt"&amp;IF(E154="活動"," ev",IF(E154="限定"," ltd",""))&amp;IF(G154=""," groupless'","'")&amp;"&gt;&lt;td headers='icon'&gt;&lt;img src='resources/"&amp;A154&amp;"' title='"&amp;C154&amp;"' /&gt;&lt;/td&gt;&lt;td headers='name'&gt;"&amp;C154&amp;"&lt;/td&gt;&lt;td headers='rank'&gt;"&amp;D154&amp;"&lt;/td&gt;&lt;td headers='remark'&gt;"&amp;IF(E154="活動","&lt;span class='event'&gt;活動&lt;/span&gt;",IF(E154="限定","&lt;span class='limited'&gt;限定&lt;/span&gt;",""))&amp;"&lt;/td&gt;&lt;td headers='origin'&gt;&lt;span class='originName'&gt;"&amp;SUBSTITUTE(F154,CHAR(10),"&lt;br&gt;")&amp;"&lt;/span&gt;&lt;img class='originLogo' src='resources/ui/"&amp;VLOOKUP(F154,List!E:F,2,FALSE)&amp;"'title='"&amp;SUBSTITUTE(F154,CHAR(10)," ")&amp;"' /&gt;&lt;/td&gt;&lt;td headers='group'&gt;"&amp;IF(G154="","","&lt;span class='groupName'&gt;"&amp;SUBSTITUTE(G154,CHAR(10)," ")&amp;"&lt;/span&gt;&lt;img class='groupLogo' src='resources/ui/"&amp;VLOOKUP(G154,List!I:J,2,FALSE)&amp;"' title='"&amp;SUBSTITUTE(G154,CHAR(10)," ")&amp;"' /&gt;")&amp;"&lt;/td&gt;&lt;td headers='score' id='"&amp;AI154&amp;"'&gt;"&amp;H154&amp;"&lt;/td&gt;&lt;td headers='HP'&gt;"&amp;I154&amp;"&lt;/td&gt;&lt;td headers='patk'&gt;"&amp;J154&amp;"&lt;/td&gt;&lt;td headers='matk'&gt;"&amp;K154&amp;"&lt;/td&gt;&lt;td headers='pdef'&gt;"&amp;M154&amp;"&lt;/td&gt;&lt;td headers='mdef'&gt;"&amp;N154&amp;"&lt;/td&gt;&lt;td headers='dex'&gt;"&amp;O154&amp;"&lt;/td&gt;&lt;td headers='agi'&gt;"&amp;P154&amp;"&lt;/td&gt;&lt;td headers='luck'&gt;"&amp;Q154&amp;"&lt;/td&gt;&lt;td headers='a.type'&gt;"&amp;R154&amp;"&lt;/td&gt;&lt;td headers='a.bonus'&gt;"&amp;S154&amp;"&lt;/td&gt;&lt;td headers='special'&gt;"&amp;T154&amp;"&lt;/td&gt;&lt;td headers='sp.bonus'&gt;"&amp;U154&amp;"&lt;/td&gt;&lt;td headers='others'&gt;"&amp;V154&amp;"&lt;/td&gt;&lt;td headers='sinA'&gt;"&amp;W154&amp;"&lt;/td&gt;&lt;td headers='sinB'&gt;"&amp;X154&amp;"&lt;/td&gt;&lt;td headers='sinC'&gt;"&amp;Y154&amp;"&lt;/td&gt;&lt;td headers='sinD'&gt;"&amp;Z154&amp;"&lt;/td&gt;&lt;td headers='sinE'&gt;"&amp;AA154&amp;"&lt;/td&gt;&lt;td headers='sinF'&gt;"&amp;AB154&amp;"&lt;/td&gt;&lt;td headers='sinG'&gt;"&amp;AC154&amp;"&lt;/td&gt;&lt;/tr&gt;"</f>
        <v>&lt;tr class='mmt groupless'&gt;&lt;td headers='icon'&gt;&lt;img src='resources/TS_SLOTH_CHERYL_01.png' title='悪戯の祭典、その裏に' /&gt;&lt;/td&gt;&lt;td headers='name'&gt;悪戯の祭典、その裏に&lt;/td&gt;&lt;td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4" s="31" t="str">
        <f t="shared" si="20"/>
        <v>document.getElementById('m152').innerHTML = (b1*0+b2*0+b0*0) + (s1*0+s2*0+s3*0+s4*0+s5*0+s6*0+s7*0+s0*0) + (e01*0+e02*0+e03*0+e04*+e05*0+e06*0+e07*0+e08*0+e09*0+e10*0+e11*0+e12*0+e13*0+e14*0+e15*0+e16*0+e17*0);</v>
      </c>
      <c r="AI154" s="35" t="str">
        <f t="shared" si="21"/>
        <v>m152</v>
      </c>
      <c r="AJ154" s="23"/>
    </row>
    <row r="155" spans="1:36" s="3" customFormat="1" ht="37.049999999999997" customHeight="1" x14ac:dyDescent="0.3">
      <c r="A155" s="3" t="s">
        <v>288</v>
      </c>
      <c r="C155" s="6" t="s">
        <v>289</v>
      </c>
      <c r="D155" s="3">
        <v>5</v>
      </c>
      <c r="F155" s="15" t="s">
        <v>281</v>
      </c>
      <c r="G155" s="8"/>
      <c r="H155" s="4">
        <f t="shared" si="24"/>
        <v>0</v>
      </c>
      <c r="I155" s="2"/>
      <c r="J155" s="2"/>
      <c r="K155" s="2"/>
      <c r="L155" s="2">
        <f t="shared" si="22"/>
        <v>0</v>
      </c>
      <c r="M155" s="2"/>
      <c r="N155" s="2"/>
      <c r="O155" s="2"/>
      <c r="P155" s="2"/>
      <c r="Q155" s="7"/>
      <c r="U155" s="4"/>
      <c r="AD155" s="4">
        <f t="shared" si="23"/>
        <v>0</v>
      </c>
      <c r="AF155" s="23"/>
      <c r="AG155" s="31" t="str">
        <f>"&lt;tr class='mmt"&amp;IF(E155="活動"," ev",IF(E155="限定"," ltd",""))&amp;IF(G155=""," groupless'","'")&amp;"&gt;&lt;td headers='icon'&gt;&lt;img src='resources/"&amp;A155&amp;"' title='"&amp;C155&amp;"' /&gt;&lt;/td&gt;&lt;td headers='name'&gt;"&amp;C155&amp;"&lt;/td&gt;&lt;td headers='rank'&gt;"&amp;D155&amp;"&lt;/td&gt;&lt;td headers='remark'&gt;"&amp;IF(E155="活動","&lt;span class='event'&gt;活動&lt;/span&gt;",IF(E155="限定","&lt;span class='limited'&gt;限定&lt;/span&gt;",""))&amp;"&lt;/td&gt;&lt;td headers='origin'&gt;&lt;span class='originName'&gt;"&amp;SUBSTITUTE(F155,CHAR(10),"&lt;br&gt;")&amp;"&lt;/span&gt;&lt;img class='originLogo' src='resources/ui/"&amp;VLOOKUP(F155,List!E:F,2,FALSE)&amp;"'title='"&amp;SUBSTITUTE(F155,CHAR(10)," ")&amp;"' /&gt;&lt;/td&gt;&lt;td headers='group'&gt;"&amp;IF(G155="","","&lt;span class='groupName'&gt;"&amp;SUBSTITUTE(G155,CHAR(10)," ")&amp;"&lt;/span&gt;&lt;img class='groupLogo' src='resources/ui/"&amp;VLOOKUP(G155,List!I:J,2,FALSE)&amp;"' title='"&amp;SUBSTITUTE(G155,CHAR(10)," ")&amp;"' /&gt;")&amp;"&lt;/td&gt;&lt;td headers='score' id='"&amp;AI155&amp;"'&gt;"&amp;H155&amp;"&lt;/td&gt;&lt;td headers='HP'&gt;"&amp;I155&amp;"&lt;/td&gt;&lt;td headers='patk'&gt;"&amp;J155&amp;"&lt;/td&gt;&lt;td headers='matk'&gt;"&amp;K155&amp;"&lt;/td&gt;&lt;td headers='pdef'&gt;"&amp;M155&amp;"&lt;/td&gt;&lt;td headers='mdef'&gt;"&amp;N155&amp;"&lt;/td&gt;&lt;td headers='dex'&gt;"&amp;O155&amp;"&lt;/td&gt;&lt;td headers='agi'&gt;"&amp;P155&amp;"&lt;/td&gt;&lt;td headers='luck'&gt;"&amp;Q155&amp;"&lt;/td&gt;&lt;td headers='a.type'&gt;"&amp;R155&amp;"&lt;/td&gt;&lt;td headers='a.bonus'&gt;"&amp;S155&amp;"&lt;/td&gt;&lt;td headers='special'&gt;"&amp;T155&amp;"&lt;/td&gt;&lt;td headers='sp.bonus'&gt;"&amp;U155&amp;"&lt;/td&gt;&lt;td headers='others'&gt;"&amp;V155&amp;"&lt;/td&gt;&lt;td headers='sinA'&gt;"&amp;W155&amp;"&lt;/td&gt;&lt;td headers='sinB'&gt;"&amp;X155&amp;"&lt;/td&gt;&lt;td headers='sinC'&gt;"&amp;Y155&amp;"&lt;/td&gt;&lt;td headers='sinD'&gt;"&amp;Z155&amp;"&lt;/td&gt;&lt;td headers='sinE'&gt;"&amp;AA155&amp;"&lt;/td&gt;&lt;td headers='sinF'&gt;"&amp;AB155&amp;"&lt;/td&gt;&lt;td headers='sinG'&gt;"&amp;AC155&amp;"&lt;/td&gt;&lt;/tr&gt;"</f>
        <v>&lt;tr class='mmt groupless'&gt;&lt;td headers='icon'&gt;&lt;img src='resources/TS_SLOTH_DAISY_01.png' title='期待の新星、現る！' /&gt;&lt;/td&gt;&lt;td headers='name'&gt;期待の新星、現る！&lt;/td&gt;&lt;td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5" s="31" t="str">
        <f t="shared" si="20"/>
        <v>document.getElementById('m153').innerHTML = (b1*0+b2*0+b0*0) + (s1*0+s2*0+s3*0+s4*0+s5*0+s6*0+s7*0+s0*0) + (e01*0+e02*0+e03*0+e04*+e05*0+e06*0+e07*0+e08*0+e09*0+e10*0+e11*0+e12*0+e13*0+e14*0+e15*0+e16*0+e17*0);</v>
      </c>
      <c r="AI155" s="35" t="str">
        <f t="shared" si="21"/>
        <v>m153</v>
      </c>
      <c r="AJ155" s="23"/>
    </row>
    <row r="156" spans="1:36" s="3" customFormat="1" ht="37.049999999999997" customHeight="1" x14ac:dyDescent="0.3">
      <c r="A156" s="3" t="s">
        <v>290</v>
      </c>
      <c r="C156" s="6" t="s">
        <v>291</v>
      </c>
      <c r="D156" s="3">
        <v>5</v>
      </c>
      <c r="F156" s="15" t="s">
        <v>281</v>
      </c>
      <c r="G156" s="8"/>
      <c r="H156" s="4">
        <f t="shared" si="24"/>
        <v>0</v>
      </c>
      <c r="I156" s="2"/>
      <c r="J156" s="2"/>
      <c r="K156" s="2"/>
      <c r="L156" s="2">
        <f t="shared" si="22"/>
        <v>0</v>
      </c>
      <c r="M156" s="2"/>
      <c r="N156" s="2"/>
      <c r="O156" s="2"/>
      <c r="P156" s="2"/>
      <c r="Q156" s="7"/>
      <c r="U156" s="4"/>
      <c r="AD156" s="4">
        <f t="shared" si="23"/>
        <v>0</v>
      </c>
      <c r="AF156" s="23"/>
      <c r="AG156" s="31" t="str">
        <f>"&lt;tr class='mmt"&amp;IF(E156="活動"," ev",IF(E156="限定"," ltd",""))&amp;IF(G156=""," groupless'","'")&amp;"&gt;&lt;td headers='icon'&gt;&lt;img src='resources/"&amp;A156&amp;"' title='"&amp;C156&amp;"' /&gt;&lt;/td&gt;&lt;td headers='name'&gt;"&amp;C156&amp;"&lt;/td&gt;&lt;td headers='rank'&gt;"&amp;D156&amp;"&lt;/td&gt;&lt;td headers='remark'&gt;"&amp;IF(E156="活動","&lt;span class='event'&gt;活動&lt;/span&gt;",IF(E156="限定","&lt;span class='limited'&gt;限定&lt;/span&gt;",""))&amp;"&lt;/td&gt;&lt;td headers='origin'&gt;&lt;span class='originName'&gt;"&amp;SUBSTITUTE(F156,CHAR(10),"&lt;br&gt;")&amp;"&lt;/span&gt;&lt;img class='originLogo' src='resources/ui/"&amp;VLOOKUP(F156,List!E:F,2,FALSE)&amp;"'title='"&amp;SUBSTITUTE(F156,CHAR(10)," ")&amp;"' /&gt;&lt;/td&gt;&lt;td headers='group'&gt;"&amp;IF(G156="","","&lt;span class='groupName'&gt;"&amp;SUBSTITUTE(G156,CHAR(10)," ")&amp;"&lt;/span&gt;&lt;img class='groupLogo' src='resources/ui/"&amp;VLOOKUP(G156,List!I:J,2,FALSE)&amp;"' title='"&amp;SUBSTITUTE(G156,CHAR(10)," ")&amp;"' /&gt;")&amp;"&lt;/td&gt;&lt;td headers='score' id='"&amp;AI156&amp;"'&gt;"&amp;H156&amp;"&lt;/td&gt;&lt;td headers='HP'&gt;"&amp;I156&amp;"&lt;/td&gt;&lt;td headers='patk'&gt;"&amp;J156&amp;"&lt;/td&gt;&lt;td headers='matk'&gt;"&amp;K156&amp;"&lt;/td&gt;&lt;td headers='pdef'&gt;"&amp;M156&amp;"&lt;/td&gt;&lt;td headers='mdef'&gt;"&amp;N156&amp;"&lt;/td&gt;&lt;td headers='dex'&gt;"&amp;O156&amp;"&lt;/td&gt;&lt;td headers='agi'&gt;"&amp;P156&amp;"&lt;/td&gt;&lt;td headers='luck'&gt;"&amp;Q156&amp;"&lt;/td&gt;&lt;td headers='a.type'&gt;"&amp;R156&amp;"&lt;/td&gt;&lt;td headers='a.bonus'&gt;"&amp;S156&amp;"&lt;/td&gt;&lt;td headers='special'&gt;"&amp;T156&amp;"&lt;/td&gt;&lt;td headers='sp.bonus'&gt;"&amp;U156&amp;"&lt;/td&gt;&lt;td headers='others'&gt;"&amp;V156&amp;"&lt;/td&gt;&lt;td headers='sinA'&gt;"&amp;W156&amp;"&lt;/td&gt;&lt;td headers='sinB'&gt;"&amp;X156&amp;"&lt;/td&gt;&lt;td headers='sinC'&gt;"&amp;Y156&amp;"&lt;/td&gt;&lt;td headers='sinD'&gt;"&amp;Z156&amp;"&lt;/td&gt;&lt;td headers='sinE'&gt;"&amp;AA156&amp;"&lt;/td&gt;&lt;td headers='sinF'&gt;"&amp;AB156&amp;"&lt;/td&gt;&lt;td headers='sinG'&gt;"&amp;AC156&amp;"&lt;/td&gt;&lt;/tr&gt;"</f>
        <v>&lt;tr class='mmt groupless'&gt;&lt;td headers='icon'&gt;&lt;img src='resources/TS_SLOTH_EVERICA_01.png' title='ライトトラック' /&gt;&lt;/td&gt;&lt;td headers='name'&gt;ライトトラック&lt;/td&gt;&lt;td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6" s="31" t="str">
        <f t="shared" si="20"/>
        <v>document.getElementById('m154').innerHTML = (b1*0+b2*0+b0*0) + (s1*0+s2*0+s3*0+s4*0+s5*0+s6*0+s7*0+s0*0) + (e01*0+e02*0+e03*0+e04*+e05*0+e06*0+e07*0+e08*0+e09*0+e10*0+e11*0+e12*0+e13*0+e14*0+e15*0+e16*0+e17*0);</v>
      </c>
      <c r="AI156" s="35" t="str">
        <f t="shared" si="21"/>
        <v>m154</v>
      </c>
      <c r="AJ156" s="23"/>
    </row>
    <row r="157" spans="1:36" s="3" customFormat="1" ht="37.049999999999997" customHeight="1" x14ac:dyDescent="0.3">
      <c r="A157" s="3" t="s">
        <v>292</v>
      </c>
      <c r="C157" s="6" t="s">
        <v>293</v>
      </c>
      <c r="D157" s="3">
        <v>5</v>
      </c>
      <c r="E157" s="3" t="s">
        <v>35</v>
      </c>
      <c r="F157" s="15" t="s">
        <v>281</v>
      </c>
      <c r="G157" s="8"/>
      <c r="H157" s="4">
        <f t="shared" si="24"/>
        <v>0</v>
      </c>
      <c r="I157" s="2"/>
      <c r="J157" s="2"/>
      <c r="K157" s="2"/>
      <c r="L157" s="2">
        <f t="shared" si="22"/>
        <v>0</v>
      </c>
      <c r="M157" s="2"/>
      <c r="N157" s="2"/>
      <c r="O157" s="2"/>
      <c r="P157" s="2"/>
      <c r="Q157" s="7"/>
      <c r="U157" s="4"/>
      <c r="AD157" s="4">
        <f t="shared" si="23"/>
        <v>0</v>
      </c>
      <c r="AF157" s="23"/>
      <c r="AG157" s="31" t="str">
        <f>"&lt;tr class='mmt"&amp;IF(E157="活動"," ev",IF(E157="限定"," ltd",""))&amp;IF(G157=""," groupless'","'")&amp;"&gt;&lt;td headers='icon'&gt;&lt;img src='resources/"&amp;A157&amp;"' title='"&amp;C157&amp;"' /&gt;&lt;/td&gt;&lt;td headers='name'&gt;"&amp;C157&amp;"&lt;/td&gt;&lt;td headers='rank'&gt;"&amp;D157&amp;"&lt;/td&gt;&lt;td headers='remark'&gt;"&amp;IF(E157="活動","&lt;span class='event'&gt;活動&lt;/span&gt;",IF(E157="限定","&lt;span class='limited'&gt;限定&lt;/span&gt;",""))&amp;"&lt;/td&gt;&lt;td headers='origin'&gt;&lt;span class='originName'&gt;"&amp;SUBSTITUTE(F157,CHAR(10),"&lt;br&gt;")&amp;"&lt;/span&gt;&lt;img class='originLogo' src='resources/ui/"&amp;VLOOKUP(F157,List!E:F,2,FALSE)&amp;"'title='"&amp;SUBSTITUTE(F157,CHAR(10)," ")&amp;"' /&gt;&lt;/td&gt;&lt;td headers='group'&gt;"&amp;IF(G157="","","&lt;span class='groupName'&gt;"&amp;SUBSTITUTE(G157,CHAR(10)," ")&amp;"&lt;/span&gt;&lt;img class='groupLogo' src='resources/ui/"&amp;VLOOKUP(G157,List!I:J,2,FALSE)&amp;"' title='"&amp;SUBSTITUTE(G157,CHAR(10)," ")&amp;"' /&gt;")&amp;"&lt;/td&gt;&lt;td headers='score' id='"&amp;AI157&amp;"'&gt;"&amp;H157&amp;"&lt;/td&gt;&lt;td headers='HP'&gt;"&amp;I157&amp;"&lt;/td&gt;&lt;td headers='patk'&gt;"&amp;J157&amp;"&lt;/td&gt;&lt;td headers='matk'&gt;"&amp;K157&amp;"&lt;/td&gt;&lt;td headers='pdef'&gt;"&amp;M157&amp;"&lt;/td&gt;&lt;td headers='mdef'&gt;"&amp;N157&amp;"&lt;/td&gt;&lt;td headers='dex'&gt;"&amp;O157&amp;"&lt;/td&gt;&lt;td headers='agi'&gt;"&amp;P157&amp;"&lt;/td&gt;&lt;td headers='luck'&gt;"&amp;Q157&amp;"&lt;/td&gt;&lt;td headers='a.type'&gt;"&amp;R157&amp;"&lt;/td&gt;&lt;td headers='a.bonus'&gt;"&amp;S157&amp;"&lt;/td&gt;&lt;td headers='special'&gt;"&amp;T157&amp;"&lt;/td&gt;&lt;td headers='sp.bonus'&gt;"&amp;U157&amp;"&lt;/td&gt;&lt;td headers='others'&gt;"&amp;V157&amp;"&lt;/td&gt;&lt;td headers='sinA'&gt;"&amp;W157&amp;"&lt;/td&gt;&lt;td headers='sinB'&gt;"&amp;X157&amp;"&lt;/td&gt;&lt;td headers='sinC'&gt;"&amp;Y157&amp;"&lt;/td&gt;&lt;td headers='sinD'&gt;"&amp;Z157&amp;"&lt;/td&gt;&lt;td headers='sinE'&gt;"&amp;AA157&amp;"&lt;/td&gt;&lt;td headers='sinF'&gt;"&amp;AB157&amp;"&lt;/td&gt;&lt;td headers='sinG'&gt;"&amp;AC157&amp;"&lt;/td&gt;&lt;/tr&gt;"</f>
        <v>&lt;tr class='mmt ev groupless'&gt;&lt;td headers='icon'&gt;&lt;img src='resources/TS_SLOTH_FIONA_01.png' title='二人の未来' /&gt;&lt;/td&gt;&lt;td headers='name'&gt;二人の未来&lt;/td&gt;&lt;td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7" s="31" t="str">
        <f t="shared" si="20"/>
        <v>document.getElementById('m155').innerHTML = (b1*0+b2*0+b0*0) + (s1*0+s2*0+s3*0+s4*0+s5*0+s6*0+s7*0+s0*0) + (e01*0+e02*0+e03*0+e04*+e05*0+e06*0+e07*0+e08*0+e09*0+e10*0+e11*0+e12*0+e13*0+e14*0+e15*0+e16*0+e17*0);</v>
      </c>
      <c r="AI157" s="35" t="str">
        <f t="shared" si="21"/>
        <v>m155</v>
      </c>
      <c r="AJ157" s="23"/>
    </row>
    <row r="158" spans="1:36" s="3" customFormat="1" ht="37.049999999999997" customHeight="1" x14ac:dyDescent="0.3">
      <c r="A158" s="3" t="s">
        <v>294</v>
      </c>
      <c r="C158" s="6" t="s">
        <v>295</v>
      </c>
      <c r="D158" s="3">
        <v>5</v>
      </c>
      <c r="E158" s="3" t="s">
        <v>35</v>
      </c>
      <c r="F158" s="15" t="s">
        <v>281</v>
      </c>
      <c r="G158" s="8"/>
      <c r="H158" s="4">
        <f t="shared" si="24"/>
        <v>0</v>
      </c>
      <c r="I158" s="2"/>
      <c r="J158" s="2"/>
      <c r="K158" s="2"/>
      <c r="L158" s="2">
        <f t="shared" si="22"/>
        <v>0</v>
      </c>
      <c r="M158" s="2"/>
      <c r="N158" s="2"/>
      <c r="O158" s="2"/>
      <c r="P158" s="2"/>
      <c r="Q158" s="7"/>
      <c r="U158" s="4"/>
      <c r="AD158" s="4">
        <f t="shared" si="23"/>
        <v>0</v>
      </c>
      <c r="AF158" s="23"/>
      <c r="AG158" s="31" t="str">
        <f>"&lt;tr class='mmt"&amp;IF(E158="活動"," ev",IF(E158="限定"," ltd",""))&amp;IF(G158=""," groupless'","'")&amp;"&gt;&lt;td headers='icon'&gt;&lt;img src='resources/"&amp;A158&amp;"' title='"&amp;C158&amp;"' /&gt;&lt;/td&gt;&lt;td headers='name'&gt;"&amp;C158&amp;"&lt;/td&gt;&lt;td headers='rank'&gt;"&amp;D158&amp;"&lt;/td&gt;&lt;td headers='remark'&gt;"&amp;IF(E158="活動","&lt;span class='event'&gt;活動&lt;/span&gt;",IF(E158="限定","&lt;span class='limited'&gt;限定&lt;/span&gt;",""))&amp;"&lt;/td&gt;&lt;td headers='origin'&gt;&lt;span class='originName'&gt;"&amp;SUBSTITUTE(F158,CHAR(10),"&lt;br&gt;")&amp;"&lt;/span&gt;&lt;img class='originLogo' src='resources/ui/"&amp;VLOOKUP(F158,List!E:F,2,FALSE)&amp;"'title='"&amp;SUBSTITUTE(F158,CHAR(10)," ")&amp;"' /&gt;&lt;/td&gt;&lt;td headers='group'&gt;"&amp;IF(G158="","","&lt;span class='groupName'&gt;"&amp;SUBSTITUTE(G158,CHAR(10)," ")&amp;"&lt;/span&gt;&lt;img class='groupLogo' src='resources/ui/"&amp;VLOOKUP(G158,List!I:J,2,FALSE)&amp;"' title='"&amp;SUBSTITUTE(G158,CHAR(10)," ")&amp;"' /&gt;")&amp;"&lt;/td&gt;&lt;td headers='score' id='"&amp;AI158&amp;"'&gt;"&amp;H158&amp;"&lt;/td&gt;&lt;td headers='HP'&gt;"&amp;I158&amp;"&lt;/td&gt;&lt;td headers='patk'&gt;"&amp;J158&amp;"&lt;/td&gt;&lt;td headers='matk'&gt;"&amp;K158&amp;"&lt;/td&gt;&lt;td headers='pdef'&gt;"&amp;M158&amp;"&lt;/td&gt;&lt;td headers='mdef'&gt;"&amp;N158&amp;"&lt;/td&gt;&lt;td headers='dex'&gt;"&amp;O158&amp;"&lt;/td&gt;&lt;td headers='agi'&gt;"&amp;P158&amp;"&lt;/td&gt;&lt;td headers='luck'&gt;"&amp;Q158&amp;"&lt;/td&gt;&lt;td headers='a.type'&gt;"&amp;R158&amp;"&lt;/td&gt;&lt;td headers='a.bonus'&gt;"&amp;S158&amp;"&lt;/td&gt;&lt;td headers='special'&gt;"&amp;T158&amp;"&lt;/td&gt;&lt;td headers='sp.bonus'&gt;"&amp;U158&amp;"&lt;/td&gt;&lt;td headers='others'&gt;"&amp;V158&amp;"&lt;/td&gt;&lt;td headers='sinA'&gt;"&amp;W158&amp;"&lt;/td&gt;&lt;td headers='sinB'&gt;"&amp;X158&amp;"&lt;/td&gt;&lt;td headers='sinC'&gt;"&amp;Y158&amp;"&lt;/td&gt;&lt;td headers='sinD'&gt;"&amp;Z158&amp;"&lt;/td&gt;&lt;td headers='sinE'&gt;"&amp;AA158&amp;"&lt;/td&gt;&lt;td headers='sinF'&gt;"&amp;AB158&amp;"&lt;/td&gt;&lt;td headers='sinG'&gt;"&amp;AC158&amp;"&lt;/td&gt;&lt;/tr&gt;"</f>
        <v>&lt;tr class='mmt ev groupless'&gt;&lt;td headers='icon'&gt;&lt;img src='resources/TS_SLOTH_FIONA_02.png' title='花嫁に涙は似合わない' /&gt;&lt;/td&gt;&lt;td headers='name'&gt;花嫁に涙は似合わない&lt;/td&gt;&lt;td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8" s="31" t="str">
        <f t="shared" si="20"/>
        <v>document.getElementById('m156').innerHTML = (b1*0+b2*0+b0*0) + (s1*0+s2*0+s3*0+s4*0+s5*0+s6*0+s7*0+s0*0) + (e01*0+e02*0+e03*0+e04*+e05*0+e06*0+e07*0+e08*0+e09*0+e10*0+e11*0+e12*0+e13*0+e14*0+e15*0+e16*0+e17*0);</v>
      </c>
      <c r="AI158" s="35" t="str">
        <f t="shared" si="21"/>
        <v>m156</v>
      </c>
      <c r="AJ158" s="23"/>
    </row>
    <row r="159" spans="1:36" s="3" customFormat="1" ht="37.049999999999997" customHeight="1" x14ac:dyDescent="0.3">
      <c r="A159" s="3" t="s">
        <v>296</v>
      </c>
      <c r="C159" s="6" t="s">
        <v>297</v>
      </c>
      <c r="D159" s="3">
        <v>5</v>
      </c>
      <c r="E159" s="3" t="s">
        <v>39</v>
      </c>
      <c r="F159" s="15" t="s">
        <v>281</v>
      </c>
      <c r="G159" s="8"/>
      <c r="H159" s="4">
        <f t="shared" si="24"/>
        <v>0</v>
      </c>
      <c r="I159" s="2"/>
      <c r="J159" s="2"/>
      <c r="K159" s="2"/>
      <c r="L159" s="2">
        <f t="shared" si="22"/>
        <v>0</v>
      </c>
      <c r="M159" s="2"/>
      <c r="N159" s="2"/>
      <c r="O159" s="2"/>
      <c r="P159" s="2"/>
      <c r="Q159" s="7"/>
      <c r="U159" s="4"/>
      <c r="AD159" s="4">
        <f t="shared" si="23"/>
        <v>0</v>
      </c>
      <c r="AF159" s="23"/>
      <c r="AG159" s="31" t="str">
        <f>"&lt;tr class='mmt"&amp;IF(E159="活動"," ev",IF(E159="限定"," ltd",""))&amp;IF(G159=""," groupless'","'")&amp;"&gt;&lt;td headers='icon'&gt;&lt;img src='resources/"&amp;A159&amp;"' title='"&amp;C159&amp;"' /&gt;&lt;/td&gt;&lt;td headers='name'&gt;"&amp;C159&amp;"&lt;/td&gt;&lt;td headers='rank'&gt;"&amp;D159&amp;"&lt;/td&gt;&lt;td headers='remark'&gt;"&amp;IF(E159="活動","&lt;span class='event'&gt;活動&lt;/span&gt;",IF(E159="限定","&lt;span class='limited'&gt;限定&lt;/span&gt;",""))&amp;"&lt;/td&gt;&lt;td headers='origin'&gt;&lt;span class='originName'&gt;"&amp;SUBSTITUTE(F159,CHAR(10),"&lt;br&gt;")&amp;"&lt;/span&gt;&lt;img class='originLogo' src='resources/ui/"&amp;VLOOKUP(F159,List!E:F,2,FALSE)&amp;"'title='"&amp;SUBSTITUTE(F159,CHAR(10)," ")&amp;"' /&gt;&lt;/td&gt;&lt;td headers='group'&gt;"&amp;IF(G159="","","&lt;span class='groupName'&gt;"&amp;SUBSTITUTE(G159,CHAR(10)," ")&amp;"&lt;/span&gt;&lt;img class='groupLogo' src='resources/ui/"&amp;VLOOKUP(G159,List!I:J,2,FALSE)&amp;"' title='"&amp;SUBSTITUTE(G159,CHAR(10)," ")&amp;"' /&gt;")&amp;"&lt;/td&gt;&lt;td headers='score' id='"&amp;AI159&amp;"'&gt;"&amp;H159&amp;"&lt;/td&gt;&lt;td headers='HP'&gt;"&amp;I159&amp;"&lt;/td&gt;&lt;td headers='patk'&gt;"&amp;J159&amp;"&lt;/td&gt;&lt;td headers='matk'&gt;"&amp;K159&amp;"&lt;/td&gt;&lt;td headers='pdef'&gt;"&amp;M159&amp;"&lt;/td&gt;&lt;td headers='mdef'&gt;"&amp;N159&amp;"&lt;/td&gt;&lt;td headers='dex'&gt;"&amp;O159&amp;"&lt;/td&gt;&lt;td headers='agi'&gt;"&amp;P159&amp;"&lt;/td&gt;&lt;td headers='luck'&gt;"&amp;Q159&amp;"&lt;/td&gt;&lt;td headers='a.type'&gt;"&amp;R159&amp;"&lt;/td&gt;&lt;td headers='a.bonus'&gt;"&amp;S159&amp;"&lt;/td&gt;&lt;td headers='special'&gt;"&amp;T159&amp;"&lt;/td&gt;&lt;td headers='sp.bonus'&gt;"&amp;U159&amp;"&lt;/td&gt;&lt;td headers='others'&gt;"&amp;V159&amp;"&lt;/td&gt;&lt;td headers='sinA'&gt;"&amp;W159&amp;"&lt;/td&gt;&lt;td headers='sinB'&gt;"&amp;X159&amp;"&lt;/td&gt;&lt;td headers='sinC'&gt;"&amp;Y159&amp;"&lt;/td&gt;&lt;td headers='sinD'&gt;"&amp;Z159&amp;"&lt;/td&gt;&lt;td headers='sinE'&gt;"&amp;AA159&amp;"&lt;/td&gt;&lt;td headers='sinF'&gt;"&amp;AB159&amp;"&lt;/td&gt;&lt;td headers='sinG'&gt;"&amp;AC159&amp;"&lt;/td&gt;&lt;/tr&gt;"</f>
        <v>&lt;tr class='mmt ltd groupless'&gt;&lt;td headers='icon'&gt;&lt;img src='resources/TS_SLOTH_HAZEL_01.png' title='想いを映す銀の月' /&gt;&lt;/td&gt;&lt;td headers='name'&gt;想いを映す銀の月&lt;/td&gt;&lt;td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9" s="31" t="str">
        <f t="shared" si="20"/>
        <v>document.getElementById('m157').innerHTML = (b1*0+b2*0+b0*0) + (s1*0+s2*0+s3*0+s4*0+s5*0+s6*0+s7*0+s0*0) + (e01*0+e02*0+e03*0+e04*+e05*0+e06*0+e07*0+e08*0+e09*0+e10*0+e11*0+e12*0+e13*0+e14*0+e15*0+e16*0+e17*0);</v>
      </c>
      <c r="AI159" s="35" t="str">
        <f t="shared" si="21"/>
        <v>m157</v>
      </c>
      <c r="AJ159" s="23"/>
    </row>
    <row r="160" spans="1:36" s="3" customFormat="1" ht="37.049999999999997" customHeight="1" x14ac:dyDescent="0.3">
      <c r="A160" s="3" t="s">
        <v>298</v>
      </c>
      <c r="C160" s="6" t="s">
        <v>299</v>
      </c>
      <c r="D160" s="3">
        <v>5</v>
      </c>
      <c r="E160" s="3" t="s">
        <v>39</v>
      </c>
      <c r="F160" s="15" t="s">
        <v>281</v>
      </c>
      <c r="G160" s="8"/>
      <c r="H160" s="4">
        <f t="shared" si="24"/>
        <v>0</v>
      </c>
      <c r="I160" s="2"/>
      <c r="J160" s="2"/>
      <c r="K160" s="2"/>
      <c r="L160" s="2">
        <f t="shared" si="22"/>
        <v>0</v>
      </c>
      <c r="M160" s="2"/>
      <c r="N160" s="2"/>
      <c r="O160" s="2"/>
      <c r="P160" s="2"/>
      <c r="Q160" s="7"/>
      <c r="U160" s="4"/>
      <c r="AD160" s="4">
        <f t="shared" si="23"/>
        <v>0</v>
      </c>
      <c r="AF160" s="23"/>
      <c r="AG160" s="31" t="str">
        <f>"&lt;tr class='mmt"&amp;IF(E160="活動"," ev",IF(E160="限定"," ltd",""))&amp;IF(G160=""," groupless'","'")&amp;"&gt;&lt;td headers='icon'&gt;&lt;img src='resources/"&amp;A160&amp;"' title='"&amp;C160&amp;"' /&gt;&lt;/td&gt;&lt;td headers='name'&gt;"&amp;C160&amp;"&lt;/td&gt;&lt;td headers='rank'&gt;"&amp;D160&amp;"&lt;/td&gt;&lt;td headers='remark'&gt;"&amp;IF(E160="活動","&lt;span class='event'&gt;活動&lt;/span&gt;",IF(E160="限定","&lt;span class='limited'&gt;限定&lt;/span&gt;",""))&amp;"&lt;/td&gt;&lt;td headers='origin'&gt;&lt;span class='originName'&gt;"&amp;SUBSTITUTE(F160,CHAR(10),"&lt;br&gt;")&amp;"&lt;/span&gt;&lt;img class='originLogo' src='resources/ui/"&amp;VLOOKUP(F160,List!E:F,2,FALSE)&amp;"'title='"&amp;SUBSTITUTE(F160,CHAR(10)," ")&amp;"' /&gt;&lt;/td&gt;&lt;td headers='group'&gt;"&amp;IF(G160="","","&lt;span class='groupName'&gt;"&amp;SUBSTITUTE(G160,CHAR(10)," ")&amp;"&lt;/span&gt;&lt;img class='groupLogo' src='resources/ui/"&amp;VLOOKUP(G160,List!I:J,2,FALSE)&amp;"' title='"&amp;SUBSTITUTE(G160,CHAR(10)," ")&amp;"' /&gt;")&amp;"&lt;/td&gt;&lt;td headers='score' id='"&amp;AI160&amp;"'&gt;"&amp;H160&amp;"&lt;/td&gt;&lt;td headers='HP'&gt;"&amp;I160&amp;"&lt;/td&gt;&lt;td headers='patk'&gt;"&amp;J160&amp;"&lt;/td&gt;&lt;td headers='matk'&gt;"&amp;K160&amp;"&lt;/td&gt;&lt;td headers='pdef'&gt;"&amp;M160&amp;"&lt;/td&gt;&lt;td headers='mdef'&gt;"&amp;N160&amp;"&lt;/td&gt;&lt;td headers='dex'&gt;"&amp;O160&amp;"&lt;/td&gt;&lt;td headers='agi'&gt;"&amp;P160&amp;"&lt;/td&gt;&lt;td headers='luck'&gt;"&amp;Q160&amp;"&lt;/td&gt;&lt;td headers='a.type'&gt;"&amp;R160&amp;"&lt;/td&gt;&lt;td headers='a.bonus'&gt;"&amp;S160&amp;"&lt;/td&gt;&lt;td headers='special'&gt;"&amp;T160&amp;"&lt;/td&gt;&lt;td headers='sp.bonus'&gt;"&amp;U160&amp;"&lt;/td&gt;&lt;td headers='others'&gt;"&amp;V160&amp;"&lt;/td&gt;&lt;td headers='sinA'&gt;"&amp;W160&amp;"&lt;/td&gt;&lt;td headers='sinB'&gt;"&amp;X160&amp;"&lt;/td&gt;&lt;td headers='sinC'&gt;"&amp;Y160&amp;"&lt;/td&gt;&lt;td headers='sinD'&gt;"&amp;Z160&amp;"&lt;/td&gt;&lt;td headers='sinE'&gt;"&amp;AA160&amp;"&lt;/td&gt;&lt;td headers='sinF'&gt;"&amp;AB160&amp;"&lt;/td&gt;&lt;td headers='sinG'&gt;"&amp;AC160&amp;"&lt;/td&gt;&lt;/tr&gt;"</f>
        <v>&lt;tr class='mmt ltd groupless'&gt;&lt;td headers='icon'&gt;&lt;img src='resources/TS_SLOTH_IKONA_01.png' title='色違いの涙' /&gt;&lt;/td&gt;&lt;td headers='name'&gt;色違いの涙&lt;/td&gt;&lt;td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0" s="31" t="str">
        <f t="shared" si="20"/>
        <v>document.getElementById('m158').innerHTML = (b1*0+b2*0+b0*0) + (s1*0+s2*0+s3*0+s4*0+s5*0+s6*0+s7*0+s0*0) + (e01*0+e02*0+e03*0+e04*+e05*0+e06*0+e07*0+e08*0+e09*0+e10*0+e11*0+e12*0+e13*0+e14*0+e15*0+e16*0+e17*0);</v>
      </c>
      <c r="AI160" s="35" t="str">
        <f t="shared" si="21"/>
        <v>m158</v>
      </c>
      <c r="AJ160" s="23"/>
    </row>
    <row r="161" spans="1:36" s="3" customFormat="1" ht="37.049999999999997" customHeight="1" x14ac:dyDescent="0.3">
      <c r="A161" s="3" t="s">
        <v>300</v>
      </c>
      <c r="C161" s="6" t="s">
        <v>301</v>
      </c>
      <c r="D161" s="3">
        <v>5</v>
      </c>
      <c r="E161" s="3" t="s">
        <v>39</v>
      </c>
      <c r="F161" s="15" t="s">
        <v>281</v>
      </c>
      <c r="G161" s="8" t="s">
        <v>68</v>
      </c>
      <c r="H161" s="4">
        <f t="shared" si="24"/>
        <v>80</v>
      </c>
      <c r="I161" s="2">
        <v>40</v>
      </c>
      <c r="J161" s="2"/>
      <c r="K161" s="2">
        <v>40</v>
      </c>
      <c r="L161" s="2">
        <f t="shared" si="22"/>
        <v>40</v>
      </c>
      <c r="M161" s="2"/>
      <c r="N161" s="2"/>
      <c r="O161" s="2"/>
      <c r="P161" s="2"/>
      <c r="Q161" s="7"/>
      <c r="T161" s="3" t="s">
        <v>21</v>
      </c>
      <c r="U161" s="4">
        <v>10</v>
      </c>
      <c r="X161" s="3">
        <v>30</v>
      </c>
      <c r="AB161" s="3">
        <v>30</v>
      </c>
      <c r="AD161" s="4">
        <f t="shared" si="23"/>
        <v>30</v>
      </c>
      <c r="AF161" s="23"/>
      <c r="AG161" s="31" t="str">
        <f>"&lt;tr class='mmt"&amp;IF(E161="活動"," ev",IF(E161="限定"," ltd",""))&amp;IF(G161=""," groupless'","'")&amp;"&gt;&lt;td headers='icon'&gt;&lt;img src='resources/"&amp;A161&amp;"' title='"&amp;C161&amp;"' /&gt;&lt;/td&gt;&lt;td headers='name'&gt;"&amp;C161&amp;"&lt;/td&gt;&lt;td headers='rank'&gt;"&amp;D161&amp;"&lt;/td&gt;&lt;td headers='remark'&gt;"&amp;IF(E161="活動","&lt;span class='event'&gt;活動&lt;/span&gt;",IF(E161="限定","&lt;span class='limited'&gt;限定&lt;/span&gt;",""))&amp;"&lt;/td&gt;&lt;td headers='origin'&gt;&lt;span class='originName'&gt;"&amp;SUBSTITUTE(F161,CHAR(10),"&lt;br&gt;")&amp;"&lt;/span&gt;&lt;img class='originLogo' src='resources/ui/"&amp;VLOOKUP(F161,List!E:F,2,FALSE)&amp;"'title='"&amp;SUBSTITUTE(F161,CHAR(10)," ")&amp;"' /&gt;&lt;/td&gt;&lt;td headers='group'&gt;"&amp;IF(G161="","","&lt;span class='groupName'&gt;"&amp;SUBSTITUTE(G161,CHAR(10)," ")&amp;"&lt;/span&gt;&lt;img class='groupLogo' src='resources/ui/"&amp;VLOOKUP(G161,List!I:J,2,FALSE)&amp;"' title='"&amp;SUBSTITUTE(G161,CHAR(10)," ")&amp;"' /&gt;")&amp;"&lt;/td&gt;&lt;td headers='score' id='"&amp;AI161&amp;"'&gt;"&amp;H161&amp;"&lt;/td&gt;&lt;td headers='HP'&gt;"&amp;I161&amp;"&lt;/td&gt;&lt;td headers='patk'&gt;"&amp;J161&amp;"&lt;/td&gt;&lt;td headers='matk'&gt;"&amp;K161&amp;"&lt;/td&gt;&lt;td headers='pdef'&gt;"&amp;M161&amp;"&lt;/td&gt;&lt;td headers='mdef'&gt;"&amp;N161&amp;"&lt;/td&gt;&lt;td headers='dex'&gt;"&amp;O161&amp;"&lt;/td&gt;&lt;td headers='agi'&gt;"&amp;P161&amp;"&lt;/td&gt;&lt;td headers='luck'&gt;"&amp;Q161&amp;"&lt;/td&gt;&lt;td headers='a.type'&gt;"&amp;R161&amp;"&lt;/td&gt;&lt;td headers='a.bonus'&gt;"&amp;S161&amp;"&lt;/td&gt;&lt;td headers='special'&gt;"&amp;T161&amp;"&lt;/td&gt;&lt;td headers='sp.bonus'&gt;"&amp;U161&amp;"&lt;/td&gt;&lt;td headers='others'&gt;"&amp;V161&amp;"&lt;/td&gt;&lt;td headers='sinA'&gt;"&amp;W161&amp;"&lt;/td&gt;&lt;td headers='sinB'&gt;"&amp;X161&amp;"&lt;/td&gt;&lt;td headers='sinC'&gt;"&amp;Y161&amp;"&lt;/td&gt;&lt;td headers='sinD'&gt;"&amp;Z161&amp;"&lt;/td&gt;&lt;td headers='sinE'&gt;"&amp;AA161&amp;"&lt;/td&gt;&lt;td headers='sinF'&gt;"&amp;AB161&amp;"&lt;/td&gt;&lt;td headers='sinG'&gt;"&amp;AC161&amp;"&lt;/td&gt;&lt;/tr&gt;"</f>
        <v>&lt;tr class='mmt ltd'&gt;&lt;td headers='icon'&gt;&lt;img src='resources/TS_SLOTH_KAYA_01.png' title='シーサイドライブラリー' /&gt;&lt;/td&gt;&lt;td headers='name'&gt;シーサイドライブラリー&lt;/td&gt;&lt;td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class='groupName'&gt;聖教騎士団&lt;/span&gt;&lt;img class='groupLogo' src='resources/ui/subgroup_seikyoukishi.png' title='聖教騎士団' /&gt;&lt;/td&gt;&lt;td headers='score' id='m159'&gt;80&lt;/td&gt;&lt;td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161" s="31" t="str">
        <f t="shared" si="20"/>
        <v>document.getElementById('m159').innerHTML = (b1*0+b2*40+b0*40) + (s1*0+s2*30+s3*0+s4*0+s5*0+s6*30+s7*0+s0*30) + (e01*0+e02*0+e03*0+e04*+e05*0+e06*0+e07*0+e08*0+e09*0+e10*0+e11*0+e12*10+e13*0+e14*0+e15*0+e16*0+e17*0);</v>
      </c>
      <c r="AI161" s="35" t="str">
        <f t="shared" si="21"/>
        <v>m159</v>
      </c>
      <c r="AJ161" s="23"/>
    </row>
    <row r="162" spans="1:36" s="3" customFormat="1" ht="37.049999999999997" customHeight="1" x14ac:dyDescent="0.3">
      <c r="A162" s="3" t="s">
        <v>302</v>
      </c>
      <c r="C162" s="6" t="s">
        <v>303</v>
      </c>
      <c r="D162" s="3">
        <v>5</v>
      </c>
      <c r="F162" s="15" t="s">
        <v>281</v>
      </c>
      <c r="G162" s="8"/>
      <c r="H162" s="4">
        <f t="shared" si="24"/>
        <v>0</v>
      </c>
      <c r="I162" s="2"/>
      <c r="J162" s="2"/>
      <c r="K162" s="2"/>
      <c r="L162" s="2">
        <f t="shared" si="22"/>
        <v>0</v>
      </c>
      <c r="M162" s="2"/>
      <c r="N162" s="2"/>
      <c r="O162" s="2"/>
      <c r="P162" s="2"/>
      <c r="Q162" s="7"/>
      <c r="U162" s="4"/>
      <c r="AD162" s="4">
        <f t="shared" si="23"/>
        <v>0</v>
      </c>
      <c r="AF162" s="23"/>
      <c r="AG162" s="31" t="str">
        <f>"&lt;tr class='mmt"&amp;IF(E162="活動"," ev",IF(E162="限定"," ltd",""))&amp;IF(G162=""," groupless'","'")&amp;"&gt;&lt;td headers='icon'&gt;&lt;img src='resources/"&amp;A162&amp;"' title='"&amp;C162&amp;"' /&gt;&lt;/td&gt;&lt;td headers='name'&gt;"&amp;C162&amp;"&lt;/td&gt;&lt;td headers='rank'&gt;"&amp;D162&amp;"&lt;/td&gt;&lt;td headers='remark'&gt;"&amp;IF(E162="活動","&lt;span class='event'&gt;活動&lt;/span&gt;",IF(E162="限定","&lt;span class='limited'&gt;限定&lt;/span&gt;",""))&amp;"&lt;/td&gt;&lt;td headers='origin'&gt;&lt;span class='originName'&gt;"&amp;SUBSTITUTE(F162,CHAR(10),"&lt;br&gt;")&amp;"&lt;/span&gt;&lt;img class='originLogo' src='resources/ui/"&amp;VLOOKUP(F162,List!E:F,2,FALSE)&amp;"'title='"&amp;SUBSTITUTE(F162,CHAR(10)," ")&amp;"' /&gt;&lt;/td&gt;&lt;td headers='group'&gt;"&amp;IF(G162="","","&lt;span class='groupName'&gt;"&amp;SUBSTITUTE(G162,CHAR(10)," ")&amp;"&lt;/span&gt;&lt;img class='groupLogo' src='resources/ui/"&amp;VLOOKUP(G162,List!I:J,2,FALSE)&amp;"' title='"&amp;SUBSTITUTE(G162,CHAR(10)," ")&amp;"' /&gt;")&amp;"&lt;/td&gt;&lt;td headers='score' id='"&amp;AI162&amp;"'&gt;"&amp;H162&amp;"&lt;/td&gt;&lt;td headers='HP'&gt;"&amp;I162&amp;"&lt;/td&gt;&lt;td headers='patk'&gt;"&amp;J162&amp;"&lt;/td&gt;&lt;td headers='matk'&gt;"&amp;K162&amp;"&lt;/td&gt;&lt;td headers='pdef'&gt;"&amp;M162&amp;"&lt;/td&gt;&lt;td headers='mdef'&gt;"&amp;N162&amp;"&lt;/td&gt;&lt;td headers='dex'&gt;"&amp;O162&amp;"&lt;/td&gt;&lt;td headers='agi'&gt;"&amp;P162&amp;"&lt;/td&gt;&lt;td headers='luck'&gt;"&amp;Q162&amp;"&lt;/td&gt;&lt;td headers='a.type'&gt;"&amp;R162&amp;"&lt;/td&gt;&lt;td headers='a.bonus'&gt;"&amp;S162&amp;"&lt;/td&gt;&lt;td headers='special'&gt;"&amp;T162&amp;"&lt;/td&gt;&lt;td headers='sp.bonus'&gt;"&amp;U162&amp;"&lt;/td&gt;&lt;td headers='others'&gt;"&amp;V162&amp;"&lt;/td&gt;&lt;td headers='sinA'&gt;"&amp;W162&amp;"&lt;/td&gt;&lt;td headers='sinB'&gt;"&amp;X162&amp;"&lt;/td&gt;&lt;td headers='sinC'&gt;"&amp;Y162&amp;"&lt;/td&gt;&lt;td headers='sinD'&gt;"&amp;Z162&amp;"&lt;/td&gt;&lt;td headers='sinE'&gt;"&amp;AA162&amp;"&lt;/td&gt;&lt;td headers='sinF'&gt;"&amp;AB162&amp;"&lt;/td&gt;&lt;td headers='sinG'&gt;"&amp;AC162&amp;"&lt;/td&gt;&lt;/tr&gt;"</f>
        <v>&lt;tr class='mmt groupless'&gt;&lt;td headers='icon'&gt;&lt;img src='resources/TS_SLOTH_KURAJU_01.png' title='憧れの射撃手' /&gt;&lt;/td&gt;&lt;td headers='name'&gt;憧れの射撃手&lt;/td&gt;&lt;td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2" s="31" t="str">
        <f t="shared" si="20"/>
        <v>document.getElementById('m160').innerHTML = (b1*0+b2*0+b0*0) + (s1*0+s2*0+s3*0+s4*0+s5*0+s6*0+s7*0+s0*0) + (e01*0+e02*0+e03*0+e04*+e05*0+e06*0+e07*0+e08*0+e09*0+e10*0+e11*0+e12*0+e13*0+e14*0+e15*0+e16*0+e17*0);</v>
      </c>
      <c r="AI162" s="35" t="str">
        <f t="shared" si="21"/>
        <v>m160</v>
      </c>
      <c r="AJ162" s="23"/>
    </row>
    <row r="163" spans="1:36" s="3" customFormat="1" ht="37.049999999999997" customHeight="1" x14ac:dyDescent="0.3">
      <c r="A163" s="3" t="s">
        <v>304</v>
      </c>
      <c r="C163" s="6" t="s">
        <v>305</v>
      </c>
      <c r="D163" s="3">
        <v>5</v>
      </c>
      <c r="E163" s="3" t="s">
        <v>39</v>
      </c>
      <c r="F163" s="15" t="s">
        <v>281</v>
      </c>
      <c r="G163" s="8"/>
      <c r="H163" s="4">
        <f t="shared" si="24"/>
        <v>0</v>
      </c>
      <c r="I163" s="2"/>
      <c r="J163" s="2"/>
      <c r="K163" s="2"/>
      <c r="L163" s="2">
        <f t="shared" si="22"/>
        <v>0</v>
      </c>
      <c r="M163" s="2"/>
      <c r="N163" s="2"/>
      <c r="O163" s="2"/>
      <c r="P163" s="2"/>
      <c r="Q163" s="7"/>
      <c r="U163" s="4"/>
      <c r="AD163" s="4">
        <f t="shared" si="23"/>
        <v>0</v>
      </c>
      <c r="AF163" s="23"/>
      <c r="AG163" s="31" t="str">
        <f>"&lt;tr class='mmt"&amp;IF(E163="活動"," ev",IF(E163="限定"," ltd",""))&amp;IF(G163=""," groupless'","'")&amp;"&gt;&lt;td headers='icon'&gt;&lt;img src='resources/"&amp;A163&amp;"' title='"&amp;C163&amp;"' /&gt;&lt;/td&gt;&lt;td headers='name'&gt;"&amp;C163&amp;"&lt;/td&gt;&lt;td headers='rank'&gt;"&amp;D163&amp;"&lt;/td&gt;&lt;td headers='remark'&gt;"&amp;IF(E163="活動","&lt;span class='event'&gt;活動&lt;/span&gt;",IF(E163="限定","&lt;span class='limited'&gt;限定&lt;/span&gt;",""))&amp;"&lt;/td&gt;&lt;td headers='origin'&gt;&lt;span class='originName'&gt;"&amp;SUBSTITUTE(F163,CHAR(10),"&lt;br&gt;")&amp;"&lt;/span&gt;&lt;img class='originLogo' src='resources/ui/"&amp;VLOOKUP(F163,List!E:F,2,FALSE)&amp;"'title='"&amp;SUBSTITUTE(F163,CHAR(10)," ")&amp;"' /&gt;&lt;/td&gt;&lt;td headers='group'&gt;"&amp;IF(G163="","","&lt;span class='groupName'&gt;"&amp;SUBSTITUTE(G163,CHAR(10)," ")&amp;"&lt;/span&gt;&lt;img class='groupLogo' src='resources/ui/"&amp;VLOOKUP(G163,List!I:J,2,FALSE)&amp;"' title='"&amp;SUBSTITUTE(G163,CHAR(10)," ")&amp;"' /&gt;")&amp;"&lt;/td&gt;&lt;td headers='score' id='"&amp;AI163&amp;"'&gt;"&amp;H163&amp;"&lt;/td&gt;&lt;td headers='HP'&gt;"&amp;I163&amp;"&lt;/td&gt;&lt;td headers='patk'&gt;"&amp;J163&amp;"&lt;/td&gt;&lt;td headers='matk'&gt;"&amp;K163&amp;"&lt;/td&gt;&lt;td headers='pdef'&gt;"&amp;M163&amp;"&lt;/td&gt;&lt;td headers='mdef'&gt;"&amp;N163&amp;"&lt;/td&gt;&lt;td headers='dex'&gt;"&amp;O163&amp;"&lt;/td&gt;&lt;td headers='agi'&gt;"&amp;P163&amp;"&lt;/td&gt;&lt;td headers='luck'&gt;"&amp;Q163&amp;"&lt;/td&gt;&lt;td headers='a.type'&gt;"&amp;R163&amp;"&lt;/td&gt;&lt;td headers='a.bonus'&gt;"&amp;S163&amp;"&lt;/td&gt;&lt;td headers='special'&gt;"&amp;T163&amp;"&lt;/td&gt;&lt;td headers='sp.bonus'&gt;"&amp;U163&amp;"&lt;/td&gt;&lt;td headers='others'&gt;"&amp;V163&amp;"&lt;/td&gt;&lt;td headers='sinA'&gt;"&amp;W163&amp;"&lt;/td&gt;&lt;td headers='sinB'&gt;"&amp;X163&amp;"&lt;/td&gt;&lt;td headers='sinC'&gt;"&amp;Y163&amp;"&lt;/td&gt;&lt;td headers='sinD'&gt;"&amp;Z163&amp;"&lt;/td&gt;&lt;td headers='sinE'&gt;"&amp;AA163&amp;"&lt;/td&gt;&lt;td headers='sinF'&gt;"&amp;AB163&amp;"&lt;/td&gt;&lt;td headers='sinG'&gt;"&amp;AC163&amp;"&lt;/td&gt;&lt;/tr&gt;"</f>
        <v>&lt;tr class='mmt ltd groupless'&gt;&lt;td headers='icon'&gt;&lt;img src='resources/TS_SLOTH_MINARIO_01.png' title='交差する覚悟の銃身' /&gt;&lt;/td&gt;&lt;td headers='name'&gt;交差する覚悟の銃身&lt;/td&gt;&lt;td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3" s="31" t="str">
        <f t="shared" si="20"/>
        <v>document.getElementById('m161').innerHTML = (b1*0+b2*0+b0*0) + (s1*0+s2*0+s3*0+s4*0+s5*0+s6*0+s7*0+s0*0) + (e01*0+e02*0+e03*0+e04*+e05*0+e06*0+e07*0+e08*0+e09*0+e10*0+e11*0+e12*0+e13*0+e14*0+e15*0+e16*0+e17*0);</v>
      </c>
      <c r="AI163" s="35" t="str">
        <f t="shared" si="21"/>
        <v>m161</v>
      </c>
      <c r="AJ163" s="23"/>
    </row>
    <row r="164" spans="1:36" s="3" customFormat="1" ht="37.049999999999997" customHeight="1" x14ac:dyDescent="0.3">
      <c r="A164" s="3" t="s">
        <v>546</v>
      </c>
      <c r="C164" s="6" t="s">
        <v>549</v>
      </c>
      <c r="D164" s="3">
        <v>5</v>
      </c>
      <c r="E164" s="3" t="s">
        <v>35</v>
      </c>
      <c r="F164" s="15" t="s">
        <v>281</v>
      </c>
      <c r="G164" s="8" t="s">
        <v>91</v>
      </c>
      <c r="H164" s="4">
        <f t="shared" si="24"/>
        <v>70</v>
      </c>
      <c r="I164" s="2"/>
      <c r="J164" s="2"/>
      <c r="K164" s="2"/>
      <c r="L164" s="2">
        <f t="shared" si="22"/>
        <v>0</v>
      </c>
      <c r="M164" s="2"/>
      <c r="N164" s="2"/>
      <c r="O164" s="2"/>
      <c r="P164" s="2"/>
      <c r="Q164" s="7"/>
      <c r="R164" s="3" t="s">
        <v>14</v>
      </c>
      <c r="S164" s="3">
        <v>40</v>
      </c>
      <c r="U164" s="4"/>
      <c r="V164" s="3" t="s">
        <v>550</v>
      </c>
      <c r="X164" s="3">
        <v>30</v>
      </c>
      <c r="AD164" s="4">
        <f t="shared" si="23"/>
        <v>30</v>
      </c>
      <c r="AF164" s="23"/>
      <c r="AG164" s="31" t="str">
        <f>"&lt;tr class='mmt"&amp;IF(E164="活動"," ev",IF(E164="限定"," ltd",""))&amp;IF(G164=""," groupless'","'")&amp;"&gt;&lt;td headers='icon'&gt;&lt;img src='resources/"&amp;A164&amp;"' title='"&amp;C164&amp;"' /&gt;&lt;/td&gt;&lt;td headers='name'&gt;"&amp;C164&amp;"&lt;/td&gt;&lt;td headers='rank'&gt;"&amp;D164&amp;"&lt;/td&gt;&lt;td headers='remark'&gt;"&amp;IF(E164="活動","&lt;span class='event'&gt;活動&lt;/span&gt;",IF(E164="限定","&lt;span class='limited'&gt;限定&lt;/span&gt;",""))&amp;"&lt;/td&gt;&lt;td headers='origin'&gt;&lt;span class='originName'&gt;"&amp;SUBSTITUTE(F164,CHAR(10),"&lt;br&gt;")&amp;"&lt;/span&gt;&lt;img class='originLogo' src='resources/ui/"&amp;VLOOKUP(F164,List!E:F,2,FALSE)&amp;"'title='"&amp;SUBSTITUTE(F164,CHAR(10)," ")&amp;"' /&gt;&lt;/td&gt;&lt;td headers='group'&gt;"&amp;IF(G164="","","&lt;span class='groupName'&gt;"&amp;SUBSTITUTE(G164,CHAR(10)," ")&amp;"&lt;/span&gt;&lt;img class='groupLogo' src='resources/ui/"&amp;VLOOKUP(G164,List!I:J,2,FALSE)&amp;"' title='"&amp;SUBSTITUTE(G164,CHAR(10)," ")&amp;"' /&gt;")&amp;"&lt;/td&gt;&lt;td headers='score' id='"&amp;AI164&amp;"'&gt;"&amp;H164&amp;"&lt;/td&gt;&lt;td headers='HP'&gt;"&amp;I164&amp;"&lt;/td&gt;&lt;td headers='patk'&gt;"&amp;J164&amp;"&lt;/td&gt;&lt;td headers='matk'&gt;"&amp;K164&amp;"&lt;/td&gt;&lt;td headers='pdef'&gt;"&amp;M164&amp;"&lt;/td&gt;&lt;td headers='mdef'&gt;"&amp;N164&amp;"&lt;/td&gt;&lt;td headers='dex'&gt;"&amp;O164&amp;"&lt;/td&gt;&lt;td headers='agi'&gt;"&amp;P164&amp;"&lt;/td&gt;&lt;td headers='luck'&gt;"&amp;Q164&amp;"&lt;/td&gt;&lt;td headers='a.type'&gt;"&amp;R164&amp;"&lt;/td&gt;&lt;td headers='a.bonus'&gt;"&amp;S164&amp;"&lt;/td&gt;&lt;td headers='special'&gt;"&amp;T164&amp;"&lt;/td&gt;&lt;td headers='sp.bonus'&gt;"&amp;U164&amp;"&lt;/td&gt;&lt;td headers='others'&gt;"&amp;V164&amp;"&lt;/td&gt;&lt;td headers='sinA'&gt;"&amp;W164&amp;"&lt;/td&gt;&lt;td headers='sinB'&gt;"&amp;X164&amp;"&lt;/td&gt;&lt;td headers='sinC'&gt;"&amp;Y164&amp;"&lt;/td&gt;&lt;td headers='sinD'&gt;"&amp;Z164&amp;"&lt;/td&gt;&lt;td headers='sinE'&gt;"&amp;AA164&amp;"&lt;/td&gt;&lt;td headers='sinF'&gt;"&amp;AB164&amp;"&lt;/td&gt;&lt;td headers='sinG'&gt;"&amp;AC164&amp;"&lt;/td&gt;&lt;/tr&gt;"</f>
        <v>&lt;tr class='mmt ev'&gt;&lt;td headers='icon'&gt;&lt;img src='resources/TS_SLOTH_NIGURU_01.png' title='完全なる闇の遊戯' /&gt;&lt;/td&gt;&lt;td headers='name'&gt;完全なる闇の遊戯&lt;/td&gt;&lt;td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class='groupName'&gt;シャドウメサイヤ&lt;/span&gt;&lt;img class='groupLogo' src='resources/ui/group_messiah.png' title='シャドウメサイヤ' /&gt;&lt;/td&gt;&lt;td headers='score' id='m162'&gt;70&lt;/td&gt;&lt;td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headers='others'&gt;魔法回避率+20&lt;/td&gt;&lt;td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164" s="31" t="str">
        <f t="shared" si="20"/>
        <v>document.getElementById('m162').innerHTML = (b1*0+b2*0+b0*0) + (s1*0+s2*30+s3*0+s4*0+s5*0+s6*0+s7*0+s0*30) + (e01*40+e02*0+e03*0+e04*40+e05*0+e06*0+e07*0+e08*0+e09*0+e10*0+e11*0+e12*0+e13*0+e14*0+e15*0+e16*0+e17*0);</v>
      </c>
      <c r="AI164" s="35" t="str">
        <f t="shared" si="21"/>
        <v>m162</v>
      </c>
      <c r="AJ164" s="23"/>
    </row>
    <row r="165" spans="1:36" s="3" customFormat="1" ht="37.049999999999997" customHeight="1" x14ac:dyDescent="0.3">
      <c r="A165" s="3" t="s">
        <v>306</v>
      </c>
      <c r="C165" s="6" t="s">
        <v>307</v>
      </c>
      <c r="D165" s="3">
        <v>5</v>
      </c>
      <c r="E165" s="3" t="s">
        <v>39</v>
      </c>
      <c r="F165" s="15" t="s">
        <v>281</v>
      </c>
      <c r="G165" s="8"/>
      <c r="H165" s="4">
        <f t="shared" si="24"/>
        <v>0</v>
      </c>
      <c r="I165" s="2"/>
      <c r="J165" s="2"/>
      <c r="K165" s="2"/>
      <c r="L165" s="2">
        <f t="shared" si="22"/>
        <v>0</v>
      </c>
      <c r="M165" s="2"/>
      <c r="N165" s="2"/>
      <c r="O165" s="2"/>
      <c r="P165" s="2"/>
      <c r="Q165" s="7"/>
      <c r="U165" s="4"/>
      <c r="AD165" s="4">
        <f t="shared" si="23"/>
        <v>0</v>
      </c>
      <c r="AF165" s="23"/>
      <c r="AG165" s="31" t="str">
        <f>"&lt;tr class='mmt"&amp;IF(E165="活動"," ev",IF(E165="限定"," ltd",""))&amp;IF(G165=""," groupless'","'")&amp;"&gt;&lt;td headers='icon'&gt;&lt;img src='resources/"&amp;A165&amp;"' title='"&amp;C165&amp;"' /&gt;&lt;/td&gt;&lt;td headers='name'&gt;"&amp;C165&amp;"&lt;/td&gt;&lt;td headers='rank'&gt;"&amp;D165&amp;"&lt;/td&gt;&lt;td headers='remark'&gt;"&amp;IF(E165="活動","&lt;span class='event'&gt;活動&lt;/span&gt;",IF(E165="限定","&lt;span class='limited'&gt;限定&lt;/span&gt;",""))&amp;"&lt;/td&gt;&lt;td headers='origin'&gt;&lt;span class='originName'&gt;"&amp;SUBSTITUTE(F165,CHAR(10),"&lt;br&gt;")&amp;"&lt;/span&gt;&lt;img class='originLogo' src='resources/ui/"&amp;VLOOKUP(F165,List!E:F,2,FALSE)&amp;"'title='"&amp;SUBSTITUTE(F165,CHAR(10)," ")&amp;"' /&gt;&lt;/td&gt;&lt;td headers='group'&gt;"&amp;IF(G165="","","&lt;span class='groupName'&gt;"&amp;SUBSTITUTE(G165,CHAR(10)," ")&amp;"&lt;/span&gt;&lt;img class='groupLogo' src='resources/ui/"&amp;VLOOKUP(G165,List!I:J,2,FALSE)&amp;"' title='"&amp;SUBSTITUTE(G165,CHAR(10)," ")&amp;"' /&gt;")&amp;"&lt;/td&gt;&lt;td headers='score' id='"&amp;AI165&amp;"'&gt;"&amp;H165&amp;"&lt;/td&gt;&lt;td headers='HP'&gt;"&amp;I165&amp;"&lt;/td&gt;&lt;td headers='patk'&gt;"&amp;J165&amp;"&lt;/td&gt;&lt;td headers='matk'&gt;"&amp;K165&amp;"&lt;/td&gt;&lt;td headers='pdef'&gt;"&amp;M165&amp;"&lt;/td&gt;&lt;td headers='mdef'&gt;"&amp;N165&amp;"&lt;/td&gt;&lt;td headers='dex'&gt;"&amp;O165&amp;"&lt;/td&gt;&lt;td headers='agi'&gt;"&amp;P165&amp;"&lt;/td&gt;&lt;td headers='luck'&gt;"&amp;Q165&amp;"&lt;/td&gt;&lt;td headers='a.type'&gt;"&amp;R165&amp;"&lt;/td&gt;&lt;td headers='a.bonus'&gt;"&amp;S165&amp;"&lt;/td&gt;&lt;td headers='special'&gt;"&amp;T165&amp;"&lt;/td&gt;&lt;td headers='sp.bonus'&gt;"&amp;U165&amp;"&lt;/td&gt;&lt;td headers='others'&gt;"&amp;V165&amp;"&lt;/td&gt;&lt;td headers='sinA'&gt;"&amp;W165&amp;"&lt;/td&gt;&lt;td headers='sinB'&gt;"&amp;X165&amp;"&lt;/td&gt;&lt;td headers='sinC'&gt;"&amp;Y165&amp;"&lt;/td&gt;&lt;td headers='sinD'&gt;"&amp;Z165&amp;"&lt;/td&gt;&lt;td headers='sinE'&gt;"&amp;AA165&amp;"&lt;/td&gt;&lt;td headers='sinF'&gt;"&amp;AB165&amp;"&lt;/td&gt;&lt;td headers='sinG'&gt;"&amp;AC165&amp;"&lt;/td&gt;&lt;/tr&gt;"</f>
        <v>&lt;tr class='mmt ltd groupless'&gt;&lt;td headers='icon'&gt;&lt;img src='resources/TS_SLOTH_TARAS_01.png' title='スモーキングブルース' /&gt;&lt;/td&gt;&lt;td headers='name'&gt;スモーキングブルース&lt;/td&gt;&lt;td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5" s="31" t="str">
        <f t="shared" si="20"/>
        <v>document.getElementById('m163').innerHTML = (b1*0+b2*0+b0*0) + (s1*0+s2*0+s3*0+s4*0+s5*0+s6*0+s7*0+s0*0) + (e01*0+e02*0+e03*0+e04*+e05*0+e06*0+e07*0+e08*0+e09*0+e10*0+e11*0+e12*0+e13*0+e14*0+e15*0+e16*0+e17*0);</v>
      </c>
      <c r="AI165" s="35" t="str">
        <f t="shared" si="21"/>
        <v>m163</v>
      </c>
      <c r="AJ165" s="23"/>
    </row>
    <row r="166" spans="1:36" s="3" customFormat="1" ht="37.049999999999997" customHeight="1" x14ac:dyDescent="0.3">
      <c r="A166" s="3" t="s">
        <v>308</v>
      </c>
      <c r="C166" s="6" t="s">
        <v>309</v>
      </c>
      <c r="D166" s="3">
        <v>5</v>
      </c>
      <c r="E166" s="3" t="s">
        <v>35</v>
      </c>
      <c r="F166" s="15" t="s">
        <v>36</v>
      </c>
      <c r="G166" s="8"/>
      <c r="H166" s="4">
        <f t="shared" si="24"/>
        <v>0</v>
      </c>
      <c r="I166" s="2"/>
      <c r="J166" s="2"/>
      <c r="K166" s="2"/>
      <c r="L166" s="2">
        <f t="shared" si="22"/>
        <v>0</v>
      </c>
      <c r="M166" s="2"/>
      <c r="N166" s="2"/>
      <c r="O166" s="2"/>
      <c r="P166" s="2"/>
      <c r="Q166" s="7"/>
      <c r="U166" s="4"/>
      <c r="AD166" s="4">
        <f t="shared" si="23"/>
        <v>0</v>
      </c>
      <c r="AF166" s="23"/>
      <c r="AG166" s="31" t="str">
        <f>"&lt;tr class='mmt"&amp;IF(E166="活動"," ev",IF(E166="限定"," ltd",""))&amp;IF(G166=""," groupless'","'")&amp;"&gt;&lt;td headers='icon'&gt;&lt;img src='resources/"&amp;A166&amp;"' title='"&amp;C166&amp;"' /&gt;&lt;/td&gt;&lt;td headers='name'&gt;"&amp;C166&amp;"&lt;/td&gt;&lt;td headers='rank'&gt;"&amp;D166&amp;"&lt;/td&gt;&lt;td headers='remark'&gt;"&amp;IF(E166="活動","&lt;span class='event'&gt;活動&lt;/span&gt;",IF(E166="限定","&lt;span class='limited'&gt;限定&lt;/span&gt;",""))&amp;"&lt;/td&gt;&lt;td headers='origin'&gt;&lt;span class='originName'&gt;"&amp;SUBSTITUTE(F166,CHAR(10),"&lt;br&gt;")&amp;"&lt;/span&gt;&lt;img class='originLogo' src='resources/ui/"&amp;VLOOKUP(F166,List!E:F,2,FALSE)&amp;"'title='"&amp;SUBSTITUTE(F166,CHAR(10)," ")&amp;"' /&gt;&lt;/td&gt;&lt;td headers='group'&gt;"&amp;IF(G166="","","&lt;span class='groupName'&gt;"&amp;SUBSTITUTE(G166,CHAR(10)," ")&amp;"&lt;/span&gt;&lt;img class='groupLogo' src='resources/ui/"&amp;VLOOKUP(G166,List!I:J,2,FALSE)&amp;"' title='"&amp;SUBSTITUTE(G166,CHAR(10)," ")&amp;"' /&gt;")&amp;"&lt;/td&gt;&lt;td headers='score' id='"&amp;AI166&amp;"'&gt;"&amp;H166&amp;"&lt;/td&gt;&lt;td headers='HP'&gt;"&amp;I166&amp;"&lt;/td&gt;&lt;td headers='patk'&gt;"&amp;J166&amp;"&lt;/td&gt;&lt;td headers='matk'&gt;"&amp;K166&amp;"&lt;/td&gt;&lt;td headers='pdef'&gt;"&amp;M166&amp;"&lt;/td&gt;&lt;td headers='mdef'&gt;"&amp;N166&amp;"&lt;/td&gt;&lt;td headers='dex'&gt;"&amp;O166&amp;"&lt;/td&gt;&lt;td headers='agi'&gt;"&amp;P166&amp;"&lt;/td&gt;&lt;td headers='luck'&gt;"&amp;Q166&amp;"&lt;/td&gt;&lt;td headers='a.type'&gt;"&amp;R166&amp;"&lt;/td&gt;&lt;td headers='a.bonus'&gt;"&amp;S166&amp;"&lt;/td&gt;&lt;td headers='special'&gt;"&amp;T166&amp;"&lt;/td&gt;&lt;td headers='sp.bonus'&gt;"&amp;U166&amp;"&lt;/td&gt;&lt;td headers='others'&gt;"&amp;V166&amp;"&lt;/td&gt;&lt;td headers='sinA'&gt;"&amp;W166&amp;"&lt;/td&gt;&lt;td headers='sinB'&gt;"&amp;X166&amp;"&lt;/td&gt;&lt;td headers='sinC'&gt;"&amp;Y166&amp;"&lt;/td&gt;&lt;td headers='sinD'&gt;"&amp;Z166&amp;"&lt;/td&gt;&lt;td headers='sinE'&gt;"&amp;AA166&amp;"&lt;/td&gt;&lt;td headers='sinF'&gt;"&amp;AB166&amp;"&lt;/td&gt;&lt;td headers='sinG'&gt;"&amp;AC166&amp;"&lt;/td&gt;&lt;/tr&gt;"</f>
        <v>&lt;tr class='mmt ev groupless'&gt;&lt;td headers='icon'&gt;&lt;img src='resources/TS_ST_KASUMI_01.png' title='弱さもみんな抱きしめて' /&gt;&lt;/td&gt;&lt;td headers='name'&gt;弱さもみんな抱きしめて&lt;/td&gt;&lt;td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6" s="31" t="str">
        <f t="shared" si="20"/>
        <v>document.getElementById('m164').innerHTML = (b1*0+b2*0+b0*0) + (s1*0+s2*0+s3*0+s4*0+s5*0+s6*0+s7*0+s0*0) + (e01*0+e02*0+e03*0+e04*+e05*0+e06*0+e07*0+e08*0+e09*0+e10*0+e11*0+e12*0+e13*0+e14*0+e15*0+e16*0+e17*0);</v>
      </c>
      <c r="AI166" s="35" t="str">
        <f t="shared" si="21"/>
        <v>m164</v>
      </c>
      <c r="AJ166" s="23"/>
    </row>
    <row r="167" spans="1:36" s="3" customFormat="1" ht="37.049999999999997" customHeight="1" x14ac:dyDescent="0.3">
      <c r="A167" s="3" t="s">
        <v>315</v>
      </c>
      <c r="C167" s="6" t="s">
        <v>311</v>
      </c>
      <c r="D167" s="3">
        <v>5</v>
      </c>
      <c r="F167" s="15" t="s">
        <v>36</v>
      </c>
      <c r="G167" s="8" t="s">
        <v>312</v>
      </c>
      <c r="H167" s="4">
        <f t="shared" si="24"/>
        <v>30</v>
      </c>
      <c r="I167" s="2">
        <v>30</v>
      </c>
      <c r="J167" s="2"/>
      <c r="K167" s="2"/>
      <c r="L167" s="2">
        <f t="shared" si="22"/>
        <v>0</v>
      </c>
      <c r="M167" s="2"/>
      <c r="N167" s="2"/>
      <c r="O167" s="2"/>
      <c r="P167" s="2">
        <v>10</v>
      </c>
      <c r="Q167" s="7"/>
      <c r="U167" s="4"/>
      <c r="V167" s="3" t="s">
        <v>478</v>
      </c>
      <c r="Y167" s="3">
        <v>30</v>
      </c>
      <c r="AD167" s="4">
        <f t="shared" si="23"/>
        <v>30</v>
      </c>
      <c r="AF167" s="23"/>
      <c r="AG167" s="31" t="str">
        <f>"&lt;tr class='mmt"&amp;IF(E167="活動"," ev",IF(E167="限定"," ltd",""))&amp;IF(G167=""," groupless'","'")&amp;"&gt;&lt;td headers='icon'&gt;&lt;img src='resources/"&amp;A167&amp;"' title='"&amp;C167&amp;"' /&gt;&lt;/td&gt;&lt;td headers='name'&gt;"&amp;C167&amp;"&lt;/td&gt;&lt;td headers='rank'&gt;"&amp;D167&amp;"&lt;/td&gt;&lt;td headers='remark'&gt;"&amp;IF(E167="活動","&lt;span class='event'&gt;活動&lt;/span&gt;",IF(E167="限定","&lt;span class='limited'&gt;限定&lt;/span&gt;",""))&amp;"&lt;/td&gt;&lt;td headers='origin'&gt;&lt;span class='originName'&gt;"&amp;SUBSTITUTE(F167,CHAR(10),"&lt;br&gt;")&amp;"&lt;/span&gt;&lt;img class='originLogo' src='resources/ui/"&amp;VLOOKUP(F167,List!E:F,2,FALSE)&amp;"'title='"&amp;SUBSTITUTE(F167,CHAR(10)," ")&amp;"' /&gt;&lt;/td&gt;&lt;td headers='group'&gt;"&amp;IF(G167="","","&lt;span class='groupName'&gt;"&amp;SUBSTITUTE(G167,CHAR(10)," ")&amp;"&lt;/span&gt;&lt;img class='groupLogo' src='resources/ui/"&amp;VLOOKUP(G167,List!I:J,2,FALSE)&amp;"' title='"&amp;SUBSTITUTE(G167,CHAR(10)," ")&amp;"' /&gt;")&amp;"&lt;/td&gt;&lt;td headers='score' id='"&amp;AI167&amp;"'&gt;"&amp;H167&amp;"&lt;/td&gt;&lt;td headers='HP'&gt;"&amp;I167&amp;"&lt;/td&gt;&lt;td headers='patk'&gt;"&amp;J167&amp;"&lt;/td&gt;&lt;td headers='matk'&gt;"&amp;K167&amp;"&lt;/td&gt;&lt;td headers='pdef'&gt;"&amp;M167&amp;"&lt;/td&gt;&lt;td headers='mdef'&gt;"&amp;N167&amp;"&lt;/td&gt;&lt;td headers='dex'&gt;"&amp;O167&amp;"&lt;/td&gt;&lt;td headers='agi'&gt;"&amp;P167&amp;"&lt;/td&gt;&lt;td headers='luck'&gt;"&amp;Q167&amp;"&lt;/td&gt;&lt;td headers='a.type'&gt;"&amp;R167&amp;"&lt;/td&gt;&lt;td headers='a.bonus'&gt;"&amp;S167&amp;"&lt;/td&gt;&lt;td headers='special'&gt;"&amp;T167&amp;"&lt;/td&gt;&lt;td headers='sp.bonus'&gt;"&amp;U167&amp;"&lt;/td&gt;&lt;td headers='others'&gt;"&amp;V167&amp;"&lt;/td&gt;&lt;td headers='sinA'&gt;"&amp;W167&amp;"&lt;/td&gt;&lt;td headers='sinB'&gt;"&amp;X167&amp;"&lt;/td&gt;&lt;td headers='sinC'&gt;"&amp;Y167&amp;"&lt;/td&gt;&lt;td headers='sinD'&gt;"&amp;Z167&amp;"&lt;/td&gt;&lt;td headers='sinE'&gt;"&amp;AA167&amp;"&lt;/td&gt;&lt;td headers='sinF'&gt;"&amp;AB167&amp;"&lt;/td&gt;&lt;td headers='sinG'&gt;"&amp;AC167&amp;"&lt;/td&gt;&lt;/tr&gt;"</f>
        <v>&lt;tr class='mmt'&gt;&lt;td headers='icon'&gt;&lt;img src='resources/TS_TS_01.png' title='伝説の騎士団' /&gt;&lt;/td&gt;&lt;td headers='name'&gt;伝説の騎士団&lt;/td&gt;&lt;td headers='rank'&gt;5&lt;/td&gt;&lt;td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id='m165'&gt;30&lt;/td&gt;&lt;td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67" s="31" t="str">
        <f t="shared" si="20"/>
        <v>document.getElementById('m165').innerHTML = (b1*0+b2*0+b0*0) + (s1*0+s2*0+s3*30+s4*0+s5*0+s6*0+s7*0+s0*30) + (e01*0+e02*0+e03*0+e04*+e05*0+e06*0+e07*0+e08*0+e09*0+e10*0+e11*0+e12*0+e13*0+e14*0+e15*0+e16*0+e17*0);</v>
      </c>
      <c r="AI167" s="35" t="str">
        <f t="shared" si="21"/>
        <v>m165</v>
      </c>
      <c r="AJ167" s="23"/>
    </row>
    <row r="168" spans="1:36" s="3" customFormat="1" ht="37.049999999999997" customHeight="1" x14ac:dyDescent="0.3">
      <c r="A168" s="3" t="s">
        <v>317</v>
      </c>
      <c r="C168" s="6" t="s">
        <v>314</v>
      </c>
      <c r="D168" s="3">
        <v>5</v>
      </c>
      <c r="E168" s="3" t="s">
        <v>39</v>
      </c>
      <c r="F168" s="15" t="s">
        <v>36</v>
      </c>
      <c r="G168" s="8" t="s">
        <v>312</v>
      </c>
      <c r="H168" s="4">
        <f t="shared" si="24"/>
        <v>50</v>
      </c>
      <c r="I168" s="2">
        <v>50</v>
      </c>
      <c r="J168" s="2">
        <v>20</v>
      </c>
      <c r="K168" s="2">
        <v>20</v>
      </c>
      <c r="L168" s="2">
        <f t="shared" si="22"/>
        <v>20</v>
      </c>
      <c r="M168" s="2"/>
      <c r="N168" s="2"/>
      <c r="O168" s="2"/>
      <c r="P168" s="2"/>
      <c r="Q168" s="7"/>
      <c r="U168" s="4"/>
      <c r="V168" s="3" t="s">
        <v>552</v>
      </c>
      <c r="W168" s="3">
        <v>30</v>
      </c>
      <c r="AA168" s="3">
        <v>30</v>
      </c>
      <c r="AD168" s="4">
        <f t="shared" si="23"/>
        <v>30</v>
      </c>
      <c r="AF168" s="23"/>
      <c r="AG168" s="31" t="str">
        <f>"&lt;tr class='mmt"&amp;IF(E168="活動"," ev",IF(E168="限定"," ltd",""))&amp;IF(G168=""," groupless'","'")&amp;"&gt;&lt;td headers='icon'&gt;&lt;img src='resources/"&amp;A168&amp;"' title='"&amp;C168&amp;"' /&gt;&lt;/td&gt;&lt;td headers='name'&gt;"&amp;C168&amp;"&lt;/td&gt;&lt;td headers='rank'&gt;"&amp;D168&amp;"&lt;/td&gt;&lt;td headers='remark'&gt;"&amp;IF(E168="活動","&lt;span class='event'&gt;活動&lt;/span&gt;",IF(E168="限定","&lt;span class='limited'&gt;限定&lt;/span&gt;",""))&amp;"&lt;/td&gt;&lt;td headers='origin'&gt;&lt;span class='originName'&gt;"&amp;SUBSTITUTE(F168,CHAR(10),"&lt;br&gt;")&amp;"&lt;/span&gt;&lt;img class='originLogo' src='resources/ui/"&amp;VLOOKUP(F168,List!E:F,2,FALSE)&amp;"'title='"&amp;SUBSTITUTE(F168,CHAR(10)," ")&amp;"' /&gt;&lt;/td&gt;&lt;td headers='group'&gt;"&amp;IF(G168="","","&lt;span class='groupName'&gt;"&amp;SUBSTITUTE(G168,CHAR(10)," ")&amp;"&lt;/span&gt;&lt;img class='groupLogo' src='resources/ui/"&amp;VLOOKUP(G168,List!I:J,2,FALSE)&amp;"' title='"&amp;SUBSTITUTE(G168,CHAR(10)," ")&amp;"' /&gt;")&amp;"&lt;/td&gt;&lt;td headers='score' id='"&amp;AI168&amp;"'&gt;"&amp;H168&amp;"&lt;/td&gt;&lt;td headers='HP'&gt;"&amp;I168&amp;"&lt;/td&gt;&lt;td headers='patk'&gt;"&amp;J168&amp;"&lt;/td&gt;&lt;td headers='matk'&gt;"&amp;K168&amp;"&lt;/td&gt;&lt;td headers='pdef'&gt;"&amp;M168&amp;"&lt;/td&gt;&lt;td headers='mdef'&gt;"&amp;N168&amp;"&lt;/td&gt;&lt;td headers='dex'&gt;"&amp;O168&amp;"&lt;/td&gt;&lt;td headers='agi'&gt;"&amp;P168&amp;"&lt;/td&gt;&lt;td headers='luck'&gt;"&amp;Q168&amp;"&lt;/td&gt;&lt;td headers='a.type'&gt;"&amp;R168&amp;"&lt;/td&gt;&lt;td headers='a.bonus'&gt;"&amp;S168&amp;"&lt;/td&gt;&lt;td headers='special'&gt;"&amp;T168&amp;"&lt;/td&gt;&lt;td headers='sp.bonus'&gt;"&amp;U168&amp;"&lt;/td&gt;&lt;td headers='others'&gt;"&amp;V168&amp;"&lt;/td&gt;&lt;td headers='sinA'&gt;"&amp;W168&amp;"&lt;/td&gt;&lt;td headers='sinB'&gt;"&amp;X168&amp;"&lt;/td&gt;&lt;td headers='sinC'&gt;"&amp;Y168&amp;"&lt;/td&gt;&lt;td headers='sinD'&gt;"&amp;Z168&amp;"&lt;/td&gt;&lt;td headers='sinE'&gt;"&amp;AA168&amp;"&lt;/td&gt;&lt;td headers='sinF'&gt;"&amp;AB168&amp;"&lt;/td&gt;&lt;td headers='sinG'&gt;"&amp;AC168&amp;"&lt;/td&gt;&lt;/tr&gt;"</f>
        <v>&lt;tr class='mmt ltd'&gt;&lt;td headers='icon'&gt;&lt;img src='resources/TS_TS_02.png' title='大罪人の聖戦' /&gt;&lt;/td&gt;&lt;td headers='name'&gt;大罪人の聖戦&lt;/td&gt;&lt;td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id='m166'&gt;50&lt;/td&gt;&lt;td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68" s="31" t="str">
        <f t="shared" si="20"/>
        <v>document.getElementById('m166').innerHTML = (b1*20+b2*20+b0*20) + (s1*30+s2*0+s3*0+s4*0+s5*30+s6*0+s7*0+s0*30) + (e01*0+e02*0+e03*0+e04*+e05*0+e06*0+e07*0+e08*0+e09*0+e10*0+e11*0+e12*0+e13*0+e14*0+e15*0+e16*0+e17*0);</v>
      </c>
      <c r="AI168" s="35" t="str">
        <f t="shared" si="21"/>
        <v>m166</v>
      </c>
      <c r="AJ168" s="23"/>
    </row>
    <row r="169" spans="1:36" s="3" customFormat="1" ht="37.049999999999997" customHeight="1" x14ac:dyDescent="0.3">
      <c r="A169" s="3" t="s">
        <v>320</v>
      </c>
      <c r="C169" s="6" t="s">
        <v>316</v>
      </c>
      <c r="D169" s="3">
        <v>5</v>
      </c>
      <c r="E169" s="3" t="s">
        <v>39</v>
      </c>
      <c r="F169" s="15" t="s">
        <v>36</v>
      </c>
      <c r="G169" s="8" t="s">
        <v>312</v>
      </c>
      <c r="H169" s="4">
        <f t="shared" si="24"/>
        <v>100</v>
      </c>
      <c r="I169" s="2"/>
      <c r="J169" s="2">
        <v>30</v>
      </c>
      <c r="K169" s="2">
        <v>30</v>
      </c>
      <c r="L169" s="2">
        <f t="shared" si="22"/>
        <v>30</v>
      </c>
      <c r="M169" s="2"/>
      <c r="N169" s="2"/>
      <c r="O169" s="2"/>
      <c r="P169" s="2"/>
      <c r="Q169" s="7"/>
      <c r="T169" s="5" t="s">
        <v>495</v>
      </c>
      <c r="U169" s="4">
        <v>40</v>
      </c>
      <c r="Z169" s="3">
        <v>30</v>
      </c>
      <c r="AC169" s="3">
        <v>30</v>
      </c>
      <c r="AD169" s="4">
        <f t="shared" si="23"/>
        <v>30</v>
      </c>
      <c r="AF169" s="23"/>
      <c r="AG169" s="31" t="str">
        <f>"&lt;tr class='mmt"&amp;IF(E169="活動"," ev",IF(E169="限定"," ltd",""))&amp;IF(G169=""," groupless'","'")&amp;"&gt;&lt;td headers='icon'&gt;&lt;img src='resources/"&amp;A169&amp;"' title='"&amp;C169&amp;"' /&gt;&lt;/td&gt;&lt;td headers='name'&gt;"&amp;C169&amp;"&lt;/td&gt;&lt;td headers='rank'&gt;"&amp;D169&amp;"&lt;/td&gt;&lt;td headers='remark'&gt;"&amp;IF(E169="活動","&lt;span class='event'&gt;活動&lt;/span&gt;",IF(E169="限定","&lt;span class='limited'&gt;限定&lt;/span&gt;",""))&amp;"&lt;/td&gt;&lt;td headers='origin'&gt;&lt;span class='originName'&gt;"&amp;SUBSTITUTE(F169,CHAR(10),"&lt;br&gt;")&amp;"&lt;/span&gt;&lt;img class='originLogo' src='resources/ui/"&amp;VLOOKUP(F169,List!E:F,2,FALSE)&amp;"'title='"&amp;SUBSTITUTE(F169,CHAR(10)," ")&amp;"' /&gt;&lt;/td&gt;&lt;td headers='group'&gt;"&amp;IF(G169="","","&lt;span class='groupName'&gt;"&amp;SUBSTITUTE(G169,CHAR(10)," ")&amp;"&lt;/span&gt;&lt;img class='groupLogo' src='resources/ui/"&amp;VLOOKUP(G169,List!I:J,2,FALSE)&amp;"' title='"&amp;SUBSTITUTE(G169,CHAR(10)," ")&amp;"' /&gt;")&amp;"&lt;/td&gt;&lt;td headers='score' id='"&amp;AI169&amp;"'&gt;"&amp;H169&amp;"&lt;/td&gt;&lt;td headers='HP'&gt;"&amp;I169&amp;"&lt;/td&gt;&lt;td headers='patk'&gt;"&amp;J169&amp;"&lt;/td&gt;&lt;td headers='matk'&gt;"&amp;K169&amp;"&lt;/td&gt;&lt;td headers='pdef'&gt;"&amp;M169&amp;"&lt;/td&gt;&lt;td headers='mdef'&gt;"&amp;N169&amp;"&lt;/td&gt;&lt;td headers='dex'&gt;"&amp;O169&amp;"&lt;/td&gt;&lt;td headers='agi'&gt;"&amp;P169&amp;"&lt;/td&gt;&lt;td headers='luck'&gt;"&amp;Q169&amp;"&lt;/td&gt;&lt;td headers='a.type'&gt;"&amp;R169&amp;"&lt;/td&gt;&lt;td headers='a.bonus'&gt;"&amp;S169&amp;"&lt;/td&gt;&lt;td headers='special'&gt;"&amp;T169&amp;"&lt;/td&gt;&lt;td headers='sp.bonus'&gt;"&amp;U169&amp;"&lt;/td&gt;&lt;td headers='others'&gt;"&amp;V169&amp;"&lt;/td&gt;&lt;td headers='sinA'&gt;"&amp;W169&amp;"&lt;/td&gt;&lt;td headers='sinB'&gt;"&amp;X169&amp;"&lt;/td&gt;&lt;td headers='sinC'&gt;"&amp;Y169&amp;"&lt;/td&gt;&lt;td headers='sinD'&gt;"&amp;Z169&amp;"&lt;/td&gt;&lt;td headers='sinE'&gt;"&amp;AA169&amp;"&lt;/td&gt;&lt;td headers='sinF'&gt;"&amp;AB169&amp;"&lt;/td&gt;&lt;td headers='sinG'&gt;"&amp;AC169&amp;"&lt;/td&gt;&lt;/tr&gt;"</f>
        <v>&lt;tr class='mmt ltd'&gt;&lt;td headers='icon'&gt;&lt;img src='resources/TS_TS_03.png' title='リオネスの英雄、久遠に' /&gt;&lt;/td&gt;&lt;td headers='name'&gt;リオネスの英雄、久遠に&lt;/td&gt;&lt;td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id='m167'&gt;100&lt;/td&gt;&lt;td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headers='special'&gt;魔動人形&lt;/td&gt;&lt;td headers='sp.bonus'&gt;40&lt;/td&gt;&lt;td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169" s="31" t="str">
        <f t="shared" si="20"/>
        <v>document.getElementById('m167').innerHTML = (b1*30+b2*30+b0*30) + (s1*0+s2*0+s3*0+s4*30+s5*0+s6*0+s7*30+s0*30) + (e01*0+e02*0+e03*0+e04*+e05*0+e06*0+e07*0+e08*0+e09*0+e10*0+e11*0+e12*0+e13*0+e14*0+e15*0+e16*40+e17*0);</v>
      </c>
      <c r="AI169" s="35" t="str">
        <f t="shared" si="21"/>
        <v>m167</v>
      </c>
      <c r="AJ169" s="23"/>
    </row>
    <row r="170" spans="1:36" s="3" customFormat="1" ht="37.049999999999997" customHeight="1" x14ac:dyDescent="0.3">
      <c r="A170" s="3" t="s">
        <v>543</v>
      </c>
      <c r="C170" s="6" t="s">
        <v>544</v>
      </c>
      <c r="D170" s="3">
        <v>5</v>
      </c>
      <c r="E170" s="3" t="s">
        <v>39</v>
      </c>
      <c r="F170" s="15" t="s">
        <v>36</v>
      </c>
      <c r="G170" s="8" t="s">
        <v>312</v>
      </c>
      <c r="H170" s="4">
        <f t="shared" si="24"/>
        <v>140</v>
      </c>
      <c r="I170" s="2">
        <v>20</v>
      </c>
      <c r="J170" s="2"/>
      <c r="K170" s="2"/>
      <c r="L170" s="2">
        <f t="shared" si="22"/>
        <v>0</v>
      </c>
      <c r="M170" s="2"/>
      <c r="N170" s="2"/>
      <c r="O170" s="2"/>
      <c r="P170" s="2"/>
      <c r="Q170" s="7"/>
      <c r="T170" s="5" t="s">
        <v>545</v>
      </c>
      <c r="U170" s="4">
        <v>80</v>
      </c>
      <c r="AC170" s="3">
        <v>60</v>
      </c>
      <c r="AD170" s="4">
        <f t="shared" si="23"/>
        <v>60</v>
      </c>
      <c r="AF170" s="23"/>
      <c r="AG170" s="31" t="str">
        <f>"&lt;tr class='mmt"&amp;IF(E170="活動"," ev",IF(E170="限定"," ltd",""))&amp;IF(G170=""," groupless'","'")&amp;"&gt;&lt;td headers='icon'&gt;&lt;img src='resources/"&amp;A170&amp;"' title='"&amp;C170&amp;"' /&gt;&lt;/td&gt;&lt;td headers='name'&gt;"&amp;C170&amp;"&lt;/td&gt;&lt;td headers='rank'&gt;"&amp;D170&amp;"&lt;/td&gt;&lt;td headers='remark'&gt;"&amp;IF(E170="活動","&lt;span class='event'&gt;活動&lt;/span&gt;",IF(E170="限定","&lt;span class='limited'&gt;限定&lt;/span&gt;",""))&amp;"&lt;/td&gt;&lt;td headers='origin'&gt;&lt;span class='originName'&gt;"&amp;SUBSTITUTE(F170,CHAR(10),"&lt;br&gt;")&amp;"&lt;/span&gt;&lt;img class='originLogo' src='resources/ui/"&amp;VLOOKUP(F170,List!E:F,2,FALSE)&amp;"'title='"&amp;SUBSTITUTE(F170,CHAR(10)," ")&amp;"' /&gt;&lt;/td&gt;&lt;td headers='group'&gt;"&amp;IF(G170="","","&lt;span class='groupName'&gt;"&amp;SUBSTITUTE(G170,CHAR(10)," ")&amp;"&lt;/span&gt;&lt;img class='groupLogo' src='resources/ui/"&amp;VLOOKUP(G170,List!I:J,2,FALSE)&amp;"' title='"&amp;SUBSTITUTE(G170,CHAR(10)," ")&amp;"' /&gt;")&amp;"&lt;/td&gt;&lt;td headers='score' id='"&amp;AI170&amp;"'&gt;"&amp;H170&amp;"&lt;/td&gt;&lt;td headers='HP'&gt;"&amp;I170&amp;"&lt;/td&gt;&lt;td headers='patk'&gt;"&amp;J170&amp;"&lt;/td&gt;&lt;td headers='matk'&gt;"&amp;K170&amp;"&lt;/td&gt;&lt;td headers='pdef'&gt;"&amp;M170&amp;"&lt;/td&gt;&lt;td headers='mdef'&gt;"&amp;N170&amp;"&lt;/td&gt;&lt;td headers='dex'&gt;"&amp;O170&amp;"&lt;/td&gt;&lt;td headers='agi'&gt;"&amp;P170&amp;"&lt;/td&gt;&lt;td headers='luck'&gt;"&amp;Q170&amp;"&lt;/td&gt;&lt;td headers='a.type'&gt;"&amp;R170&amp;"&lt;/td&gt;&lt;td headers='a.bonus'&gt;"&amp;S170&amp;"&lt;/td&gt;&lt;td headers='special'&gt;"&amp;T170&amp;"&lt;/td&gt;&lt;td headers='sp.bonus'&gt;"&amp;U170&amp;"&lt;/td&gt;&lt;td headers='others'&gt;"&amp;V170&amp;"&lt;/td&gt;&lt;td headers='sinA'&gt;"&amp;W170&amp;"&lt;/td&gt;&lt;td headers='sinB'&gt;"&amp;X170&amp;"&lt;/td&gt;&lt;td headers='sinC'&gt;"&amp;Y170&amp;"&lt;/td&gt;&lt;td headers='sinD'&gt;"&amp;Z170&amp;"&lt;/td&gt;&lt;td headers='sinE'&gt;"&amp;AA170&amp;"&lt;/td&gt;&lt;td headers='sinF'&gt;"&amp;AB170&amp;"&lt;/td&gt;&lt;td headers='sinG'&gt;"&amp;AC170&amp;"&lt;/td&gt;&lt;/tr&gt;"</f>
        <v>&lt;tr class='mmt ltd'&gt;&lt;td headers='icon'&gt;&lt;img src='resources/TS_TS_04.png' title='&lt;十戒&gt;に抗いし王女' /&gt;&lt;/td&gt;&lt;td headers='name'&gt;&lt;十戒&gt;に抗いし王女&lt;/td&gt;&lt;td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id='m168'&gt;140&lt;/td&gt;&lt;td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headers='special'&gt;下位魔神&lt;/td&gt;&lt;td headers='sp.bonus'&gt;80&lt;/td&gt;&lt;td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70" s="31" t="str">
        <f t="shared" si="20"/>
        <v>document.getElementById('m168').innerHTML = (b1*0+b2*0+b0*0) + (s1*0+s2*0+s3*0+s4*0+s5*0+s6*0+s7*60+s0*60) + (e01*0+e02*0+e03*0+e04*+e05*0+e06*0+e07*0+e08*0+e09*0+e10*0+e11*0+e12*0+e13*0+e14*0+e15*0+e16*0+e17*80);</v>
      </c>
      <c r="AI170" s="35" t="str">
        <f t="shared" si="21"/>
        <v>m168</v>
      </c>
      <c r="AJ170" s="23"/>
    </row>
    <row r="171" spans="1:36" s="3" customFormat="1" ht="37.049999999999997" customHeight="1" x14ac:dyDescent="0.3">
      <c r="A171" s="3" t="s">
        <v>310</v>
      </c>
      <c r="C171" s="6" t="s">
        <v>318</v>
      </c>
      <c r="D171" s="3">
        <v>5</v>
      </c>
      <c r="E171" s="3" t="s">
        <v>39</v>
      </c>
      <c r="F171" s="15" t="s">
        <v>36</v>
      </c>
      <c r="G171" s="8" t="s">
        <v>319</v>
      </c>
      <c r="H171" s="4">
        <f t="shared" si="24"/>
        <v>60</v>
      </c>
      <c r="I171" s="2">
        <v>60</v>
      </c>
      <c r="J171" s="2">
        <v>20</v>
      </c>
      <c r="K171" s="2"/>
      <c r="L171" s="2">
        <f t="shared" si="22"/>
        <v>20</v>
      </c>
      <c r="M171" s="2"/>
      <c r="N171" s="2"/>
      <c r="O171" s="2"/>
      <c r="P171" s="2"/>
      <c r="Q171" s="7"/>
      <c r="U171" s="4"/>
      <c r="V171" s="5" t="s">
        <v>494</v>
      </c>
      <c r="Z171" s="3">
        <v>40</v>
      </c>
      <c r="AA171" s="3">
        <v>20</v>
      </c>
      <c r="AD171" s="4">
        <f t="shared" si="23"/>
        <v>40</v>
      </c>
      <c r="AF171" s="23"/>
      <c r="AG171" s="31" t="str">
        <f>"&lt;tr class='mmt"&amp;IF(E171="活動"," ev",IF(E171="限定"," ltd",""))&amp;IF(G171=""," groupless'","'")&amp;"&gt;&lt;td headers='icon'&gt;&lt;img src='resources/"&amp;A171&amp;"' title='"&amp;C171&amp;"' /&gt;&lt;/td&gt;&lt;td headers='name'&gt;"&amp;C171&amp;"&lt;/td&gt;&lt;td headers='rank'&gt;"&amp;D171&amp;"&lt;/td&gt;&lt;td headers='remark'&gt;"&amp;IF(E171="活動","&lt;span class='event'&gt;活動&lt;/span&gt;",IF(E171="限定","&lt;span class='limited'&gt;限定&lt;/span&gt;",""))&amp;"&lt;/td&gt;&lt;td headers='origin'&gt;&lt;span class='originName'&gt;"&amp;SUBSTITUTE(F171,CHAR(10),"&lt;br&gt;")&amp;"&lt;/span&gt;&lt;img class='originLogo' src='resources/ui/"&amp;VLOOKUP(F171,List!E:F,2,FALSE)&amp;"'title='"&amp;SUBSTITUTE(F171,CHAR(10)," ")&amp;"' /&gt;&lt;/td&gt;&lt;td headers='group'&gt;"&amp;IF(G171="","","&lt;span class='groupName'&gt;"&amp;SUBSTITUTE(G171,CHAR(10)," ")&amp;"&lt;/span&gt;&lt;img class='groupLogo' src='resources/ui/"&amp;VLOOKUP(G171,List!I:J,2,FALSE)&amp;"' title='"&amp;SUBSTITUTE(G171,CHAR(10)," ")&amp;"' /&gt;")&amp;"&lt;/td&gt;&lt;td headers='score' id='"&amp;AI171&amp;"'&gt;"&amp;H171&amp;"&lt;/td&gt;&lt;td headers='HP'&gt;"&amp;I171&amp;"&lt;/td&gt;&lt;td headers='patk'&gt;"&amp;J171&amp;"&lt;/td&gt;&lt;td headers='matk'&gt;"&amp;K171&amp;"&lt;/td&gt;&lt;td headers='pdef'&gt;"&amp;M171&amp;"&lt;/td&gt;&lt;td headers='mdef'&gt;"&amp;N171&amp;"&lt;/td&gt;&lt;td headers='dex'&gt;"&amp;O171&amp;"&lt;/td&gt;&lt;td headers='agi'&gt;"&amp;P171&amp;"&lt;/td&gt;&lt;td headers='luck'&gt;"&amp;Q171&amp;"&lt;/td&gt;&lt;td headers='a.type'&gt;"&amp;R171&amp;"&lt;/td&gt;&lt;td headers='a.bonus'&gt;"&amp;S171&amp;"&lt;/td&gt;&lt;td headers='special'&gt;"&amp;T171&amp;"&lt;/td&gt;&lt;td headers='sp.bonus'&gt;"&amp;U171&amp;"&lt;/td&gt;&lt;td headers='others'&gt;"&amp;V171&amp;"&lt;/td&gt;&lt;td headers='sinA'&gt;"&amp;W171&amp;"&lt;/td&gt;&lt;td headers='sinB'&gt;"&amp;X171&amp;"&lt;/td&gt;&lt;td headers='sinC'&gt;"&amp;Y171&amp;"&lt;/td&gt;&lt;td headers='sinD'&gt;"&amp;Z171&amp;"&lt;/td&gt;&lt;td headers='sinE'&gt;"&amp;AA171&amp;"&lt;/td&gt;&lt;td headers='sinF'&gt;"&amp;AB171&amp;"&lt;/td&gt;&lt;td headers='sinG'&gt;"&amp;AC171&amp;"&lt;/td&gt;&lt;/tr&gt;"</f>
        <v>&lt;tr class='mmt ltd'&gt;&lt;td headers='icon'&gt;&lt;img src='resources/TS_TSP_01.png' title='異世界ピクニックの衝撃' /&gt;&lt;/td&gt;&lt;td headers='name'&gt;異世界ピクニックの衝撃&lt;/td&gt;&lt;td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id='m169'&gt;60&lt;/td&gt;&lt;td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MP回復+10&lt;/td&gt;&lt;td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71" s="31" t="str">
        <f t="shared" si="20"/>
        <v>document.getElementById('m169').innerHTML = (b1*20+b2*0+b0*20) + (s1*0+s2*0+s3*0+s4*40+s5*20+s6*0+s7*0+s0*40) + (e01*0+e02*0+e03*0+e04*+e05*0+e06*0+e07*0+e08*0+e09*0+e10*0+e11*0+e12*0+e13*0+e14*0+e15*0+e16*0+e17*0);</v>
      </c>
      <c r="AI171" s="35" t="str">
        <f t="shared" si="21"/>
        <v>m169</v>
      </c>
      <c r="AJ171" s="23"/>
    </row>
    <row r="172" spans="1:36" s="3" customFormat="1" ht="37.049999999999997" customHeight="1" x14ac:dyDescent="0.3">
      <c r="A172" s="3" t="s">
        <v>313</v>
      </c>
      <c r="C172" s="6" t="s">
        <v>321</v>
      </c>
      <c r="D172" s="3">
        <v>5</v>
      </c>
      <c r="E172" s="3" t="s">
        <v>39</v>
      </c>
      <c r="F172" s="15" t="s">
        <v>36</v>
      </c>
      <c r="G172" s="8" t="s">
        <v>319</v>
      </c>
      <c r="H172" s="4">
        <f t="shared" si="24"/>
        <v>70</v>
      </c>
      <c r="I172" s="2">
        <v>40</v>
      </c>
      <c r="J172" s="2">
        <v>30</v>
      </c>
      <c r="K172" s="2"/>
      <c r="L172" s="2">
        <f t="shared" si="22"/>
        <v>30</v>
      </c>
      <c r="M172" s="2"/>
      <c r="N172" s="2"/>
      <c r="O172" s="2">
        <v>30</v>
      </c>
      <c r="P172" s="2"/>
      <c r="Q172" s="7"/>
      <c r="U172" s="4"/>
      <c r="X172" s="3">
        <v>20</v>
      </c>
      <c r="AA172" s="3">
        <v>40</v>
      </c>
      <c r="AD172" s="4">
        <f t="shared" si="23"/>
        <v>40</v>
      </c>
      <c r="AF172" s="23"/>
      <c r="AG172" s="31" t="str">
        <f>"&lt;tr class='mmt"&amp;IF(E172="活動"," ev",IF(E172="限定"," ltd",""))&amp;IF(G172=""," groupless'","'")&amp;"&gt;&lt;td headers='icon'&gt;&lt;img src='resources/"&amp;A172&amp;"' title='"&amp;C172&amp;"' /&gt;&lt;/td&gt;&lt;td headers='name'&gt;"&amp;C172&amp;"&lt;/td&gt;&lt;td headers='rank'&gt;"&amp;D172&amp;"&lt;/td&gt;&lt;td headers='remark'&gt;"&amp;IF(E172="活動","&lt;span class='event'&gt;活動&lt;/span&gt;",IF(E172="限定","&lt;span class='limited'&gt;限定&lt;/span&gt;",""))&amp;"&lt;/td&gt;&lt;td headers='origin'&gt;&lt;span class='originName'&gt;"&amp;SUBSTITUTE(F172,CHAR(10),"&lt;br&gt;")&amp;"&lt;/span&gt;&lt;img class='originLogo' src='resources/ui/"&amp;VLOOKUP(F172,List!E:F,2,FALSE)&amp;"'title='"&amp;SUBSTITUTE(F172,CHAR(10)," ")&amp;"' /&gt;&lt;/td&gt;&lt;td headers='group'&gt;"&amp;IF(G172="","","&lt;span class='groupName'&gt;"&amp;SUBSTITUTE(G172,CHAR(10)," ")&amp;"&lt;/span&gt;&lt;img class='groupLogo' src='resources/ui/"&amp;VLOOKUP(G172,List!I:J,2,FALSE)&amp;"' title='"&amp;SUBSTITUTE(G172,CHAR(10)," ")&amp;"' /&gt;")&amp;"&lt;/td&gt;&lt;td headers='score' id='"&amp;AI172&amp;"'&gt;"&amp;H172&amp;"&lt;/td&gt;&lt;td headers='HP'&gt;"&amp;I172&amp;"&lt;/td&gt;&lt;td headers='patk'&gt;"&amp;J172&amp;"&lt;/td&gt;&lt;td headers='matk'&gt;"&amp;K172&amp;"&lt;/td&gt;&lt;td headers='pdef'&gt;"&amp;M172&amp;"&lt;/td&gt;&lt;td headers='mdef'&gt;"&amp;N172&amp;"&lt;/td&gt;&lt;td headers='dex'&gt;"&amp;O172&amp;"&lt;/td&gt;&lt;td headers='agi'&gt;"&amp;P172&amp;"&lt;/td&gt;&lt;td headers='luck'&gt;"&amp;Q172&amp;"&lt;/td&gt;&lt;td headers='a.type'&gt;"&amp;R172&amp;"&lt;/td&gt;&lt;td headers='a.bonus'&gt;"&amp;S172&amp;"&lt;/td&gt;&lt;td headers='special'&gt;"&amp;T172&amp;"&lt;/td&gt;&lt;td headers='sp.bonus'&gt;"&amp;U172&amp;"&lt;/td&gt;&lt;td headers='others'&gt;"&amp;V172&amp;"&lt;/td&gt;&lt;td headers='sinA'&gt;"&amp;W172&amp;"&lt;/td&gt;&lt;td headers='sinB'&gt;"&amp;X172&amp;"&lt;/td&gt;&lt;td headers='sinC'&gt;"&amp;Y172&amp;"&lt;/td&gt;&lt;td headers='sinD'&gt;"&amp;Z172&amp;"&lt;/td&gt;&lt;td headers='sinE'&gt;"&amp;AA172&amp;"&lt;/td&gt;&lt;td headers='sinF'&gt;"&amp;AB172&amp;"&lt;/td&gt;&lt;td headers='sinG'&gt;"&amp;AC172&amp;"&lt;/td&gt;&lt;/tr&gt;"</f>
        <v>&lt;tr class='mmt ltd'&gt;&lt;td headers='icon'&gt;&lt;img src='resources/TS_TSP_02.png' title='斬り開く、仲間とともに' /&gt;&lt;/td&gt;&lt;td headers='name'&gt;斬り開く、仲間とともに&lt;/td&gt;&lt;td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id='m170'&gt;70&lt;/td&gt;&lt;td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172" s="31" t="str">
        <f t="shared" si="20"/>
        <v>document.getElementById('m170').innerHTML = (b1*30+b2*0+b0*30) + (s1*0+s2*20+s3*0+s4*0+s5*40+s6*0+s7*0+s0*40) + (e01*0+e02*0+e03*0+e04*+e05*0+e06*0+e07*0+e08*0+e09*0+e10*0+e11*0+e12*0+e13*0+e14*0+e15*0+e16*0+e17*0);</v>
      </c>
      <c r="AI172" s="35" t="str">
        <f t="shared" si="21"/>
        <v>m170</v>
      </c>
      <c r="AJ172" s="23"/>
    </row>
    <row r="173" spans="1:36" s="3" customFormat="1" ht="37.049999999999997" customHeight="1" x14ac:dyDescent="0.3">
      <c r="A173" s="3" t="s">
        <v>322</v>
      </c>
      <c r="C173" s="6" t="s">
        <v>323</v>
      </c>
      <c r="D173" s="3">
        <v>5</v>
      </c>
      <c r="E173" s="3" t="s">
        <v>35</v>
      </c>
      <c r="F173" s="15" t="s">
        <v>281</v>
      </c>
      <c r="G173" s="8"/>
      <c r="H173" s="4">
        <f t="shared" si="24"/>
        <v>0</v>
      </c>
      <c r="I173" s="2"/>
      <c r="J173" s="2"/>
      <c r="K173" s="2"/>
      <c r="L173" s="2">
        <f t="shared" si="22"/>
        <v>0</v>
      </c>
      <c r="M173" s="2"/>
      <c r="N173" s="2"/>
      <c r="O173" s="2"/>
      <c r="P173" s="2"/>
      <c r="Q173" s="7"/>
      <c r="U173" s="4"/>
      <c r="AD173" s="4">
        <f t="shared" si="23"/>
        <v>0</v>
      </c>
      <c r="AF173" s="23"/>
      <c r="AG173" s="31" t="str">
        <f>"&lt;tr class='mmt"&amp;IF(E173="活動"," ev",IF(E173="限定"," ltd",""))&amp;IF(G173=""," groupless'","'")&amp;"&gt;&lt;td headers='icon'&gt;&lt;img src='resources/"&amp;A173&amp;"' title='"&amp;C173&amp;"' /&gt;&lt;/td&gt;&lt;td headers='name'&gt;"&amp;C173&amp;"&lt;/td&gt;&lt;td headers='rank'&gt;"&amp;D173&amp;"&lt;/td&gt;&lt;td headers='remark'&gt;"&amp;IF(E173="活動","&lt;span class='event'&gt;活動&lt;/span&gt;",IF(E173="限定","&lt;span class='limited'&gt;限定&lt;/span&gt;",""))&amp;"&lt;/td&gt;&lt;td headers='origin'&gt;&lt;span class='originName'&gt;"&amp;SUBSTITUTE(F173,CHAR(10),"&lt;br&gt;")&amp;"&lt;/span&gt;&lt;img class='originLogo' src='resources/ui/"&amp;VLOOKUP(F173,List!E:F,2,FALSE)&amp;"'title='"&amp;SUBSTITUTE(F173,CHAR(10)," ")&amp;"' /&gt;&lt;/td&gt;&lt;td headers='group'&gt;"&amp;IF(G173="","","&lt;span class='groupName'&gt;"&amp;SUBSTITUTE(G173,CHAR(10)," ")&amp;"&lt;/span&gt;&lt;img class='groupLogo' src='resources/ui/"&amp;VLOOKUP(G173,List!I:J,2,FALSE)&amp;"' title='"&amp;SUBSTITUTE(G173,CHAR(10)," ")&amp;"' /&gt;")&amp;"&lt;/td&gt;&lt;td headers='score' id='"&amp;AI173&amp;"'&gt;"&amp;H173&amp;"&lt;/td&gt;&lt;td headers='HP'&gt;"&amp;I173&amp;"&lt;/td&gt;&lt;td headers='patk'&gt;"&amp;J173&amp;"&lt;/td&gt;&lt;td headers='matk'&gt;"&amp;K173&amp;"&lt;/td&gt;&lt;td headers='pdef'&gt;"&amp;M173&amp;"&lt;/td&gt;&lt;td headers='mdef'&gt;"&amp;N173&amp;"&lt;/td&gt;&lt;td headers='dex'&gt;"&amp;O173&amp;"&lt;/td&gt;&lt;td headers='agi'&gt;"&amp;P173&amp;"&lt;/td&gt;&lt;td headers='luck'&gt;"&amp;Q173&amp;"&lt;/td&gt;&lt;td headers='a.type'&gt;"&amp;R173&amp;"&lt;/td&gt;&lt;td headers='a.bonus'&gt;"&amp;S173&amp;"&lt;/td&gt;&lt;td headers='special'&gt;"&amp;T173&amp;"&lt;/td&gt;&lt;td headers='sp.bonus'&gt;"&amp;U173&amp;"&lt;/td&gt;&lt;td headers='others'&gt;"&amp;V173&amp;"&lt;/td&gt;&lt;td headers='sinA'&gt;"&amp;W173&amp;"&lt;/td&gt;&lt;td headers='sinB'&gt;"&amp;X173&amp;"&lt;/td&gt;&lt;td headers='sinC'&gt;"&amp;Y173&amp;"&lt;/td&gt;&lt;td headers='sinD'&gt;"&amp;Z173&amp;"&lt;/td&gt;&lt;td headers='sinE'&gt;"&amp;AA173&amp;"&lt;/td&gt;&lt;td headers='sinF'&gt;"&amp;AB173&amp;"&lt;/td&gt;&lt;td headers='sinG'&gt;"&amp;AC173&amp;"&lt;/td&gt;&lt;/tr&gt;"</f>
        <v>&lt;tr class='mmt ev groupless'&gt;&lt;td headers='icon'&gt;&lt;img src='resources/TS_UNDOKAI_2018_01.png' title='一番眩しい笑顔' /&gt;&lt;/td&gt;&lt;td headers='name'&gt;一番眩しい笑顔&lt;/td&gt;&lt;td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3" s="31" t="str">
        <f t="shared" si="20"/>
        <v>document.getElementById('m171').innerHTML = (b1*0+b2*0+b0*0) + (s1*0+s2*0+s3*0+s4*0+s5*0+s6*0+s7*0+s0*0) + (e01*0+e02*0+e03*0+e04*+e05*0+e06*0+e07*0+e08*0+e09*0+e10*0+e11*0+e12*0+e13*0+e14*0+e15*0+e16*0+e17*0);</v>
      </c>
      <c r="AI173" s="35" t="str">
        <f t="shared" si="21"/>
        <v>m171</v>
      </c>
      <c r="AJ173" s="23"/>
    </row>
    <row r="174" spans="1:36" s="3" customFormat="1" ht="37.049999999999997" customHeight="1" x14ac:dyDescent="0.3">
      <c r="A174" s="3" t="s">
        <v>324</v>
      </c>
      <c r="C174" s="6" t="s">
        <v>325</v>
      </c>
      <c r="D174" s="3">
        <v>4</v>
      </c>
      <c r="F174" s="15" t="s">
        <v>326</v>
      </c>
      <c r="G174" s="8"/>
      <c r="H174" s="4">
        <f t="shared" si="24"/>
        <v>0</v>
      </c>
      <c r="I174" s="2"/>
      <c r="J174" s="2"/>
      <c r="K174" s="2"/>
      <c r="L174" s="2">
        <f t="shared" si="22"/>
        <v>0</v>
      </c>
      <c r="M174" s="2"/>
      <c r="N174" s="2"/>
      <c r="O174" s="2"/>
      <c r="P174" s="2"/>
      <c r="Q174" s="7"/>
      <c r="U174" s="4"/>
      <c r="AD174" s="4">
        <f t="shared" si="23"/>
        <v>0</v>
      </c>
      <c r="AF174" s="23"/>
      <c r="AG174" s="31" t="str">
        <f>"&lt;tr class='mmt"&amp;IF(E174="活動"," ev",IF(E174="限定"," ltd",""))&amp;IF(G174=""," groupless'","'")&amp;"&gt;&lt;td headers='icon'&gt;&lt;img src='resources/"&amp;A174&amp;"' title='"&amp;C174&amp;"' /&gt;&lt;/td&gt;&lt;td headers='name'&gt;"&amp;C174&amp;"&lt;/td&gt;&lt;td headers='rank'&gt;"&amp;D174&amp;"&lt;/td&gt;&lt;td headers='remark'&gt;"&amp;IF(E174="活動","&lt;span class='event'&gt;活動&lt;/span&gt;",IF(E174="限定","&lt;span class='limited'&gt;限定&lt;/span&gt;",""))&amp;"&lt;/td&gt;&lt;td headers='origin'&gt;&lt;span class='originName'&gt;"&amp;SUBSTITUTE(F174,CHAR(10),"&lt;br&gt;")&amp;"&lt;/span&gt;&lt;img class='originLogo' src='resources/ui/"&amp;VLOOKUP(F174,List!E:F,2,FALSE)&amp;"'title='"&amp;SUBSTITUTE(F174,CHAR(10)," ")&amp;"' /&gt;&lt;/td&gt;&lt;td headers='group'&gt;"&amp;IF(G174="","","&lt;span class='groupName'&gt;"&amp;SUBSTITUTE(G174,CHAR(10)," ")&amp;"&lt;/span&gt;&lt;img class='groupLogo' src='resources/ui/"&amp;VLOOKUP(G174,List!I:J,2,FALSE)&amp;"' title='"&amp;SUBSTITUTE(G174,CHAR(10)," ")&amp;"' /&gt;")&amp;"&lt;/td&gt;&lt;td headers='score' id='"&amp;AI174&amp;"'&gt;"&amp;H174&amp;"&lt;/td&gt;&lt;td headers='HP'&gt;"&amp;I174&amp;"&lt;/td&gt;&lt;td headers='patk'&gt;"&amp;J174&amp;"&lt;/td&gt;&lt;td headers='matk'&gt;"&amp;K174&amp;"&lt;/td&gt;&lt;td headers='pdef'&gt;"&amp;M174&amp;"&lt;/td&gt;&lt;td headers='mdef'&gt;"&amp;N174&amp;"&lt;/td&gt;&lt;td headers='dex'&gt;"&amp;O174&amp;"&lt;/td&gt;&lt;td headers='agi'&gt;"&amp;P174&amp;"&lt;/td&gt;&lt;td headers='luck'&gt;"&amp;Q174&amp;"&lt;/td&gt;&lt;td headers='a.type'&gt;"&amp;R174&amp;"&lt;/td&gt;&lt;td headers='a.bonus'&gt;"&amp;S174&amp;"&lt;/td&gt;&lt;td headers='special'&gt;"&amp;T174&amp;"&lt;/td&gt;&lt;td headers='sp.bonus'&gt;"&amp;U174&amp;"&lt;/td&gt;&lt;td headers='others'&gt;"&amp;V174&amp;"&lt;/td&gt;&lt;td headers='sinA'&gt;"&amp;W174&amp;"&lt;/td&gt;&lt;td headers='sinB'&gt;"&amp;X174&amp;"&lt;/td&gt;&lt;td headers='sinC'&gt;"&amp;Y174&amp;"&lt;/td&gt;&lt;td headers='sinD'&gt;"&amp;Z174&amp;"&lt;/td&gt;&lt;td headers='sinE'&gt;"&amp;AA174&amp;"&lt;/td&gt;&lt;td headers='sinF'&gt;"&amp;AB174&amp;"&lt;/td&gt;&lt;td headers='sinG'&gt;"&amp;AC174&amp;"&lt;/td&gt;&lt;/tr&gt;"</f>
        <v>&lt;tr class='mmt groupless'&gt;&lt;td headers='icon'&gt;&lt;img src='resources/TS_WADA_FUJICA_01.png' title='神童と呼ばれた友' /&gt;&lt;/td&gt;&lt;td headers='name'&gt;神童と呼ばれた友&lt;/td&gt;&lt;td headers='rank'&gt;4&lt;/td&gt;&lt;td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4" s="31" t="str">
        <f t="shared" si="20"/>
        <v>document.getElementById('m172').innerHTML = (b1*0+b2*0+b0*0) + (s1*0+s2*0+s3*0+s4*0+s5*0+s6*0+s7*0+s0*0) + (e01*0+e02*0+e03*0+e04*+e05*0+e06*0+e07*0+e08*0+e09*0+e10*0+e11*0+e12*0+e13*0+e14*0+e15*0+e16*0+e17*0);</v>
      </c>
      <c r="AI174" s="35" t="str">
        <f t="shared" si="21"/>
        <v>m172</v>
      </c>
      <c r="AJ174" s="23"/>
    </row>
    <row r="175" spans="1:36" s="3" customFormat="1" ht="37.049999999999997" customHeight="1" x14ac:dyDescent="0.3">
      <c r="A175" s="3" t="s">
        <v>327</v>
      </c>
      <c r="C175" s="6" t="s">
        <v>328</v>
      </c>
      <c r="D175" s="3">
        <v>5</v>
      </c>
      <c r="F175" s="15" t="s">
        <v>326</v>
      </c>
      <c r="G175" s="8" t="s">
        <v>68</v>
      </c>
      <c r="H175" s="4">
        <f t="shared" si="24"/>
        <v>60</v>
      </c>
      <c r="I175" s="2">
        <v>70</v>
      </c>
      <c r="J175" s="2"/>
      <c r="K175" s="2"/>
      <c r="L175" s="2">
        <f t="shared" si="22"/>
        <v>0</v>
      </c>
      <c r="M175" s="2"/>
      <c r="N175" s="2"/>
      <c r="O175" s="2"/>
      <c r="P175" s="2"/>
      <c r="Q175" s="7"/>
      <c r="R175" s="3" t="s">
        <v>14</v>
      </c>
      <c r="S175" s="3">
        <v>20</v>
      </c>
      <c r="U175" s="4"/>
      <c r="V175" s="3" t="s">
        <v>486</v>
      </c>
      <c r="Y175" s="3">
        <v>40</v>
      </c>
      <c r="AC175" s="3">
        <v>20</v>
      </c>
      <c r="AD175" s="4">
        <f t="shared" si="23"/>
        <v>40</v>
      </c>
      <c r="AF175" s="23"/>
      <c r="AG175" s="31" t="str">
        <f>"&lt;tr class='mmt"&amp;IF(E175="活動"," ev",IF(E175="限定"," ltd",""))&amp;IF(G175=""," groupless'","'")&amp;"&gt;&lt;td headers='icon'&gt;&lt;img src='resources/"&amp;A175&amp;"' title='"&amp;C175&amp;"' /&gt;&lt;/td&gt;&lt;td headers='name'&gt;"&amp;C175&amp;"&lt;/td&gt;&lt;td headers='rank'&gt;"&amp;D175&amp;"&lt;/td&gt;&lt;td headers='remark'&gt;"&amp;IF(E175="活動","&lt;span class='event'&gt;活動&lt;/span&gt;",IF(E175="限定","&lt;span class='limited'&gt;限定&lt;/span&gt;",""))&amp;"&lt;/td&gt;&lt;td headers='origin'&gt;&lt;span class='originName'&gt;"&amp;SUBSTITUTE(F175,CHAR(10),"&lt;br&gt;")&amp;"&lt;/span&gt;&lt;img class='originLogo' src='resources/ui/"&amp;VLOOKUP(F175,List!E:F,2,FALSE)&amp;"'title='"&amp;SUBSTITUTE(F175,CHAR(10)," ")&amp;"' /&gt;&lt;/td&gt;&lt;td headers='group'&gt;"&amp;IF(G175="","","&lt;span class='groupName'&gt;"&amp;SUBSTITUTE(G175,CHAR(10)," ")&amp;"&lt;/span&gt;&lt;img class='groupLogo' src='resources/ui/"&amp;VLOOKUP(G175,List!I:J,2,FALSE)&amp;"' title='"&amp;SUBSTITUTE(G175,CHAR(10)," ")&amp;"' /&gt;")&amp;"&lt;/td&gt;&lt;td headers='score' id='"&amp;AI175&amp;"'&gt;"&amp;H175&amp;"&lt;/td&gt;&lt;td headers='HP'&gt;"&amp;I175&amp;"&lt;/td&gt;&lt;td headers='patk'&gt;"&amp;J175&amp;"&lt;/td&gt;&lt;td headers='matk'&gt;"&amp;K175&amp;"&lt;/td&gt;&lt;td headers='pdef'&gt;"&amp;M175&amp;"&lt;/td&gt;&lt;td headers='mdef'&gt;"&amp;N175&amp;"&lt;/td&gt;&lt;td headers='dex'&gt;"&amp;O175&amp;"&lt;/td&gt;&lt;td headers='agi'&gt;"&amp;P175&amp;"&lt;/td&gt;&lt;td headers='luck'&gt;"&amp;Q175&amp;"&lt;/td&gt;&lt;td headers='a.type'&gt;"&amp;R175&amp;"&lt;/td&gt;&lt;td headers='a.bonus'&gt;"&amp;S175&amp;"&lt;/td&gt;&lt;td headers='special'&gt;"&amp;T175&amp;"&lt;/td&gt;&lt;td headers='sp.bonus'&gt;"&amp;U175&amp;"&lt;/td&gt;&lt;td headers='others'&gt;"&amp;V175&amp;"&lt;/td&gt;&lt;td headers='sinA'&gt;"&amp;W175&amp;"&lt;/td&gt;&lt;td headers='sinB'&gt;"&amp;X175&amp;"&lt;/td&gt;&lt;td headers='sinC'&gt;"&amp;Y175&amp;"&lt;/td&gt;&lt;td headers='sinD'&gt;"&amp;Z175&amp;"&lt;/td&gt;&lt;td headers='sinE'&gt;"&amp;AA175&amp;"&lt;/td&gt;&lt;td headers='sinF'&gt;"&amp;AB175&amp;"&lt;/td&gt;&lt;td headers='sinG'&gt;"&amp;AC175&amp;"&lt;/td&gt;&lt;/tr&gt;"</f>
        <v>&lt;tr class='mmt'&gt;&lt;td headers='icon'&gt;&lt;img src='resources/TS_WADA_IKASA_01.png' title='未来は両の手の中に' /&gt;&lt;/td&gt;&lt;td headers='name'&gt;未来は両の手の中に&lt;/td&gt;&lt;td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id='m173'&gt;60&lt;/td&gt;&lt;td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headers='sinA'&gt;&lt;/td&gt;&lt;td headers='sinB'&gt;&lt;/td&gt;&lt;td headers='sinC'&gt;40&lt;/td&gt;&lt;td headers='sinD'&gt;&lt;/td&gt;&lt;td headers='sinE'&gt;&lt;/td&gt;&lt;td headers='sinF'&gt;&lt;/td&gt;&lt;td headers='sinG'&gt;20&lt;/td&gt;&lt;/tr&gt;</v>
      </c>
      <c r="AH175" s="31" t="str">
        <f t="shared" si="20"/>
        <v>document.getElementById('m173').innerHTML = (b1*0+b2*0+b0*0) + (s1*0+s2*0+s3*40+s4*0+s5*0+s6*0+s7*20+s0*40) + (e01*20+e02*0+e03*0+e04*20+e05*0+e06*0+e07*0+e08*0+e09*0+e10*0+e11*0+e12*0+e13*0+e14*0+e15*0+e16*0+e17*0);</v>
      </c>
      <c r="AI175" s="35" t="str">
        <f t="shared" si="21"/>
        <v>m173</v>
      </c>
      <c r="AJ175" s="23"/>
    </row>
    <row r="176" spans="1:36" s="3" customFormat="1" ht="37.049999999999997" customHeight="1" x14ac:dyDescent="0.3">
      <c r="A176" s="3" t="s">
        <v>329</v>
      </c>
      <c r="C176" s="6" t="s">
        <v>330</v>
      </c>
      <c r="D176" s="3">
        <v>5</v>
      </c>
      <c r="E176" s="3" t="s">
        <v>39</v>
      </c>
      <c r="F176" s="15" t="s">
        <v>326</v>
      </c>
      <c r="G176" s="8"/>
      <c r="H176" s="4">
        <f t="shared" si="24"/>
        <v>0</v>
      </c>
      <c r="I176" s="2"/>
      <c r="J176" s="2"/>
      <c r="K176" s="2"/>
      <c r="L176" s="2">
        <f t="shared" si="22"/>
        <v>0</v>
      </c>
      <c r="M176" s="2"/>
      <c r="N176" s="2"/>
      <c r="O176" s="2"/>
      <c r="P176" s="2"/>
      <c r="Q176" s="7"/>
      <c r="U176" s="4"/>
      <c r="AD176" s="4">
        <f t="shared" si="23"/>
        <v>0</v>
      </c>
      <c r="AF176" s="23"/>
      <c r="AG176" s="31" t="str">
        <f>"&lt;tr class='mmt"&amp;IF(E176="活動"," ev",IF(E176="限定"," ltd",""))&amp;IF(G176=""," groupless'","'")&amp;"&gt;&lt;td headers='icon'&gt;&lt;img src='resources/"&amp;A176&amp;"' title='"&amp;C176&amp;"' /&gt;&lt;/td&gt;&lt;td headers='name'&gt;"&amp;C176&amp;"&lt;/td&gt;&lt;td headers='rank'&gt;"&amp;D176&amp;"&lt;/td&gt;&lt;td headers='remark'&gt;"&amp;IF(E176="活動","&lt;span class='event'&gt;活動&lt;/span&gt;",IF(E176="限定","&lt;span class='limited'&gt;限定&lt;/span&gt;",""))&amp;"&lt;/td&gt;&lt;td headers='origin'&gt;&lt;span class='originName'&gt;"&amp;SUBSTITUTE(F176,CHAR(10),"&lt;br&gt;")&amp;"&lt;/span&gt;&lt;img class='originLogo' src='resources/ui/"&amp;VLOOKUP(F176,List!E:F,2,FALSE)&amp;"'title='"&amp;SUBSTITUTE(F176,CHAR(10)," ")&amp;"' /&gt;&lt;/td&gt;&lt;td headers='group'&gt;"&amp;IF(G176="","","&lt;span class='groupName'&gt;"&amp;SUBSTITUTE(G176,CHAR(10)," ")&amp;"&lt;/span&gt;&lt;img class='groupLogo' src='resources/ui/"&amp;VLOOKUP(G176,List!I:J,2,FALSE)&amp;"' title='"&amp;SUBSTITUTE(G176,CHAR(10)," ")&amp;"' /&gt;")&amp;"&lt;/td&gt;&lt;td headers='score' id='"&amp;AI176&amp;"'&gt;"&amp;H176&amp;"&lt;/td&gt;&lt;td headers='HP'&gt;"&amp;I176&amp;"&lt;/td&gt;&lt;td headers='patk'&gt;"&amp;J176&amp;"&lt;/td&gt;&lt;td headers='matk'&gt;"&amp;K176&amp;"&lt;/td&gt;&lt;td headers='pdef'&gt;"&amp;M176&amp;"&lt;/td&gt;&lt;td headers='mdef'&gt;"&amp;N176&amp;"&lt;/td&gt;&lt;td headers='dex'&gt;"&amp;O176&amp;"&lt;/td&gt;&lt;td headers='agi'&gt;"&amp;P176&amp;"&lt;/td&gt;&lt;td headers='luck'&gt;"&amp;Q176&amp;"&lt;/td&gt;&lt;td headers='a.type'&gt;"&amp;R176&amp;"&lt;/td&gt;&lt;td headers='a.bonus'&gt;"&amp;S176&amp;"&lt;/td&gt;&lt;td headers='special'&gt;"&amp;T176&amp;"&lt;/td&gt;&lt;td headers='sp.bonus'&gt;"&amp;U176&amp;"&lt;/td&gt;&lt;td headers='others'&gt;"&amp;V176&amp;"&lt;/td&gt;&lt;td headers='sinA'&gt;"&amp;W176&amp;"&lt;/td&gt;&lt;td headers='sinB'&gt;"&amp;X176&amp;"&lt;/td&gt;&lt;td headers='sinC'&gt;"&amp;Y176&amp;"&lt;/td&gt;&lt;td headers='sinD'&gt;"&amp;Z176&amp;"&lt;/td&gt;&lt;td headers='sinE'&gt;"&amp;AA176&amp;"&lt;/td&gt;&lt;td headers='sinF'&gt;"&amp;AB176&amp;"&lt;/td&gt;&lt;td headers='sinG'&gt;"&amp;AC176&amp;"&lt;/td&gt;&lt;/tr&gt;"</f>
        <v>&lt;tr class='mmt ltd groupless'&gt;&lt;td headers='icon'&gt;&lt;img src='resources/TS_WADA_ITSUKI_01.png' title='甘くない、それも個性' /&gt;&lt;/td&gt;&lt;td headers='name'&gt;甘くない、それも個性&lt;/td&gt;&lt;td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6" s="31" t="str">
        <f t="shared" si="20"/>
        <v>document.getElementById('m174').innerHTML = (b1*0+b2*0+b0*0) + (s1*0+s2*0+s3*0+s4*0+s5*0+s6*0+s7*0+s0*0) + (e01*0+e02*0+e03*0+e04*+e05*0+e06*0+e07*0+e08*0+e09*0+e10*0+e11*0+e12*0+e13*0+e14*0+e15*0+e16*0+e17*0);</v>
      </c>
      <c r="AI176" s="35" t="str">
        <f t="shared" si="21"/>
        <v>m174</v>
      </c>
      <c r="AJ176" s="23"/>
    </row>
    <row r="177" spans="1:36" s="3" customFormat="1" ht="37.049999999999997" customHeight="1" x14ac:dyDescent="0.3">
      <c r="A177" s="3" t="s">
        <v>331</v>
      </c>
      <c r="C177" s="6" t="s">
        <v>332</v>
      </c>
      <c r="D177" s="3">
        <v>5</v>
      </c>
      <c r="F177" s="15" t="s">
        <v>326</v>
      </c>
      <c r="G177" s="8"/>
      <c r="H177" s="4">
        <f t="shared" si="24"/>
        <v>0</v>
      </c>
      <c r="I177" s="2"/>
      <c r="J177" s="2"/>
      <c r="K177" s="2"/>
      <c r="L177" s="2">
        <f t="shared" si="22"/>
        <v>0</v>
      </c>
      <c r="M177" s="2"/>
      <c r="N177" s="2"/>
      <c r="O177" s="2"/>
      <c r="P177" s="2"/>
      <c r="Q177" s="7"/>
      <c r="U177" s="4"/>
      <c r="AD177" s="4">
        <f t="shared" si="23"/>
        <v>0</v>
      </c>
      <c r="AF177" s="23"/>
      <c r="AG177" s="31" t="str">
        <f>"&lt;tr class='mmt"&amp;IF(E177="活動"," ev",IF(E177="限定"," ltd",""))&amp;IF(G177=""," groupless'","'")&amp;"&gt;&lt;td headers='icon'&gt;&lt;img src='resources/"&amp;A177&amp;"' title='"&amp;C177&amp;"' /&gt;&lt;/td&gt;&lt;td headers='name'&gt;"&amp;C177&amp;"&lt;/td&gt;&lt;td headers='rank'&gt;"&amp;D177&amp;"&lt;/td&gt;&lt;td headers='remark'&gt;"&amp;IF(E177="活動","&lt;span class='event'&gt;活動&lt;/span&gt;",IF(E177="限定","&lt;span class='limited'&gt;限定&lt;/span&gt;",""))&amp;"&lt;/td&gt;&lt;td headers='origin'&gt;&lt;span class='originName'&gt;"&amp;SUBSTITUTE(F177,CHAR(10),"&lt;br&gt;")&amp;"&lt;/span&gt;&lt;img class='originLogo' src='resources/ui/"&amp;VLOOKUP(F177,List!E:F,2,FALSE)&amp;"'title='"&amp;SUBSTITUTE(F177,CHAR(10)," ")&amp;"' /&gt;&lt;/td&gt;&lt;td headers='group'&gt;"&amp;IF(G177="","","&lt;span class='groupName'&gt;"&amp;SUBSTITUTE(G177,CHAR(10)," ")&amp;"&lt;/span&gt;&lt;img class='groupLogo' src='resources/ui/"&amp;VLOOKUP(G177,List!I:J,2,FALSE)&amp;"' title='"&amp;SUBSTITUTE(G177,CHAR(10)," ")&amp;"' /&gt;")&amp;"&lt;/td&gt;&lt;td headers='score' id='"&amp;AI177&amp;"'&gt;"&amp;H177&amp;"&lt;/td&gt;&lt;td headers='HP'&gt;"&amp;I177&amp;"&lt;/td&gt;&lt;td headers='patk'&gt;"&amp;J177&amp;"&lt;/td&gt;&lt;td headers='matk'&gt;"&amp;K177&amp;"&lt;/td&gt;&lt;td headers='pdef'&gt;"&amp;M177&amp;"&lt;/td&gt;&lt;td headers='mdef'&gt;"&amp;N177&amp;"&lt;/td&gt;&lt;td headers='dex'&gt;"&amp;O177&amp;"&lt;/td&gt;&lt;td headers='agi'&gt;"&amp;P177&amp;"&lt;/td&gt;&lt;td headers='luck'&gt;"&amp;Q177&amp;"&lt;/td&gt;&lt;td headers='a.type'&gt;"&amp;R177&amp;"&lt;/td&gt;&lt;td headers='a.bonus'&gt;"&amp;S177&amp;"&lt;/td&gt;&lt;td headers='special'&gt;"&amp;T177&amp;"&lt;/td&gt;&lt;td headers='sp.bonus'&gt;"&amp;U177&amp;"&lt;/td&gt;&lt;td headers='others'&gt;"&amp;V177&amp;"&lt;/td&gt;&lt;td headers='sinA'&gt;"&amp;W177&amp;"&lt;/td&gt;&lt;td headers='sinB'&gt;"&amp;X177&amp;"&lt;/td&gt;&lt;td headers='sinC'&gt;"&amp;Y177&amp;"&lt;/td&gt;&lt;td headers='sinD'&gt;"&amp;Z177&amp;"&lt;/td&gt;&lt;td headers='sinE'&gt;"&amp;AA177&amp;"&lt;/td&gt;&lt;td headers='sinF'&gt;"&amp;AB177&amp;"&lt;/td&gt;&lt;td headers='sinG'&gt;"&amp;AC177&amp;"&lt;/td&gt;&lt;/tr&gt;"</f>
        <v>&lt;tr class='mmt groupless'&gt;&lt;td headers='icon'&gt;&lt;img src='resources/TS_WADA_IZAYOI_01.png' title='空駆ける夜狐' /&gt;&lt;/td&gt;&lt;td headers='name'&gt;空駆ける夜狐&lt;/td&gt;&lt;td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7" s="31" t="str">
        <f t="shared" si="20"/>
        <v>document.getElementById('m175').innerHTML = (b1*0+b2*0+b0*0) + (s1*0+s2*0+s3*0+s4*0+s5*0+s6*0+s7*0+s0*0) + (e01*0+e02*0+e03*0+e04*+e05*0+e06*0+e07*0+e08*0+e09*0+e10*0+e11*0+e12*0+e13*0+e14*0+e15*0+e16*0+e17*0);</v>
      </c>
      <c r="AI177" s="35" t="str">
        <f t="shared" si="21"/>
        <v>m175</v>
      </c>
      <c r="AJ177" s="23"/>
    </row>
    <row r="178" spans="1:36" s="3" customFormat="1" ht="37.049999999999997" customHeight="1" x14ac:dyDescent="0.3">
      <c r="A178" s="3" t="s">
        <v>333</v>
      </c>
      <c r="C178" s="6" t="s">
        <v>334</v>
      </c>
      <c r="D178" s="3">
        <v>5</v>
      </c>
      <c r="E178" s="3" t="s">
        <v>39</v>
      </c>
      <c r="F178" s="15" t="s">
        <v>326</v>
      </c>
      <c r="G178" s="8" t="s">
        <v>68</v>
      </c>
      <c r="H178" s="4">
        <f t="shared" si="24"/>
        <v>20</v>
      </c>
      <c r="I178" s="2">
        <v>50</v>
      </c>
      <c r="J178" s="2"/>
      <c r="K178" s="2"/>
      <c r="L178" s="2">
        <f t="shared" si="22"/>
        <v>0</v>
      </c>
      <c r="M178" s="2"/>
      <c r="N178" s="2">
        <v>20</v>
      </c>
      <c r="O178" s="2"/>
      <c r="P178" s="2"/>
      <c r="Q178" s="7"/>
      <c r="U178" s="4"/>
      <c r="V178" s="3" t="s">
        <v>485</v>
      </c>
      <c r="W178" s="3">
        <v>20</v>
      </c>
      <c r="AA178" s="3">
        <v>20</v>
      </c>
      <c r="AB178" s="3">
        <v>20</v>
      </c>
      <c r="AD178" s="4">
        <f t="shared" si="23"/>
        <v>20</v>
      </c>
      <c r="AF178" s="23"/>
      <c r="AG178" s="31" t="str">
        <f>"&lt;tr class='mmt"&amp;IF(E178="活動"," ev",IF(E178="限定"," ltd",""))&amp;IF(G178=""," groupless'","'")&amp;"&gt;&lt;td headers='icon'&gt;&lt;img src='resources/"&amp;A178&amp;"' title='"&amp;C178&amp;"' /&gt;&lt;/td&gt;&lt;td headers='name'&gt;"&amp;C178&amp;"&lt;/td&gt;&lt;td headers='rank'&gt;"&amp;D178&amp;"&lt;/td&gt;&lt;td headers='remark'&gt;"&amp;IF(E178="活動","&lt;span class='event'&gt;活動&lt;/span&gt;",IF(E178="限定","&lt;span class='limited'&gt;限定&lt;/span&gt;",""))&amp;"&lt;/td&gt;&lt;td headers='origin'&gt;&lt;span class='originName'&gt;"&amp;SUBSTITUTE(F178,CHAR(10),"&lt;br&gt;")&amp;"&lt;/span&gt;&lt;img class='originLogo' src='resources/ui/"&amp;VLOOKUP(F178,List!E:F,2,FALSE)&amp;"'title='"&amp;SUBSTITUTE(F178,CHAR(10)," ")&amp;"' /&gt;&lt;/td&gt;&lt;td headers='group'&gt;"&amp;IF(G178="","","&lt;span class='groupName'&gt;"&amp;SUBSTITUTE(G178,CHAR(10)," ")&amp;"&lt;/span&gt;&lt;img class='groupLogo' src='resources/ui/"&amp;VLOOKUP(G178,List!I:J,2,FALSE)&amp;"' title='"&amp;SUBSTITUTE(G178,CHAR(10)," ")&amp;"' /&gt;")&amp;"&lt;/td&gt;&lt;td headers='score' id='"&amp;AI178&amp;"'&gt;"&amp;H178&amp;"&lt;/td&gt;&lt;td headers='HP'&gt;"&amp;I178&amp;"&lt;/td&gt;&lt;td headers='patk'&gt;"&amp;J178&amp;"&lt;/td&gt;&lt;td headers='matk'&gt;"&amp;K178&amp;"&lt;/td&gt;&lt;td headers='pdef'&gt;"&amp;M178&amp;"&lt;/td&gt;&lt;td headers='mdef'&gt;"&amp;N178&amp;"&lt;/td&gt;&lt;td headers='dex'&gt;"&amp;O178&amp;"&lt;/td&gt;&lt;td headers='agi'&gt;"&amp;P178&amp;"&lt;/td&gt;&lt;td headers='luck'&gt;"&amp;Q178&amp;"&lt;/td&gt;&lt;td headers='a.type'&gt;"&amp;R178&amp;"&lt;/td&gt;&lt;td headers='a.bonus'&gt;"&amp;S178&amp;"&lt;/td&gt;&lt;td headers='special'&gt;"&amp;T178&amp;"&lt;/td&gt;&lt;td headers='sp.bonus'&gt;"&amp;U178&amp;"&lt;/td&gt;&lt;td headers='others'&gt;"&amp;V178&amp;"&lt;/td&gt;&lt;td headers='sinA'&gt;"&amp;W178&amp;"&lt;/td&gt;&lt;td headers='sinB'&gt;"&amp;X178&amp;"&lt;/td&gt;&lt;td headers='sinC'&gt;"&amp;Y178&amp;"&lt;/td&gt;&lt;td headers='sinD'&gt;"&amp;Z178&amp;"&lt;/td&gt;&lt;td headers='sinE'&gt;"&amp;AA178&amp;"&lt;/td&gt;&lt;td headers='sinF'&gt;"&amp;AB178&amp;"&lt;/td&gt;&lt;td headers='sinG'&gt;"&amp;AC178&amp;"&lt;/td&gt;&lt;/tr&gt;"</f>
        <v>&lt;tr class='mmt ltd'&gt;&lt;td headers='icon'&gt;&lt;img src='resources/TS_WADA_KAGURA_01.png' title='雪解け。故郷にて' /&gt;&lt;/td&gt;&lt;td headers='name'&gt;雪解け。故郷にて&lt;/td&gt;&lt;td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id='m176'&gt;20&lt;/td&gt;&lt;td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headers='others'&gt;単体耐性+30&lt;/td&gt;&lt;td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178" s="31" t="str">
        <f t="shared" si="20"/>
        <v>document.getElementById('m176').innerHTML = (b1*0+b2*0+b0*0) + (s1*20+s2*0+s3*0+s4*0+s5*20+s6*20+s7*0+s0*20) + (e01*0+e02*0+e03*0+e04*+e05*0+e06*0+e07*0+e08*0+e09*0+e10*0+e11*0+e12*0+e13*0+e14*0+e15*0+e16*0+e17*0);</v>
      </c>
      <c r="AI178" s="35" t="str">
        <f t="shared" si="21"/>
        <v>m176</v>
      </c>
      <c r="AJ178" s="23"/>
    </row>
    <row r="179" spans="1:36" s="3" customFormat="1" ht="37.049999999999997" customHeight="1" x14ac:dyDescent="0.3">
      <c r="A179" s="3" t="s">
        <v>335</v>
      </c>
      <c r="C179" s="6" t="s">
        <v>336</v>
      </c>
      <c r="D179" s="3">
        <v>5</v>
      </c>
      <c r="F179" s="15" t="s">
        <v>326</v>
      </c>
      <c r="G179" s="8" t="s">
        <v>337</v>
      </c>
      <c r="H179" s="4">
        <f t="shared" si="24"/>
        <v>60</v>
      </c>
      <c r="I179" s="2">
        <v>40</v>
      </c>
      <c r="J179" s="2">
        <v>40</v>
      </c>
      <c r="K179" s="2"/>
      <c r="L179" s="2">
        <f t="shared" si="22"/>
        <v>40</v>
      </c>
      <c r="M179" s="2">
        <v>10</v>
      </c>
      <c r="N179" s="2"/>
      <c r="O179" s="2"/>
      <c r="P179" s="2"/>
      <c r="Q179" s="7"/>
      <c r="U179" s="4"/>
      <c r="V179" s="3" t="s">
        <v>552</v>
      </c>
      <c r="Y179" s="3">
        <v>20</v>
      </c>
      <c r="Z179" s="3">
        <v>20</v>
      </c>
      <c r="AA179" s="3">
        <v>20</v>
      </c>
      <c r="AD179" s="4">
        <f t="shared" si="23"/>
        <v>20</v>
      </c>
      <c r="AF179" s="23"/>
      <c r="AG179" s="31" t="str">
        <f>"&lt;tr class='mmt"&amp;IF(E179="活動"," ev",IF(E179="限定"," ltd",""))&amp;IF(G179=""," groupless'","'")&amp;"&gt;&lt;td headers='icon'&gt;&lt;img src='resources/"&amp;A179&amp;"' title='"&amp;C179&amp;"' /&gt;&lt;/td&gt;&lt;td headers='name'&gt;"&amp;C179&amp;"&lt;/td&gt;&lt;td headers='rank'&gt;"&amp;D179&amp;"&lt;/td&gt;&lt;td headers='remark'&gt;"&amp;IF(E179="活動","&lt;span class='event'&gt;活動&lt;/span&gt;",IF(E179="限定","&lt;span class='limited'&gt;限定&lt;/span&gt;",""))&amp;"&lt;/td&gt;&lt;td headers='origin'&gt;&lt;span class='originName'&gt;"&amp;SUBSTITUTE(F179,CHAR(10),"&lt;br&gt;")&amp;"&lt;/span&gt;&lt;img class='originLogo' src='resources/ui/"&amp;VLOOKUP(F179,List!E:F,2,FALSE)&amp;"'title='"&amp;SUBSTITUTE(F179,CHAR(10)," ")&amp;"' /&gt;&lt;/td&gt;&lt;td headers='group'&gt;"&amp;IF(G179="","","&lt;span class='groupName'&gt;"&amp;SUBSTITUTE(G179,CHAR(10)," ")&amp;"&lt;/span&gt;&lt;img class='groupLogo' src='resources/ui/"&amp;VLOOKUP(G179,List!I:J,2,FALSE)&amp;"' title='"&amp;SUBSTITUTE(G179,CHAR(10)," ")&amp;"' /&gt;")&amp;"&lt;/td&gt;&lt;td headers='score' id='"&amp;AI179&amp;"'&gt;"&amp;H179&amp;"&lt;/td&gt;&lt;td headers='HP'&gt;"&amp;I179&amp;"&lt;/td&gt;&lt;td headers='patk'&gt;"&amp;J179&amp;"&lt;/td&gt;&lt;td headers='matk'&gt;"&amp;K179&amp;"&lt;/td&gt;&lt;td headers='pdef'&gt;"&amp;M179&amp;"&lt;/td&gt;&lt;td headers='mdef'&gt;"&amp;N179&amp;"&lt;/td&gt;&lt;td headers='dex'&gt;"&amp;O179&amp;"&lt;/td&gt;&lt;td headers='agi'&gt;"&amp;P179&amp;"&lt;/td&gt;&lt;td headers='luck'&gt;"&amp;Q179&amp;"&lt;/td&gt;&lt;td headers='a.type'&gt;"&amp;R179&amp;"&lt;/td&gt;&lt;td headers='a.bonus'&gt;"&amp;S179&amp;"&lt;/td&gt;&lt;td headers='special'&gt;"&amp;T179&amp;"&lt;/td&gt;&lt;td headers='sp.bonus'&gt;"&amp;U179&amp;"&lt;/td&gt;&lt;td headers='others'&gt;"&amp;V179&amp;"&lt;/td&gt;&lt;td headers='sinA'&gt;"&amp;W179&amp;"&lt;/td&gt;&lt;td headers='sinB'&gt;"&amp;X179&amp;"&lt;/td&gt;&lt;td headers='sinC'&gt;"&amp;Y179&amp;"&lt;/td&gt;&lt;td headers='sinD'&gt;"&amp;Z179&amp;"&lt;/td&gt;&lt;td headers='sinE'&gt;"&amp;AA179&amp;"&lt;/td&gt;&lt;td headers='sinF'&gt;"&amp;AB179&amp;"&lt;/td&gt;&lt;td headers='sinG'&gt;"&amp;AC179&amp;"&lt;/td&gt;&lt;/tr&gt;"</f>
        <v>&lt;tr class='mmt'&gt;&lt;td headers='icon'&gt;&lt;img src='resources/TS_WADA_KURT.png' title='閃光、交わりし瞬間' /&gt;&lt;/td&gt;&lt;td headers='name'&gt;閃光、交わりし瞬間&lt;/td&gt;&lt;td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id='m177'&gt;60&lt;/td&gt;&lt;td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179" s="31" t="str">
        <f t="shared" si="20"/>
        <v>document.getElementById('m177').innerHTML = (b1*40+b2*0+b0*40) + (s1*0+s2*0+s3*20+s4*20+s5*20+s6*0+s7*0+s0*20) + (e01*0+e02*0+e03*0+e04*+e05*0+e06*0+e07*0+e08*0+e09*0+e10*0+e11*0+e12*0+e13*0+e14*0+e15*0+e16*0+e17*0);</v>
      </c>
      <c r="AI179" s="35" t="str">
        <f t="shared" si="21"/>
        <v>m177</v>
      </c>
      <c r="AJ179" s="23"/>
    </row>
    <row r="180" spans="1:36" s="3" customFormat="1" ht="37.049999999999997" customHeight="1" x14ac:dyDescent="0.3">
      <c r="A180" s="3" t="s">
        <v>338</v>
      </c>
      <c r="C180" s="6" t="s">
        <v>339</v>
      </c>
      <c r="D180" s="3">
        <v>5</v>
      </c>
      <c r="F180" s="15" t="s">
        <v>326</v>
      </c>
      <c r="G180" s="8" t="s">
        <v>337</v>
      </c>
      <c r="H180" s="4">
        <f t="shared" si="24"/>
        <v>80</v>
      </c>
      <c r="I180" s="2">
        <v>50</v>
      </c>
      <c r="J180" s="2">
        <v>20</v>
      </c>
      <c r="K180" s="2">
        <v>20</v>
      </c>
      <c r="L180" s="2">
        <f t="shared" si="22"/>
        <v>20</v>
      </c>
      <c r="M180" s="2"/>
      <c r="N180" s="2"/>
      <c r="O180" s="2"/>
      <c r="P180" s="2">
        <v>10</v>
      </c>
      <c r="Q180" s="7"/>
      <c r="U180" s="4"/>
      <c r="AB180" s="3">
        <v>60</v>
      </c>
      <c r="AD180" s="4">
        <f t="shared" si="23"/>
        <v>60</v>
      </c>
      <c r="AF180" s="23"/>
      <c r="AG180" s="31" t="str">
        <f>"&lt;tr class='mmt"&amp;IF(E180="活動"," ev",IF(E180="限定"," ltd",""))&amp;IF(G180=""," groupless'","'")&amp;"&gt;&lt;td headers='icon'&gt;&lt;img src='resources/"&amp;A180&amp;"' title='"&amp;C180&amp;"' /&gt;&lt;/td&gt;&lt;td headers='name'&gt;"&amp;C180&amp;"&lt;/td&gt;&lt;td headers='rank'&gt;"&amp;D180&amp;"&lt;/td&gt;&lt;td headers='remark'&gt;"&amp;IF(E180="活動","&lt;span class='event'&gt;活動&lt;/span&gt;",IF(E180="限定","&lt;span class='limited'&gt;限定&lt;/span&gt;",""))&amp;"&lt;/td&gt;&lt;td headers='origin'&gt;&lt;span class='originName'&gt;"&amp;SUBSTITUTE(F180,CHAR(10),"&lt;br&gt;")&amp;"&lt;/span&gt;&lt;img class='originLogo' src='resources/ui/"&amp;VLOOKUP(F180,List!E:F,2,FALSE)&amp;"'title='"&amp;SUBSTITUTE(F180,CHAR(10)," ")&amp;"' /&gt;&lt;/td&gt;&lt;td headers='group'&gt;"&amp;IF(G180="","","&lt;span class='groupName'&gt;"&amp;SUBSTITUTE(G180,CHAR(10)," ")&amp;"&lt;/span&gt;&lt;img class='groupLogo' src='resources/ui/"&amp;VLOOKUP(G180,List!I:J,2,FALSE)&amp;"' title='"&amp;SUBSTITUTE(G180,CHAR(10)," ")&amp;"' /&gt;")&amp;"&lt;/td&gt;&lt;td headers='score' id='"&amp;AI180&amp;"'&gt;"&amp;H180&amp;"&lt;/td&gt;&lt;td headers='HP'&gt;"&amp;I180&amp;"&lt;/td&gt;&lt;td headers='patk'&gt;"&amp;J180&amp;"&lt;/td&gt;&lt;td headers='matk'&gt;"&amp;K180&amp;"&lt;/td&gt;&lt;td headers='pdef'&gt;"&amp;M180&amp;"&lt;/td&gt;&lt;td headers='mdef'&gt;"&amp;N180&amp;"&lt;/td&gt;&lt;td headers='dex'&gt;"&amp;O180&amp;"&lt;/td&gt;&lt;td headers='agi'&gt;"&amp;P180&amp;"&lt;/td&gt;&lt;td headers='luck'&gt;"&amp;Q180&amp;"&lt;/td&gt;&lt;td headers='a.type'&gt;"&amp;R180&amp;"&lt;/td&gt;&lt;td headers='a.bonus'&gt;"&amp;S180&amp;"&lt;/td&gt;&lt;td headers='special'&gt;"&amp;T180&amp;"&lt;/td&gt;&lt;td headers='sp.bonus'&gt;"&amp;U180&amp;"&lt;/td&gt;&lt;td headers='others'&gt;"&amp;V180&amp;"&lt;/td&gt;&lt;td headers='sinA'&gt;"&amp;W180&amp;"&lt;/td&gt;&lt;td headers='sinB'&gt;"&amp;X180&amp;"&lt;/td&gt;&lt;td headers='sinC'&gt;"&amp;Y180&amp;"&lt;/td&gt;&lt;td headers='sinD'&gt;"&amp;Z180&amp;"&lt;/td&gt;&lt;td headers='sinE'&gt;"&amp;AA180&amp;"&lt;/td&gt;&lt;td headers='sinF'&gt;"&amp;AB180&amp;"&lt;/td&gt;&lt;td headers='sinG'&gt;"&amp;AC180&amp;"&lt;/td&gt;&lt;/tr&gt;"</f>
        <v>&lt;tr class='mmt'&gt;&lt;td headers='icon'&gt;&lt;img src='resources/TS_WADA_KUZA_01.png' title='誓いの刃' /&gt;&lt;/td&gt;&lt;td headers='name'&gt;誓いの刃&lt;/td&gt;&lt;td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id='m178'&gt;80&lt;/td&gt;&lt;td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80" s="31" t="str">
        <f t="shared" si="20"/>
        <v>document.getElementById('m178').innerHTML = (b1*20+b2*20+b0*20) + (s1*0+s2*0+s3*0+s4*0+s5*0+s6*60+s7*0+s0*60) + (e01*0+e02*0+e03*0+e04*+e05*0+e06*0+e07*0+e08*0+e09*0+e10*0+e11*0+e12*0+e13*0+e14*0+e15*0+e16*0+e17*0);</v>
      </c>
      <c r="AI180" s="35" t="str">
        <f t="shared" si="21"/>
        <v>m178</v>
      </c>
      <c r="AJ180" s="23"/>
    </row>
    <row r="181" spans="1:36" s="3" customFormat="1" ht="37.049999999999997" customHeight="1" x14ac:dyDescent="0.3">
      <c r="A181" s="3" t="s">
        <v>340</v>
      </c>
      <c r="C181" s="6" t="s">
        <v>341</v>
      </c>
      <c r="D181" s="3">
        <v>5</v>
      </c>
      <c r="E181" s="3" t="s">
        <v>39</v>
      </c>
      <c r="F181" s="15" t="s">
        <v>326</v>
      </c>
      <c r="G181" s="8" t="s">
        <v>337</v>
      </c>
      <c r="H181" s="4">
        <f t="shared" si="24"/>
        <v>100</v>
      </c>
      <c r="I181" s="2"/>
      <c r="J181" s="2"/>
      <c r="K181" s="2">
        <v>40</v>
      </c>
      <c r="L181" s="2">
        <f t="shared" si="22"/>
        <v>40</v>
      </c>
      <c r="M181" s="2"/>
      <c r="N181" s="2"/>
      <c r="O181" s="2"/>
      <c r="P181" s="2"/>
      <c r="Q181" s="7"/>
      <c r="R181" s="5" t="s">
        <v>496</v>
      </c>
      <c r="S181" s="3">
        <v>30</v>
      </c>
      <c r="U181" s="4"/>
      <c r="Y181" s="3">
        <v>30</v>
      </c>
      <c r="AB181" s="3">
        <v>30</v>
      </c>
      <c r="AD181" s="4">
        <f t="shared" si="23"/>
        <v>30</v>
      </c>
      <c r="AF181" s="23"/>
      <c r="AG181" s="31" t="str">
        <f>"&lt;tr class='mmt"&amp;IF(E181="活動"," ev",IF(E181="限定"," ltd",""))&amp;IF(G181=""," groupless'","'")&amp;"&gt;&lt;td headers='icon'&gt;&lt;img src='resources/"&amp;A181&amp;"' title='"&amp;C181&amp;"' /&gt;&lt;/td&gt;&lt;td headers='name'&gt;"&amp;C181&amp;"&lt;/td&gt;&lt;td headers='rank'&gt;"&amp;D181&amp;"&lt;/td&gt;&lt;td headers='remark'&gt;"&amp;IF(E181="活動","&lt;span class='event'&gt;活動&lt;/span&gt;",IF(E181="限定","&lt;span class='limited'&gt;限定&lt;/span&gt;",""))&amp;"&lt;/td&gt;&lt;td headers='origin'&gt;&lt;span class='originName'&gt;"&amp;SUBSTITUTE(F181,CHAR(10),"&lt;br&gt;")&amp;"&lt;/span&gt;&lt;img class='originLogo' src='resources/ui/"&amp;VLOOKUP(F181,List!E:F,2,FALSE)&amp;"'title='"&amp;SUBSTITUTE(F181,CHAR(10)," ")&amp;"' /&gt;&lt;/td&gt;&lt;td headers='group'&gt;"&amp;IF(G181="","","&lt;span class='groupName'&gt;"&amp;SUBSTITUTE(G181,CHAR(10)," ")&amp;"&lt;/span&gt;&lt;img class='groupLogo' src='resources/ui/"&amp;VLOOKUP(G181,List!I:J,2,FALSE)&amp;"' title='"&amp;SUBSTITUTE(G181,CHAR(10)," ")&amp;"' /&gt;")&amp;"&lt;/td&gt;&lt;td headers='score' id='"&amp;AI181&amp;"'&gt;"&amp;H181&amp;"&lt;/td&gt;&lt;td headers='HP'&gt;"&amp;I181&amp;"&lt;/td&gt;&lt;td headers='patk'&gt;"&amp;J181&amp;"&lt;/td&gt;&lt;td headers='matk'&gt;"&amp;K181&amp;"&lt;/td&gt;&lt;td headers='pdef'&gt;"&amp;M181&amp;"&lt;/td&gt;&lt;td headers='mdef'&gt;"&amp;N181&amp;"&lt;/td&gt;&lt;td headers='dex'&gt;"&amp;O181&amp;"&lt;/td&gt;&lt;td headers='agi'&gt;"&amp;P181&amp;"&lt;/td&gt;&lt;td headers='luck'&gt;"&amp;Q181&amp;"&lt;/td&gt;&lt;td headers='a.type'&gt;"&amp;R181&amp;"&lt;/td&gt;&lt;td headers='a.bonus'&gt;"&amp;S181&amp;"&lt;/td&gt;&lt;td headers='special'&gt;"&amp;T181&amp;"&lt;/td&gt;&lt;td headers='sp.bonus'&gt;"&amp;U181&amp;"&lt;/td&gt;&lt;td headers='others'&gt;"&amp;V181&amp;"&lt;/td&gt;&lt;td headers='sinA'&gt;"&amp;W181&amp;"&lt;/td&gt;&lt;td headers='sinB'&gt;"&amp;X181&amp;"&lt;/td&gt;&lt;td headers='sinC'&gt;"&amp;Y181&amp;"&lt;/td&gt;&lt;td headers='sinD'&gt;"&amp;Z181&amp;"&lt;/td&gt;&lt;td headers='sinE'&gt;"&amp;AA181&amp;"&lt;/td&gt;&lt;td headers='sinF'&gt;"&amp;AB181&amp;"&lt;/td&gt;&lt;td headers='sinG'&gt;"&amp;AC181&amp;"&lt;/td&gt;&lt;/tr&gt;"</f>
        <v>&lt;tr class='mmt ltd'&gt;&lt;td headers='icon'&gt;&lt;img src='resources/TS_WADA_LEYDOW_01.png' title='古の装い' /&gt;&lt;/td&gt;&lt;td headers='name'&gt;古の装い&lt;/td&gt;&lt;td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id='m179'&gt;100&lt;/td&gt;&lt;td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81" s="31" t="str">
        <f t="shared" si="20"/>
        <v>document.getElementById('m179').innerHTML = (b1*0+b2*40+b0*40) + (s1*0+s2*0+s3*30+s4*0+s5*0+s6*30+s7*0+s0*30) + (e01*0+e02*0+e03*0+e04*30+e05*30+e06*0+e07*0+e08*0+e09*0+e10*0+e11*0+e12*0+e13*0+e14*0+e15*0+e16*0+e17*0);</v>
      </c>
      <c r="AI181" s="35" t="str">
        <f t="shared" si="21"/>
        <v>m179</v>
      </c>
      <c r="AJ181" s="23"/>
    </row>
    <row r="182" spans="1:36" s="3" customFormat="1" ht="37.049999999999997" customHeight="1" x14ac:dyDescent="0.3">
      <c r="A182" s="3" t="s">
        <v>526</v>
      </c>
      <c r="C182" s="6" t="s">
        <v>532</v>
      </c>
      <c r="D182" s="3">
        <v>5</v>
      </c>
      <c r="E182" s="3" t="s">
        <v>39</v>
      </c>
      <c r="F182" s="15" t="s">
        <v>326</v>
      </c>
      <c r="G182" s="8" t="s">
        <v>337</v>
      </c>
      <c r="H182" s="4">
        <f t="shared" si="24"/>
        <v>80</v>
      </c>
      <c r="I182" s="2">
        <v>40</v>
      </c>
      <c r="J182" s="2"/>
      <c r="K182" s="2"/>
      <c r="L182" s="2">
        <f t="shared" si="22"/>
        <v>0</v>
      </c>
      <c r="M182" s="2"/>
      <c r="N182" s="2"/>
      <c r="O182" s="2"/>
      <c r="P182" s="2"/>
      <c r="Q182" s="7"/>
      <c r="R182" s="3" t="s">
        <v>14</v>
      </c>
      <c r="S182" s="3">
        <v>40</v>
      </c>
      <c r="U182" s="4"/>
      <c r="V182" s="5" t="s">
        <v>533</v>
      </c>
      <c r="AA182" s="3">
        <v>20</v>
      </c>
      <c r="AB182" s="3">
        <v>40</v>
      </c>
      <c r="AD182" s="4">
        <f t="shared" si="23"/>
        <v>40</v>
      </c>
      <c r="AF182" s="23"/>
      <c r="AG182" s="31" t="str">
        <f>"&lt;tr class='mmt"&amp;IF(E182="活動"," ev",IF(E182="限定"," ltd",""))&amp;IF(G182=""," groupless'","'")&amp;"&gt;&lt;td headers='icon'&gt;&lt;img src='resources/"&amp;A182&amp;"' title='"&amp;C182&amp;"' /&gt;&lt;/td&gt;&lt;td headers='name'&gt;"&amp;C182&amp;"&lt;/td&gt;&lt;td headers='rank'&gt;"&amp;D182&amp;"&lt;/td&gt;&lt;td headers='remark'&gt;"&amp;IF(E182="活動","&lt;span class='event'&gt;活動&lt;/span&gt;",IF(E182="限定","&lt;span class='limited'&gt;限定&lt;/span&gt;",""))&amp;"&lt;/td&gt;&lt;td headers='origin'&gt;&lt;span class='originName'&gt;"&amp;SUBSTITUTE(F182,CHAR(10),"&lt;br&gt;")&amp;"&lt;/span&gt;&lt;img class='originLogo' src='resources/ui/"&amp;VLOOKUP(F182,List!E:F,2,FALSE)&amp;"'title='"&amp;SUBSTITUTE(F182,CHAR(10)," ")&amp;"' /&gt;&lt;/td&gt;&lt;td headers='group'&gt;"&amp;IF(G182="","","&lt;span class='groupName'&gt;"&amp;SUBSTITUTE(G182,CHAR(10)," ")&amp;"&lt;/span&gt;&lt;img class='groupLogo' src='resources/ui/"&amp;VLOOKUP(G182,List!I:J,2,FALSE)&amp;"' title='"&amp;SUBSTITUTE(G182,CHAR(10)," ")&amp;"' /&gt;")&amp;"&lt;/td&gt;&lt;td headers='score' id='"&amp;AI182&amp;"'&gt;"&amp;H182&amp;"&lt;/td&gt;&lt;td headers='HP'&gt;"&amp;I182&amp;"&lt;/td&gt;&lt;td headers='patk'&gt;"&amp;J182&amp;"&lt;/td&gt;&lt;td headers='matk'&gt;"&amp;K182&amp;"&lt;/td&gt;&lt;td headers='pdef'&gt;"&amp;M182&amp;"&lt;/td&gt;&lt;td headers='mdef'&gt;"&amp;N182&amp;"&lt;/td&gt;&lt;td headers='dex'&gt;"&amp;O182&amp;"&lt;/td&gt;&lt;td headers='agi'&gt;"&amp;P182&amp;"&lt;/td&gt;&lt;td headers='luck'&gt;"&amp;Q182&amp;"&lt;/td&gt;&lt;td headers='a.type'&gt;"&amp;R182&amp;"&lt;/td&gt;&lt;td headers='a.bonus'&gt;"&amp;S182&amp;"&lt;/td&gt;&lt;td headers='special'&gt;"&amp;T182&amp;"&lt;/td&gt;&lt;td headers='sp.bonus'&gt;"&amp;U182&amp;"&lt;/td&gt;&lt;td headers='others'&gt;"&amp;V182&amp;"&lt;/td&gt;&lt;td headers='sinA'&gt;"&amp;W182&amp;"&lt;/td&gt;&lt;td headers='sinB'&gt;"&amp;X182&amp;"&lt;/td&gt;&lt;td headers='sinC'&gt;"&amp;Y182&amp;"&lt;/td&gt;&lt;td headers='sinD'&gt;"&amp;Z182&amp;"&lt;/td&gt;&lt;td headers='sinE'&gt;"&amp;AA182&amp;"&lt;/td&gt;&lt;td headers='sinF'&gt;"&amp;AB182&amp;"&lt;/td&gt;&lt;td headers='sinG'&gt;"&amp;AC182&amp;"&lt;/td&gt;&lt;/tr&gt;"</f>
        <v>&lt;tr class='mmt ltd'&gt;&lt;td headers='icon'&gt;&lt;img src='resources/TS_WADA_REIMEI_01.png' title='甘き血刃' /&gt;&lt;/td&gt;&lt;td headers='name'&gt;甘き血刃&lt;/td&gt;&lt;td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id='m180'&gt;80&lt;/td&gt;&lt;td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headers='others'&gt;斬撃耐性+10,
命中率+5&lt;/td&gt;&lt;td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82" s="31" t="str">
        <f t="shared" si="20"/>
        <v>document.getElementById('m180').innerHTML = (b1*0+b2*0+b0*0) + (s1*0+s2*0+s3*0+s4*0+s5*20+s6*40+s7*0+s0*40) + (e01*40+e02*0+e03*0+e04*40+e05*0+e06*0+e07*0+e08*0+e09*0+e10*0+e11*0+e12*0+e13*0+e14*0+e15*0+e16*0+e17*0);</v>
      </c>
      <c r="AI182" s="35" t="str">
        <f t="shared" si="21"/>
        <v>m180</v>
      </c>
      <c r="AJ182" s="23"/>
    </row>
    <row r="183" spans="1:36" s="3" customFormat="1" ht="37.049999999999997" customHeight="1" x14ac:dyDescent="0.3">
      <c r="A183" s="3" t="s">
        <v>342</v>
      </c>
      <c r="C183" s="6" t="s">
        <v>343</v>
      </c>
      <c r="D183" s="3">
        <v>5</v>
      </c>
      <c r="F183" s="15" t="s">
        <v>326</v>
      </c>
      <c r="G183" s="8" t="s">
        <v>337</v>
      </c>
      <c r="H183" s="4">
        <f t="shared" si="24"/>
        <v>130</v>
      </c>
      <c r="I183" s="2"/>
      <c r="J183" s="2">
        <v>30</v>
      </c>
      <c r="K183" s="2"/>
      <c r="L183" s="2">
        <f t="shared" si="22"/>
        <v>30</v>
      </c>
      <c r="M183" s="2"/>
      <c r="N183" s="2"/>
      <c r="O183" s="2"/>
      <c r="P183" s="2"/>
      <c r="Q183" s="7"/>
      <c r="R183" s="3" t="s">
        <v>14</v>
      </c>
      <c r="S183" s="3">
        <v>40</v>
      </c>
      <c r="U183" s="4"/>
      <c r="V183" s="3" t="s">
        <v>483</v>
      </c>
      <c r="AB183" s="3">
        <v>60</v>
      </c>
      <c r="AD183" s="4">
        <f t="shared" si="23"/>
        <v>60</v>
      </c>
      <c r="AF183" s="23"/>
      <c r="AG183" s="31" t="str">
        <f>"&lt;tr class='mmt"&amp;IF(E183="活動"," ev",IF(E183="限定"," ltd",""))&amp;IF(G183=""," groupless'","'")&amp;"&gt;&lt;td headers='icon'&gt;&lt;img src='resources/"&amp;A183&amp;"' title='"&amp;C183&amp;"' /&gt;&lt;/td&gt;&lt;td headers='name'&gt;"&amp;C183&amp;"&lt;/td&gt;&lt;td headers='rank'&gt;"&amp;D183&amp;"&lt;/td&gt;&lt;td headers='remark'&gt;"&amp;IF(E183="活動","&lt;span class='event'&gt;活動&lt;/span&gt;",IF(E183="限定","&lt;span class='limited'&gt;限定&lt;/span&gt;",""))&amp;"&lt;/td&gt;&lt;td headers='origin'&gt;&lt;span class='originName'&gt;"&amp;SUBSTITUTE(F183,CHAR(10),"&lt;br&gt;")&amp;"&lt;/span&gt;&lt;img class='originLogo' src='resources/ui/"&amp;VLOOKUP(F183,List!E:F,2,FALSE)&amp;"'title='"&amp;SUBSTITUTE(F183,CHAR(10)," ")&amp;"' /&gt;&lt;/td&gt;&lt;td headers='group'&gt;"&amp;IF(G183="","","&lt;span class='groupName'&gt;"&amp;SUBSTITUTE(G183,CHAR(10)," ")&amp;"&lt;/span&gt;&lt;img class='groupLogo' src='resources/ui/"&amp;VLOOKUP(G183,List!I:J,2,FALSE)&amp;"' title='"&amp;SUBSTITUTE(G183,CHAR(10)," ")&amp;"' /&gt;")&amp;"&lt;/td&gt;&lt;td headers='score' id='"&amp;AI183&amp;"'&gt;"&amp;H183&amp;"&lt;/td&gt;&lt;td headers='HP'&gt;"&amp;I183&amp;"&lt;/td&gt;&lt;td headers='patk'&gt;"&amp;J183&amp;"&lt;/td&gt;&lt;td headers='matk'&gt;"&amp;K183&amp;"&lt;/td&gt;&lt;td headers='pdef'&gt;"&amp;M183&amp;"&lt;/td&gt;&lt;td headers='mdef'&gt;"&amp;N183&amp;"&lt;/td&gt;&lt;td headers='dex'&gt;"&amp;O183&amp;"&lt;/td&gt;&lt;td headers='agi'&gt;"&amp;P183&amp;"&lt;/td&gt;&lt;td headers='luck'&gt;"&amp;Q183&amp;"&lt;/td&gt;&lt;td headers='a.type'&gt;"&amp;R183&amp;"&lt;/td&gt;&lt;td headers='a.bonus'&gt;"&amp;S183&amp;"&lt;/td&gt;&lt;td headers='special'&gt;"&amp;T183&amp;"&lt;/td&gt;&lt;td headers='sp.bonus'&gt;"&amp;U183&amp;"&lt;/td&gt;&lt;td headers='others'&gt;"&amp;V183&amp;"&lt;/td&gt;&lt;td headers='sinA'&gt;"&amp;W183&amp;"&lt;/td&gt;&lt;td headers='sinB'&gt;"&amp;X183&amp;"&lt;/td&gt;&lt;td headers='sinC'&gt;"&amp;Y183&amp;"&lt;/td&gt;&lt;td headers='sinD'&gt;"&amp;Z183&amp;"&lt;/td&gt;&lt;td headers='sinE'&gt;"&amp;AA183&amp;"&lt;/td&gt;&lt;td headers='sinF'&gt;"&amp;AB183&amp;"&lt;/td&gt;&lt;td headers='sinG'&gt;"&amp;AC183&amp;"&lt;/td&gt;&lt;/tr&gt;"</f>
        <v>&lt;tr class='mmt'&gt;&lt;td headers='icon'&gt;&lt;img src='resources/TS_WADA_SETSUNA_01.png' title='私のすべて、灰に還る' /&gt;&lt;/td&gt;&lt;td headers='name'&gt;私のすべて、灰に還る&lt;/td&gt;&lt;td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id='m181'&gt;130&lt;/td&gt;&lt;td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83" s="31" t="str">
        <f t="shared" si="20"/>
        <v>document.getElementById('m181').innerHTML = (b1*30+b2*0+b0*30) + (s1*0+s2*0+s3*0+s4*0+s5*0+s6*60+s7*0+s0*60) + (e01*40+e02*0+e03*0+e04*40+e05*0+e06*0+e07*0+e08*0+e09*0+e10*0+e11*0+e12*0+e13*0+e14*0+e15*0+e16*0+e17*0);</v>
      </c>
      <c r="AI183" s="35" t="str">
        <f t="shared" si="21"/>
        <v>m181</v>
      </c>
      <c r="AJ183" s="23"/>
    </row>
    <row r="184" spans="1:36" s="3" customFormat="1" ht="37.049999999999997" customHeight="1" x14ac:dyDescent="0.3">
      <c r="A184" s="3" t="s">
        <v>344</v>
      </c>
      <c r="C184" s="6" t="s">
        <v>345</v>
      </c>
      <c r="D184" s="3">
        <v>5</v>
      </c>
      <c r="E184" s="3" t="s">
        <v>39</v>
      </c>
      <c r="F184" s="15" t="s">
        <v>326</v>
      </c>
      <c r="G184" s="8" t="s">
        <v>337</v>
      </c>
      <c r="H184" s="4">
        <f t="shared" si="24"/>
        <v>90</v>
      </c>
      <c r="I184" s="2">
        <v>40</v>
      </c>
      <c r="J184" s="2">
        <v>20</v>
      </c>
      <c r="K184" s="2"/>
      <c r="L184" s="2">
        <f t="shared" si="22"/>
        <v>20</v>
      </c>
      <c r="M184" s="2"/>
      <c r="N184" s="2"/>
      <c r="O184" s="2"/>
      <c r="P184" s="2"/>
      <c r="Q184" s="7"/>
      <c r="R184" s="3" t="s">
        <v>14</v>
      </c>
      <c r="S184" s="3">
        <v>30</v>
      </c>
      <c r="T184" s="3" t="s">
        <v>21</v>
      </c>
      <c r="U184" s="4">
        <v>10</v>
      </c>
      <c r="W184" s="3">
        <v>30</v>
      </c>
      <c r="AB184" s="3">
        <v>30</v>
      </c>
      <c r="AD184" s="4">
        <f t="shared" si="23"/>
        <v>30</v>
      </c>
      <c r="AF184" s="23"/>
      <c r="AG184" s="31" t="str">
        <f>"&lt;tr class='mmt"&amp;IF(E184="活動"," ev",IF(E184="限定"," ltd",""))&amp;IF(G184=""," groupless'","'")&amp;"&gt;&lt;td headers='icon'&gt;&lt;img src='resources/"&amp;A184&amp;"' title='"&amp;C184&amp;"' /&gt;&lt;/td&gt;&lt;td headers='name'&gt;"&amp;C184&amp;"&lt;/td&gt;&lt;td headers='rank'&gt;"&amp;D184&amp;"&lt;/td&gt;&lt;td headers='remark'&gt;"&amp;IF(E184="活動","&lt;span class='event'&gt;活動&lt;/span&gt;",IF(E184="限定","&lt;span class='limited'&gt;限定&lt;/span&gt;",""))&amp;"&lt;/td&gt;&lt;td headers='origin'&gt;&lt;span class='originName'&gt;"&amp;SUBSTITUTE(F184,CHAR(10),"&lt;br&gt;")&amp;"&lt;/span&gt;&lt;img class='originLogo' src='resources/ui/"&amp;VLOOKUP(F184,List!E:F,2,FALSE)&amp;"'title='"&amp;SUBSTITUTE(F184,CHAR(10)," ")&amp;"' /&gt;&lt;/td&gt;&lt;td headers='group'&gt;"&amp;IF(G184="","","&lt;span class='groupName'&gt;"&amp;SUBSTITUTE(G184,CHAR(10)," ")&amp;"&lt;/span&gt;&lt;img class='groupLogo' src='resources/ui/"&amp;VLOOKUP(G184,List!I:J,2,FALSE)&amp;"' title='"&amp;SUBSTITUTE(G184,CHAR(10)," ")&amp;"' /&gt;")&amp;"&lt;/td&gt;&lt;td headers='score' id='"&amp;AI184&amp;"'&gt;"&amp;H184&amp;"&lt;/td&gt;&lt;td headers='HP'&gt;"&amp;I184&amp;"&lt;/td&gt;&lt;td headers='patk'&gt;"&amp;J184&amp;"&lt;/td&gt;&lt;td headers='matk'&gt;"&amp;K184&amp;"&lt;/td&gt;&lt;td headers='pdef'&gt;"&amp;M184&amp;"&lt;/td&gt;&lt;td headers='mdef'&gt;"&amp;N184&amp;"&lt;/td&gt;&lt;td headers='dex'&gt;"&amp;O184&amp;"&lt;/td&gt;&lt;td headers='agi'&gt;"&amp;P184&amp;"&lt;/td&gt;&lt;td headers='luck'&gt;"&amp;Q184&amp;"&lt;/td&gt;&lt;td headers='a.type'&gt;"&amp;R184&amp;"&lt;/td&gt;&lt;td headers='a.bonus'&gt;"&amp;S184&amp;"&lt;/td&gt;&lt;td headers='special'&gt;"&amp;T184&amp;"&lt;/td&gt;&lt;td headers='sp.bonus'&gt;"&amp;U184&amp;"&lt;/td&gt;&lt;td headers='others'&gt;"&amp;V184&amp;"&lt;/td&gt;&lt;td headers='sinA'&gt;"&amp;W184&amp;"&lt;/td&gt;&lt;td headers='sinB'&gt;"&amp;X184&amp;"&lt;/td&gt;&lt;td headers='sinC'&gt;"&amp;Y184&amp;"&lt;/td&gt;&lt;td headers='sinD'&gt;"&amp;Z184&amp;"&lt;/td&gt;&lt;td headers='sinE'&gt;"&amp;AA184&amp;"&lt;/td&gt;&lt;td headers='sinF'&gt;"&amp;AB184&amp;"&lt;/td&gt;&lt;td headers='sinG'&gt;"&amp;AC184&amp;"&lt;/td&gt;&lt;/tr&gt;"</f>
        <v>&lt;tr class='mmt ltd'&gt;&lt;td headers='icon'&gt;&lt;img src='resources/TS_WADA_SETSUNA_02.png' title='懐旧は、あたたかく' /&gt;&lt;/td&gt;&lt;td headers='name'&gt;懐旧は、あたたかく&lt;/td&gt;&lt;td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id='m182'&gt;90&lt;/td&gt;&lt;td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84" s="31" t="str">
        <f t="shared" si="20"/>
        <v>document.getElementById('m182').innerHTML = (b1*20+b2*0+b0*20) + (s1*30+s2*0+s3*0+s4*0+s5*0+s6*30+s7*0+s0*30) + (e01*30+e02*0+e03*0+e04*30+e05*0+e06*0+e07*0+e08*0+e09*0+e10*0+e11*0+e12*10+e13*0+e14*0+e15*0+e16*0+e17*0);</v>
      </c>
      <c r="AI184" s="35" t="str">
        <f t="shared" si="21"/>
        <v>m182</v>
      </c>
      <c r="AJ184" s="23"/>
    </row>
    <row r="185" spans="1:36" s="3" customFormat="1" ht="37.049999999999997" customHeight="1" x14ac:dyDescent="0.3">
      <c r="A185" s="3" t="s">
        <v>346</v>
      </c>
      <c r="C185" s="6" t="s">
        <v>347</v>
      </c>
      <c r="D185" s="3">
        <v>5</v>
      </c>
      <c r="E185" s="3" t="s">
        <v>35</v>
      </c>
      <c r="F185" s="15" t="s">
        <v>326</v>
      </c>
      <c r="G185" s="8" t="s">
        <v>337</v>
      </c>
      <c r="H185" s="4">
        <f t="shared" si="24"/>
        <v>60</v>
      </c>
      <c r="I185" s="2">
        <v>30</v>
      </c>
      <c r="J185" s="2"/>
      <c r="K185" s="2"/>
      <c r="L185" s="2">
        <f t="shared" si="22"/>
        <v>0</v>
      </c>
      <c r="M185" s="2"/>
      <c r="N185" s="2"/>
      <c r="O185" s="2"/>
      <c r="P185" s="2"/>
      <c r="Q185" s="7"/>
      <c r="R185" s="3" t="s">
        <v>14</v>
      </c>
      <c r="S185" s="3">
        <v>30</v>
      </c>
      <c r="U185" s="4"/>
      <c r="AB185" s="3">
        <v>30</v>
      </c>
      <c r="AD185" s="4">
        <f t="shared" si="23"/>
        <v>30</v>
      </c>
      <c r="AF185" s="23"/>
      <c r="AG185" s="31" t="str">
        <f>"&lt;tr class='mmt"&amp;IF(E185="活動"," ev",IF(E185="限定"," ltd",""))&amp;IF(G185=""," groupless'","'")&amp;"&gt;&lt;td headers='icon'&gt;&lt;img src='resources/"&amp;A185&amp;"' title='"&amp;C185&amp;"' /&gt;&lt;/td&gt;&lt;td headers='name'&gt;"&amp;C185&amp;"&lt;/td&gt;&lt;td headers='rank'&gt;"&amp;D185&amp;"&lt;/td&gt;&lt;td headers='remark'&gt;"&amp;IF(E185="活動","&lt;span class='event'&gt;活動&lt;/span&gt;",IF(E185="限定","&lt;span class='limited'&gt;限定&lt;/span&gt;",""))&amp;"&lt;/td&gt;&lt;td headers='origin'&gt;&lt;span class='originName'&gt;"&amp;SUBSTITUTE(F185,CHAR(10),"&lt;br&gt;")&amp;"&lt;/span&gt;&lt;img class='originLogo' src='resources/ui/"&amp;VLOOKUP(F185,List!E:F,2,FALSE)&amp;"'title='"&amp;SUBSTITUTE(F185,CHAR(10)," ")&amp;"' /&gt;&lt;/td&gt;&lt;td headers='group'&gt;"&amp;IF(G185="","","&lt;span class='groupName'&gt;"&amp;SUBSTITUTE(G185,CHAR(10)," ")&amp;"&lt;/span&gt;&lt;img class='groupLogo' src='resources/ui/"&amp;VLOOKUP(G185,List!I:J,2,FALSE)&amp;"' title='"&amp;SUBSTITUTE(G185,CHAR(10)," ")&amp;"' /&gt;")&amp;"&lt;/td&gt;&lt;td headers='score' id='"&amp;AI185&amp;"'&gt;"&amp;H185&amp;"&lt;/td&gt;&lt;td headers='HP'&gt;"&amp;I185&amp;"&lt;/td&gt;&lt;td headers='patk'&gt;"&amp;J185&amp;"&lt;/td&gt;&lt;td headers='matk'&gt;"&amp;K185&amp;"&lt;/td&gt;&lt;td headers='pdef'&gt;"&amp;M185&amp;"&lt;/td&gt;&lt;td headers='mdef'&gt;"&amp;N185&amp;"&lt;/td&gt;&lt;td headers='dex'&gt;"&amp;O185&amp;"&lt;/td&gt;&lt;td headers='agi'&gt;"&amp;P185&amp;"&lt;/td&gt;&lt;td headers='luck'&gt;"&amp;Q185&amp;"&lt;/td&gt;&lt;td headers='a.type'&gt;"&amp;R185&amp;"&lt;/td&gt;&lt;td headers='a.bonus'&gt;"&amp;S185&amp;"&lt;/td&gt;&lt;td headers='special'&gt;"&amp;T185&amp;"&lt;/td&gt;&lt;td headers='sp.bonus'&gt;"&amp;U185&amp;"&lt;/td&gt;&lt;td headers='others'&gt;"&amp;V185&amp;"&lt;/td&gt;&lt;td headers='sinA'&gt;"&amp;W185&amp;"&lt;/td&gt;&lt;td headers='sinB'&gt;"&amp;X185&amp;"&lt;/td&gt;&lt;td headers='sinC'&gt;"&amp;Y185&amp;"&lt;/td&gt;&lt;td headers='sinD'&gt;"&amp;Z185&amp;"&lt;/td&gt;&lt;td headers='sinE'&gt;"&amp;AA185&amp;"&lt;/td&gt;&lt;td headers='sinF'&gt;"&amp;AB185&amp;"&lt;/td&gt;&lt;td headers='sinG'&gt;"&amp;AC185&amp;"&lt;/td&gt;&lt;/tr&gt;"</f>
        <v>&lt;tr class='mmt ev'&gt;&lt;td headers='icon'&gt;&lt;img src='resources/TS_WADA_SETSUNA_03.png' title='砂塵、ひと雫の笑み' /&gt;&lt;/td&gt;&lt;td headers='name'&gt;砂塵、ひと雫の笑み&lt;/td&gt;&lt;td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id='m183'&gt;60&lt;/td&gt;&lt;td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headers='sinG'&gt;&lt;/td&gt;&lt;/tr&gt;</v>
      </c>
      <c r="AH185" s="31" t="str">
        <f t="shared" si="20"/>
        <v>document.getElementById('m183').innerHTML = (b1*0+b2*0+b0*0) + (s1*0+s2*0+s3*0+s4*0+s5*0+s6*30+s7*0+s0*30) + (e01*30+e02*0+e03*0+e04*30+e05*0+e06*0+e07*0+e08*0+e09*0+e10*0+e11*0+e12*0+e13*0+e14*0+e15*0+e16*0+e17*0);</v>
      </c>
      <c r="AI185" s="35" t="str">
        <f t="shared" si="21"/>
        <v>m183</v>
      </c>
      <c r="AJ185" s="23"/>
    </row>
    <row r="186" spans="1:36" s="3" customFormat="1" ht="37.049999999999997" customHeight="1" x14ac:dyDescent="0.3">
      <c r="A186" s="3" t="s">
        <v>348</v>
      </c>
      <c r="C186" s="6" t="s">
        <v>349</v>
      </c>
      <c r="D186" s="3">
        <v>5</v>
      </c>
      <c r="E186" s="3" t="s">
        <v>35</v>
      </c>
      <c r="F186" s="15" t="s">
        <v>326</v>
      </c>
      <c r="G186" s="8" t="s">
        <v>91</v>
      </c>
      <c r="H186" s="4">
        <f t="shared" si="24"/>
        <v>60</v>
      </c>
      <c r="I186" s="2">
        <v>20</v>
      </c>
      <c r="J186" s="2">
        <v>30</v>
      </c>
      <c r="K186" s="2"/>
      <c r="L186" s="2">
        <f t="shared" si="22"/>
        <v>30</v>
      </c>
      <c r="M186" s="2"/>
      <c r="N186" s="2"/>
      <c r="O186" s="2"/>
      <c r="P186" s="2"/>
      <c r="Q186" s="7"/>
      <c r="R186" s="3" t="s">
        <v>14</v>
      </c>
      <c r="S186" s="3">
        <v>20</v>
      </c>
      <c r="U186" s="4"/>
      <c r="W186" s="3">
        <v>10</v>
      </c>
      <c r="X186" s="3">
        <v>10</v>
      </c>
      <c r="AB186" s="3">
        <v>10</v>
      </c>
      <c r="AD186" s="4">
        <f t="shared" si="23"/>
        <v>10</v>
      </c>
      <c r="AF186" s="23"/>
      <c r="AG186" s="31" t="str">
        <f>"&lt;tr class='mmt"&amp;IF(E186="活動"," ev",IF(E186="限定"," ltd",""))&amp;IF(G186=""," groupless'","'")&amp;"&gt;&lt;td headers='icon'&gt;&lt;img src='resources/"&amp;A186&amp;"' title='"&amp;C186&amp;"' /&gt;&lt;/td&gt;&lt;td headers='name'&gt;"&amp;C186&amp;"&lt;/td&gt;&lt;td headers='rank'&gt;"&amp;D186&amp;"&lt;/td&gt;&lt;td headers='remark'&gt;"&amp;IF(E186="活動","&lt;span class='event'&gt;活動&lt;/span&gt;",IF(E186="限定","&lt;span class='limited'&gt;限定&lt;/span&gt;",""))&amp;"&lt;/td&gt;&lt;td headers='origin'&gt;&lt;span class='originName'&gt;"&amp;SUBSTITUTE(F186,CHAR(10),"&lt;br&gt;")&amp;"&lt;/span&gt;&lt;img class='originLogo' src='resources/ui/"&amp;VLOOKUP(F186,List!E:F,2,FALSE)&amp;"'title='"&amp;SUBSTITUTE(F186,CHAR(10)," ")&amp;"' /&gt;&lt;/td&gt;&lt;td headers='group'&gt;"&amp;IF(G186="","","&lt;span class='groupName'&gt;"&amp;SUBSTITUTE(G186,CHAR(10)," ")&amp;"&lt;/span&gt;&lt;img class='groupLogo' src='resources/ui/"&amp;VLOOKUP(G186,List!I:J,2,FALSE)&amp;"' title='"&amp;SUBSTITUTE(G186,CHAR(10)," ")&amp;"' /&gt;")&amp;"&lt;/td&gt;&lt;td headers='score' id='"&amp;AI186&amp;"'&gt;"&amp;H186&amp;"&lt;/td&gt;&lt;td headers='HP'&gt;"&amp;I186&amp;"&lt;/td&gt;&lt;td headers='patk'&gt;"&amp;J186&amp;"&lt;/td&gt;&lt;td headers='matk'&gt;"&amp;K186&amp;"&lt;/td&gt;&lt;td headers='pdef'&gt;"&amp;M186&amp;"&lt;/td&gt;&lt;td headers='mdef'&gt;"&amp;N186&amp;"&lt;/td&gt;&lt;td headers='dex'&gt;"&amp;O186&amp;"&lt;/td&gt;&lt;td headers='agi'&gt;"&amp;P186&amp;"&lt;/td&gt;&lt;td headers='luck'&gt;"&amp;Q186&amp;"&lt;/td&gt;&lt;td headers='a.type'&gt;"&amp;R186&amp;"&lt;/td&gt;&lt;td headers='a.bonus'&gt;"&amp;S186&amp;"&lt;/td&gt;&lt;td headers='special'&gt;"&amp;T186&amp;"&lt;/td&gt;&lt;td headers='sp.bonus'&gt;"&amp;U186&amp;"&lt;/td&gt;&lt;td headers='others'&gt;"&amp;V186&amp;"&lt;/td&gt;&lt;td headers='sinA'&gt;"&amp;W186&amp;"&lt;/td&gt;&lt;td headers='sinB'&gt;"&amp;X186&amp;"&lt;/td&gt;&lt;td headers='sinC'&gt;"&amp;Y186&amp;"&lt;/td&gt;&lt;td headers='sinD'&gt;"&amp;Z186&amp;"&lt;/td&gt;&lt;td headers='sinE'&gt;"&amp;AA186&amp;"&lt;/td&gt;&lt;td headers='sinF'&gt;"&amp;AB186&amp;"&lt;/td&gt;&lt;td headers='sinG'&gt;"&amp;AC186&amp;"&lt;/td&gt;&lt;/tr&gt;"</f>
        <v>&lt;tr class='mmt ev'&gt;&lt;td headers='icon'&gt;&lt;img src='resources/TS_WADA_SUZUKA_01.png' title='調理場、その初陣は' /&gt;&lt;/td&gt;&lt;td headers='name'&gt;調理場、その初陣は&lt;/td&gt;&lt;td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class='groupName'&gt;シャドウメサイヤ&lt;/span&gt;&lt;img class='groupLogo' src='resources/ui/group_messiah.png' title='シャドウメサイヤ' /&gt;&lt;/td&gt;&lt;td headers='score' id='m184'&gt;60&lt;/td&gt;&lt;td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headers='sinA'&gt;10&lt;/td&gt;&lt;td headers='sinB'&gt;10&lt;/td&gt;&lt;td headers='sinC'&gt;&lt;/td&gt;&lt;td headers='sinD'&gt;&lt;/td&gt;&lt;td headers='sinE'&gt;&lt;/td&gt;&lt;td headers='sinF'&gt;10&lt;/td&gt;&lt;td headers='sinG'&gt;&lt;/td&gt;&lt;/tr&gt;</v>
      </c>
      <c r="AH186" s="31" t="str">
        <f t="shared" si="20"/>
        <v>document.getElementById('m184').innerHTML = (b1*30+b2*0+b0*30) + (s1*10+s2*10+s3*0+s4*0+s5*0+s6*10+s7*0+s0*10) + (e01*20+e02*0+e03*0+e04*20+e05*0+e06*0+e07*0+e08*0+e09*0+e10*0+e11*0+e12*0+e13*0+e14*0+e15*0+e16*0+e17*0);</v>
      </c>
      <c r="AI186" s="35" t="str">
        <f t="shared" si="21"/>
        <v>m184</v>
      </c>
      <c r="AJ186" s="23"/>
    </row>
    <row r="187" spans="1:36" s="3" customFormat="1" ht="37.049999999999997" customHeight="1" x14ac:dyDescent="0.3">
      <c r="A187" s="3" t="s">
        <v>350</v>
      </c>
      <c r="C187" s="6" t="s">
        <v>351</v>
      </c>
      <c r="D187" s="3">
        <v>5</v>
      </c>
      <c r="F187" s="15" t="s">
        <v>326</v>
      </c>
      <c r="G187" s="8"/>
      <c r="H187" s="4">
        <f t="shared" si="24"/>
        <v>0</v>
      </c>
      <c r="I187" s="2"/>
      <c r="J187" s="2"/>
      <c r="K187" s="2"/>
      <c r="L187" s="2">
        <f t="shared" si="22"/>
        <v>0</v>
      </c>
      <c r="M187" s="2"/>
      <c r="N187" s="2"/>
      <c r="O187" s="2"/>
      <c r="P187" s="2"/>
      <c r="Q187" s="7"/>
      <c r="U187" s="4"/>
      <c r="AD187" s="4">
        <f t="shared" si="23"/>
        <v>0</v>
      </c>
      <c r="AF187" s="23"/>
      <c r="AG187" s="31" t="str">
        <f>"&lt;tr class='mmt"&amp;IF(E187="活動"," ev",IF(E187="限定"," ltd",""))&amp;IF(G187=""," groupless'","'")&amp;"&gt;&lt;td headers='icon'&gt;&lt;img src='resources/"&amp;A187&amp;"' title='"&amp;C187&amp;"' /&gt;&lt;/td&gt;&lt;td headers='name'&gt;"&amp;C187&amp;"&lt;/td&gt;&lt;td headers='rank'&gt;"&amp;D187&amp;"&lt;/td&gt;&lt;td headers='remark'&gt;"&amp;IF(E187="活動","&lt;span class='event'&gt;活動&lt;/span&gt;",IF(E187="限定","&lt;span class='limited'&gt;限定&lt;/span&gt;",""))&amp;"&lt;/td&gt;&lt;td headers='origin'&gt;&lt;span class='originName'&gt;"&amp;SUBSTITUTE(F187,CHAR(10),"&lt;br&gt;")&amp;"&lt;/span&gt;&lt;img class='originLogo' src='resources/ui/"&amp;VLOOKUP(F187,List!E:F,2,FALSE)&amp;"'title='"&amp;SUBSTITUTE(F187,CHAR(10)," ")&amp;"' /&gt;&lt;/td&gt;&lt;td headers='group'&gt;"&amp;IF(G187="","","&lt;span class='groupName'&gt;"&amp;SUBSTITUTE(G187,CHAR(10)," ")&amp;"&lt;/span&gt;&lt;img class='groupLogo' src='resources/ui/"&amp;VLOOKUP(G187,List!I:J,2,FALSE)&amp;"' title='"&amp;SUBSTITUTE(G187,CHAR(10)," ")&amp;"' /&gt;")&amp;"&lt;/td&gt;&lt;td headers='score' id='"&amp;AI187&amp;"'&gt;"&amp;H187&amp;"&lt;/td&gt;&lt;td headers='HP'&gt;"&amp;I187&amp;"&lt;/td&gt;&lt;td headers='patk'&gt;"&amp;J187&amp;"&lt;/td&gt;&lt;td headers='matk'&gt;"&amp;K187&amp;"&lt;/td&gt;&lt;td headers='pdef'&gt;"&amp;M187&amp;"&lt;/td&gt;&lt;td headers='mdef'&gt;"&amp;N187&amp;"&lt;/td&gt;&lt;td headers='dex'&gt;"&amp;O187&amp;"&lt;/td&gt;&lt;td headers='agi'&gt;"&amp;P187&amp;"&lt;/td&gt;&lt;td headers='luck'&gt;"&amp;Q187&amp;"&lt;/td&gt;&lt;td headers='a.type'&gt;"&amp;R187&amp;"&lt;/td&gt;&lt;td headers='a.bonus'&gt;"&amp;S187&amp;"&lt;/td&gt;&lt;td headers='special'&gt;"&amp;T187&amp;"&lt;/td&gt;&lt;td headers='sp.bonus'&gt;"&amp;U187&amp;"&lt;/td&gt;&lt;td headers='others'&gt;"&amp;V187&amp;"&lt;/td&gt;&lt;td headers='sinA'&gt;"&amp;W187&amp;"&lt;/td&gt;&lt;td headers='sinB'&gt;"&amp;X187&amp;"&lt;/td&gt;&lt;td headers='sinC'&gt;"&amp;Y187&amp;"&lt;/td&gt;&lt;td headers='sinD'&gt;"&amp;Z187&amp;"&lt;/td&gt;&lt;td headers='sinE'&gt;"&amp;AA187&amp;"&lt;/td&gt;&lt;td headers='sinF'&gt;"&amp;AB187&amp;"&lt;/td&gt;&lt;td headers='sinG'&gt;"&amp;AC187&amp;"&lt;/td&gt;&lt;/tr&gt;"</f>
        <v>&lt;tr class='mmt groupless'&gt;&lt;td headers='icon'&gt;&lt;img src='resources/TS_WADA_TAMAMO_01.png' title='咲いて散るは憧憬の花' /&gt;&lt;/td&gt;&lt;td headers='name'&gt;咲いて散るは憧憬の花&lt;/td&gt;&lt;td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7" s="31" t="str">
        <f t="shared" si="20"/>
        <v>document.getElementById('m185').innerHTML = (b1*0+b2*0+b0*0) + (s1*0+s2*0+s3*0+s4*0+s5*0+s6*0+s7*0+s0*0) + (e01*0+e02*0+e03*0+e04*+e05*0+e06*0+e07*0+e08*0+e09*0+e10*0+e11*0+e12*0+e13*0+e14*0+e15*0+e16*0+e17*0);</v>
      </c>
      <c r="AI187" s="35" t="str">
        <f t="shared" si="21"/>
        <v>m185</v>
      </c>
      <c r="AJ187" s="23"/>
    </row>
    <row r="188" spans="1:36" s="3" customFormat="1" ht="37.049999999999997" customHeight="1" x14ac:dyDescent="0.3">
      <c r="A188" s="3" t="s">
        <v>352</v>
      </c>
      <c r="C188" s="6" t="s">
        <v>353</v>
      </c>
      <c r="D188" s="3">
        <v>5</v>
      </c>
      <c r="E188" s="3" t="s">
        <v>35</v>
      </c>
      <c r="F188" s="15" t="s">
        <v>326</v>
      </c>
      <c r="G188" s="8"/>
      <c r="H188" s="4">
        <f t="shared" si="24"/>
        <v>0</v>
      </c>
      <c r="I188" s="2"/>
      <c r="J188" s="2"/>
      <c r="K188" s="2"/>
      <c r="L188" s="2">
        <f t="shared" si="22"/>
        <v>0</v>
      </c>
      <c r="M188" s="2"/>
      <c r="N188" s="2"/>
      <c r="O188" s="2"/>
      <c r="P188" s="2"/>
      <c r="Q188" s="7"/>
      <c r="U188" s="4"/>
      <c r="AD188" s="4">
        <f t="shared" si="23"/>
        <v>0</v>
      </c>
      <c r="AF188" s="23"/>
      <c r="AG188" s="31" t="str">
        <f>"&lt;tr class='mmt"&amp;IF(E188="活動"," ev",IF(E188="限定"," ltd",""))&amp;IF(G188=""," groupless'","'")&amp;"&gt;&lt;td headers='icon'&gt;&lt;img src='resources/"&amp;A188&amp;"' title='"&amp;C188&amp;"' /&gt;&lt;/td&gt;&lt;td headers='name'&gt;"&amp;C188&amp;"&lt;/td&gt;&lt;td headers='rank'&gt;"&amp;D188&amp;"&lt;/td&gt;&lt;td headers='remark'&gt;"&amp;IF(E188="活動","&lt;span class='event'&gt;活動&lt;/span&gt;",IF(E188="限定","&lt;span class='limited'&gt;限定&lt;/span&gt;",""))&amp;"&lt;/td&gt;&lt;td headers='origin'&gt;&lt;span class='originName'&gt;"&amp;SUBSTITUTE(F188,CHAR(10),"&lt;br&gt;")&amp;"&lt;/span&gt;&lt;img class='originLogo' src='resources/ui/"&amp;VLOOKUP(F188,List!E:F,2,FALSE)&amp;"'title='"&amp;SUBSTITUTE(F188,CHAR(10)," ")&amp;"' /&gt;&lt;/td&gt;&lt;td headers='group'&gt;"&amp;IF(G188="","","&lt;span class='groupName'&gt;"&amp;SUBSTITUTE(G188,CHAR(10)," ")&amp;"&lt;/span&gt;&lt;img class='groupLogo' src='resources/ui/"&amp;VLOOKUP(G188,List!I:J,2,FALSE)&amp;"' title='"&amp;SUBSTITUTE(G188,CHAR(10)," ")&amp;"' /&gt;")&amp;"&lt;/td&gt;&lt;td headers='score' id='"&amp;AI188&amp;"'&gt;"&amp;H188&amp;"&lt;/td&gt;&lt;td headers='HP'&gt;"&amp;I188&amp;"&lt;/td&gt;&lt;td headers='patk'&gt;"&amp;J188&amp;"&lt;/td&gt;&lt;td headers='matk'&gt;"&amp;K188&amp;"&lt;/td&gt;&lt;td headers='pdef'&gt;"&amp;M188&amp;"&lt;/td&gt;&lt;td headers='mdef'&gt;"&amp;N188&amp;"&lt;/td&gt;&lt;td headers='dex'&gt;"&amp;O188&amp;"&lt;/td&gt;&lt;td headers='agi'&gt;"&amp;P188&amp;"&lt;/td&gt;&lt;td headers='luck'&gt;"&amp;Q188&amp;"&lt;/td&gt;&lt;td headers='a.type'&gt;"&amp;R188&amp;"&lt;/td&gt;&lt;td headers='a.bonus'&gt;"&amp;S188&amp;"&lt;/td&gt;&lt;td headers='special'&gt;"&amp;T188&amp;"&lt;/td&gt;&lt;td headers='sp.bonus'&gt;"&amp;U188&amp;"&lt;/td&gt;&lt;td headers='others'&gt;"&amp;V188&amp;"&lt;/td&gt;&lt;td headers='sinA'&gt;"&amp;W188&amp;"&lt;/td&gt;&lt;td headers='sinB'&gt;"&amp;X188&amp;"&lt;/td&gt;&lt;td headers='sinC'&gt;"&amp;Y188&amp;"&lt;/td&gt;&lt;td headers='sinD'&gt;"&amp;Z188&amp;"&lt;/td&gt;&lt;td headers='sinE'&gt;"&amp;AA188&amp;"&lt;/td&gt;&lt;td headers='sinF'&gt;"&amp;AB188&amp;"&lt;/td&gt;&lt;td headers='sinG'&gt;"&amp;AC188&amp;"&lt;/td&gt;&lt;/tr&gt;"</f>
        <v>&lt;tr class='mmt ev groupless'&gt;&lt;td headers='icon'&gt;&lt;img src='resources/TS_WADA_TAMAMO_02.png' title='約束の時、幸福の味' /&gt;&lt;/td&gt;&lt;td headers='name'&gt;約束の時、幸福の味&lt;/td&gt;&lt;td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8" s="31" t="str">
        <f t="shared" si="20"/>
        <v>document.getElementById('m186').innerHTML = (b1*0+b2*0+b0*0) + (s1*0+s2*0+s3*0+s4*0+s5*0+s6*0+s7*0+s0*0) + (e01*0+e02*0+e03*0+e04*+e05*0+e06*0+e07*0+e08*0+e09*0+e10*0+e11*0+e12*0+e13*0+e14*0+e15*0+e16*0+e17*0);</v>
      </c>
      <c r="AI188" s="35" t="str">
        <f t="shared" si="21"/>
        <v>m186</v>
      </c>
      <c r="AJ188" s="23"/>
    </row>
    <row r="189" spans="1:36" s="3" customFormat="1" ht="37.049999999999997" customHeight="1" x14ac:dyDescent="0.3">
      <c r="A189" s="8" t="s">
        <v>354</v>
      </c>
      <c r="C189" s="6" t="s">
        <v>355</v>
      </c>
      <c r="D189" s="3">
        <v>5</v>
      </c>
      <c r="F189" s="15" t="s">
        <v>326</v>
      </c>
      <c r="G189" s="8" t="s">
        <v>337</v>
      </c>
      <c r="H189" s="4">
        <f t="shared" si="24"/>
        <v>70</v>
      </c>
      <c r="I189" s="2">
        <v>40</v>
      </c>
      <c r="J189" s="2"/>
      <c r="K189" s="2">
        <v>30</v>
      </c>
      <c r="L189" s="2">
        <f t="shared" si="22"/>
        <v>30</v>
      </c>
      <c r="M189" s="2"/>
      <c r="N189" s="2"/>
      <c r="O189" s="2"/>
      <c r="P189" s="2">
        <v>10</v>
      </c>
      <c r="Q189" s="7">
        <v>20</v>
      </c>
      <c r="U189" s="4"/>
      <c r="Z189" s="3">
        <v>20</v>
      </c>
      <c r="AB189" s="3">
        <v>40</v>
      </c>
      <c r="AD189" s="4">
        <f t="shared" si="23"/>
        <v>40</v>
      </c>
      <c r="AF189" s="23"/>
      <c r="AG189" s="31" t="str">
        <f>"&lt;tr class='mmt"&amp;IF(E189="活動"," ev",IF(E189="限定"," ltd",""))&amp;IF(G189=""," groupless'","'")&amp;"&gt;&lt;td headers='icon'&gt;&lt;img src='resources/"&amp;A189&amp;"' title='"&amp;C189&amp;"' /&gt;&lt;/td&gt;&lt;td headers='name'&gt;"&amp;C189&amp;"&lt;/td&gt;&lt;td headers='rank'&gt;"&amp;D189&amp;"&lt;/td&gt;&lt;td headers='remark'&gt;"&amp;IF(E189="活動","&lt;span class='event'&gt;活動&lt;/span&gt;",IF(E189="限定","&lt;span class='limited'&gt;限定&lt;/span&gt;",""))&amp;"&lt;/td&gt;&lt;td headers='origin'&gt;&lt;span class='originName'&gt;"&amp;SUBSTITUTE(F189,CHAR(10),"&lt;br&gt;")&amp;"&lt;/span&gt;&lt;img class='originLogo' src='resources/ui/"&amp;VLOOKUP(F189,List!E:F,2,FALSE)&amp;"'title='"&amp;SUBSTITUTE(F189,CHAR(10)," ")&amp;"' /&gt;&lt;/td&gt;&lt;td headers='group'&gt;"&amp;IF(G189="","","&lt;span class='groupName'&gt;"&amp;SUBSTITUTE(G189,CHAR(10)," ")&amp;"&lt;/span&gt;&lt;img class='groupLogo' src='resources/ui/"&amp;VLOOKUP(G189,List!I:J,2,FALSE)&amp;"' title='"&amp;SUBSTITUTE(G189,CHAR(10)," ")&amp;"' /&gt;")&amp;"&lt;/td&gt;&lt;td headers='score' id='"&amp;AI189&amp;"'&gt;"&amp;H189&amp;"&lt;/td&gt;&lt;td headers='HP'&gt;"&amp;I189&amp;"&lt;/td&gt;&lt;td headers='patk'&gt;"&amp;J189&amp;"&lt;/td&gt;&lt;td headers='matk'&gt;"&amp;K189&amp;"&lt;/td&gt;&lt;td headers='pdef'&gt;"&amp;M189&amp;"&lt;/td&gt;&lt;td headers='mdef'&gt;"&amp;N189&amp;"&lt;/td&gt;&lt;td headers='dex'&gt;"&amp;O189&amp;"&lt;/td&gt;&lt;td headers='agi'&gt;"&amp;P189&amp;"&lt;/td&gt;&lt;td headers='luck'&gt;"&amp;Q189&amp;"&lt;/td&gt;&lt;td headers='a.type'&gt;"&amp;R189&amp;"&lt;/td&gt;&lt;td headers='a.bonus'&gt;"&amp;S189&amp;"&lt;/td&gt;&lt;td headers='special'&gt;"&amp;T189&amp;"&lt;/td&gt;&lt;td headers='sp.bonus'&gt;"&amp;U189&amp;"&lt;/td&gt;&lt;td headers='others'&gt;"&amp;V189&amp;"&lt;/td&gt;&lt;td headers='sinA'&gt;"&amp;W189&amp;"&lt;/td&gt;&lt;td headers='sinB'&gt;"&amp;X189&amp;"&lt;/td&gt;&lt;td headers='sinC'&gt;"&amp;Y189&amp;"&lt;/td&gt;&lt;td headers='sinD'&gt;"&amp;Z189&amp;"&lt;/td&gt;&lt;td headers='sinE'&gt;"&amp;AA189&amp;"&lt;/td&gt;&lt;td headers='sinF'&gt;"&amp;AB189&amp;"&lt;/td&gt;&lt;td headers='sinG'&gt;"&amp;AC189&amp;"&lt;/td&gt;&lt;/tr&gt;"</f>
        <v>&lt;tr class='mmt'&gt;&lt;td headers='icon'&gt;&lt;img src='resources/TS_WADA_YOMI_01.png' title='誓い、彼岸の花に' /&gt;&lt;/td&gt;&lt;td headers='name'&gt;誓い、彼岸の花に&lt;/td&gt;&lt;td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id='m187'&gt;70&lt;/td&gt;&lt;td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headers='sinF'&gt;40&lt;/td&gt;&lt;td headers='sinG'&gt;&lt;/td&gt;&lt;/tr&gt;</v>
      </c>
      <c r="AH189" s="31" t="str">
        <f t="shared" si="20"/>
        <v>document.getElementById('m187').innerHTML = (b1*0+b2*30+b0*30) + (s1*0+s2*0+s3*0+s4*20+s5*0+s6*40+s7*0+s0*40) + (e01*0+e02*0+e03*0+e04*+e05*0+e06*0+e07*0+e08*0+e09*0+e10*0+e11*0+e12*0+e13*0+e14*0+e15*0+e16*0+e17*0);</v>
      </c>
      <c r="AI189" s="35" t="str">
        <f t="shared" si="21"/>
        <v>m187</v>
      </c>
      <c r="AJ189" s="23"/>
    </row>
    <row r="190" spans="1:36" s="3" customFormat="1" ht="37.049999999999997" customHeight="1" x14ac:dyDescent="0.3">
      <c r="A190" s="8" t="s">
        <v>356</v>
      </c>
      <c r="C190" s="6" t="s">
        <v>357</v>
      </c>
      <c r="D190" s="3">
        <v>5</v>
      </c>
      <c r="F190" s="15" t="s">
        <v>326</v>
      </c>
      <c r="G190" s="8" t="s">
        <v>337</v>
      </c>
      <c r="H190" s="4">
        <f t="shared" si="24"/>
        <v>80</v>
      </c>
      <c r="I190" s="2">
        <v>40</v>
      </c>
      <c r="J190" s="2">
        <v>30</v>
      </c>
      <c r="K190" s="2"/>
      <c r="L190" s="2">
        <f t="shared" si="22"/>
        <v>30</v>
      </c>
      <c r="M190" s="2"/>
      <c r="N190" s="2"/>
      <c r="O190" s="2"/>
      <c r="P190" s="2"/>
      <c r="Q190" s="7"/>
      <c r="T190" s="3" t="s">
        <v>22</v>
      </c>
      <c r="U190" s="4">
        <v>20</v>
      </c>
      <c r="V190" s="3" t="s">
        <v>481</v>
      </c>
      <c r="Z190" s="3">
        <v>30</v>
      </c>
      <c r="AB190" s="3">
        <v>30</v>
      </c>
      <c r="AD190" s="4">
        <f t="shared" si="23"/>
        <v>30</v>
      </c>
      <c r="AF190" s="23"/>
      <c r="AG190" s="31" t="str">
        <f>"&lt;tr class='mmt"&amp;IF(E190="活動"," ev",IF(E190="限定"," ltd",""))&amp;IF(G190=""," groupless'","'")&amp;"&gt;&lt;td headers='icon'&gt;&lt;img src='resources/"&amp;A190&amp;"' title='"&amp;C190&amp;"' /&gt;&lt;/td&gt;&lt;td headers='name'&gt;"&amp;C190&amp;"&lt;/td&gt;&lt;td headers='rank'&gt;"&amp;D190&amp;"&lt;/td&gt;&lt;td headers='remark'&gt;"&amp;IF(E190="活動","&lt;span class='event'&gt;活動&lt;/span&gt;",IF(E190="限定","&lt;span class='limited'&gt;限定&lt;/span&gt;",""))&amp;"&lt;/td&gt;&lt;td headers='origin'&gt;&lt;span class='originName'&gt;"&amp;SUBSTITUTE(F190,CHAR(10),"&lt;br&gt;")&amp;"&lt;/span&gt;&lt;img class='originLogo' src='resources/ui/"&amp;VLOOKUP(F190,List!E:F,2,FALSE)&amp;"'title='"&amp;SUBSTITUTE(F190,CHAR(10)," ")&amp;"' /&gt;&lt;/td&gt;&lt;td headers='group'&gt;"&amp;IF(G190="","","&lt;span class='groupName'&gt;"&amp;SUBSTITUTE(G190,CHAR(10)," ")&amp;"&lt;/span&gt;&lt;img class='groupLogo' src='resources/ui/"&amp;VLOOKUP(G190,List!I:J,2,FALSE)&amp;"' title='"&amp;SUBSTITUTE(G190,CHAR(10)," ")&amp;"' /&gt;")&amp;"&lt;/td&gt;&lt;td headers='score' id='"&amp;AI190&amp;"'&gt;"&amp;H190&amp;"&lt;/td&gt;&lt;td headers='HP'&gt;"&amp;I190&amp;"&lt;/td&gt;&lt;td headers='patk'&gt;"&amp;J190&amp;"&lt;/td&gt;&lt;td headers='matk'&gt;"&amp;K190&amp;"&lt;/td&gt;&lt;td headers='pdef'&gt;"&amp;M190&amp;"&lt;/td&gt;&lt;td headers='mdef'&gt;"&amp;N190&amp;"&lt;/td&gt;&lt;td headers='dex'&gt;"&amp;O190&amp;"&lt;/td&gt;&lt;td headers='agi'&gt;"&amp;P190&amp;"&lt;/td&gt;&lt;td headers='luck'&gt;"&amp;Q190&amp;"&lt;/td&gt;&lt;td headers='a.type'&gt;"&amp;R190&amp;"&lt;/td&gt;&lt;td headers='a.bonus'&gt;"&amp;S190&amp;"&lt;/td&gt;&lt;td headers='special'&gt;"&amp;T190&amp;"&lt;/td&gt;&lt;td headers='sp.bonus'&gt;"&amp;U190&amp;"&lt;/td&gt;&lt;td headers='others'&gt;"&amp;V190&amp;"&lt;/td&gt;&lt;td headers='sinA'&gt;"&amp;W190&amp;"&lt;/td&gt;&lt;td headers='sinB'&gt;"&amp;X190&amp;"&lt;/td&gt;&lt;td headers='sinC'&gt;"&amp;Y190&amp;"&lt;/td&gt;&lt;td headers='sinD'&gt;"&amp;Z190&amp;"&lt;/td&gt;&lt;td headers='sinE'&gt;"&amp;AA190&amp;"&lt;/td&gt;&lt;td headers='sinF'&gt;"&amp;AB190&amp;"&lt;/td&gt;&lt;td headers='sinG'&gt;"&amp;AC190&amp;"&lt;/td&gt;&lt;/tr&gt;"</f>
        <v>&lt;tr class='mmt'&gt;&lt;td headers='icon'&gt;&lt;img src='resources/TS_WADA_ZIN_01.png' title='流星に願った頃' /&gt;&lt;/td&gt;&lt;td headers='name'&gt;流星に願った頃&lt;/td&gt;&lt;td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id='m188'&gt;80&lt;/td&gt;&lt;td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headers='special'&gt;反撃&lt;/td&gt;&lt;td headers='sp.bonus'&gt;20&lt;/td&gt;&lt;td headers='others'&gt;詠唱時間-20&lt;/td&gt;&lt;td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90" s="31" t="str">
        <f t="shared" si="20"/>
        <v>document.getElementById('m188').innerHTML = (b1*30+b2*0+b0*30) + (s1*0+s2*0+s3*0+s4*30+s5*0+s6*30+s7*0+s0*30) + (e01*0+e02*0+e03*0+e04*+e05*0+e06*0+e07*20+e08*0+e09*0+e10*0+e11*0+e12*0+e13*0+e14*0+e15*0+e16*0+e17*0);</v>
      </c>
      <c r="AI190" s="35" t="str">
        <f t="shared" si="21"/>
        <v>m188</v>
      </c>
      <c r="AJ190" s="23"/>
    </row>
    <row r="191" spans="1:36" s="3" customFormat="1" ht="37.049999999999997" customHeight="1" x14ac:dyDescent="0.3">
      <c r="A191" s="3" t="s">
        <v>358</v>
      </c>
      <c r="C191" s="6" t="s">
        <v>359</v>
      </c>
      <c r="D191" s="3">
        <v>5</v>
      </c>
      <c r="F191" s="15" t="s">
        <v>360</v>
      </c>
      <c r="G191" s="8" t="s">
        <v>361</v>
      </c>
      <c r="H191" s="4">
        <f t="shared" si="24"/>
        <v>90</v>
      </c>
      <c r="I191" s="2">
        <v>30</v>
      </c>
      <c r="J191" s="2">
        <v>30</v>
      </c>
      <c r="K191" s="2"/>
      <c r="L191" s="2">
        <f t="shared" si="22"/>
        <v>30</v>
      </c>
      <c r="M191" s="2"/>
      <c r="N191" s="2"/>
      <c r="O191" s="2"/>
      <c r="P191" s="2"/>
      <c r="Q191" s="7"/>
      <c r="R191" s="3" t="s">
        <v>14</v>
      </c>
      <c r="S191" s="3">
        <v>30</v>
      </c>
      <c r="U191" s="4"/>
      <c r="V191" s="3" t="s">
        <v>552</v>
      </c>
      <c r="W191" s="3">
        <v>30</v>
      </c>
      <c r="AA191" s="3">
        <v>30</v>
      </c>
      <c r="AD191" s="4">
        <f t="shared" si="23"/>
        <v>30</v>
      </c>
      <c r="AF191" s="23"/>
      <c r="AG191" s="31" t="str">
        <f>"&lt;tr class='mmt"&amp;IF(E191="活動"," ev",IF(E191="限定"," ltd",""))&amp;IF(G191=""," groupless'","'")&amp;"&gt;&lt;td headers='icon'&gt;&lt;img src='resources/"&amp;A191&amp;"' title='"&amp;C191&amp;"' /&gt;&lt;/td&gt;&lt;td headers='name'&gt;"&amp;C191&amp;"&lt;/td&gt;&lt;td headers='rank'&gt;"&amp;D191&amp;"&lt;/td&gt;&lt;td headers='remark'&gt;"&amp;IF(E191="活動","&lt;span class='event'&gt;活動&lt;/span&gt;",IF(E191="限定","&lt;span class='limited'&gt;限定&lt;/span&gt;",""))&amp;"&lt;/td&gt;&lt;td headers='origin'&gt;&lt;span class='originName'&gt;"&amp;SUBSTITUTE(F191,CHAR(10),"&lt;br&gt;")&amp;"&lt;/span&gt;&lt;img class='originLogo' src='resources/ui/"&amp;VLOOKUP(F191,List!E:F,2,FALSE)&amp;"'title='"&amp;SUBSTITUTE(F191,CHAR(10)," ")&amp;"' /&gt;&lt;/td&gt;&lt;td headers='group'&gt;"&amp;IF(G191="","","&lt;span class='groupName'&gt;"&amp;SUBSTITUTE(G191,CHAR(10)," ")&amp;"&lt;/span&gt;&lt;img class='groupLogo' src='resources/ui/"&amp;VLOOKUP(G191,List!I:J,2,FALSE)&amp;"' title='"&amp;SUBSTITUTE(G191,CHAR(10)," ")&amp;"' /&gt;")&amp;"&lt;/td&gt;&lt;td headers='score' id='"&amp;AI191&amp;"'&gt;"&amp;H191&amp;"&lt;/td&gt;&lt;td headers='HP'&gt;"&amp;I191&amp;"&lt;/td&gt;&lt;td headers='patk'&gt;"&amp;J191&amp;"&lt;/td&gt;&lt;td headers='matk'&gt;"&amp;K191&amp;"&lt;/td&gt;&lt;td headers='pdef'&gt;"&amp;M191&amp;"&lt;/td&gt;&lt;td headers='mdef'&gt;"&amp;N191&amp;"&lt;/td&gt;&lt;td headers='dex'&gt;"&amp;O191&amp;"&lt;/td&gt;&lt;td headers='agi'&gt;"&amp;P191&amp;"&lt;/td&gt;&lt;td headers='luck'&gt;"&amp;Q191&amp;"&lt;/td&gt;&lt;td headers='a.type'&gt;"&amp;R191&amp;"&lt;/td&gt;&lt;td headers='a.bonus'&gt;"&amp;S191&amp;"&lt;/td&gt;&lt;td headers='special'&gt;"&amp;T191&amp;"&lt;/td&gt;&lt;td headers='sp.bonus'&gt;"&amp;U191&amp;"&lt;/td&gt;&lt;td headers='others'&gt;"&amp;V191&amp;"&lt;/td&gt;&lt;td headers='sinA'&gt;"&amp;W191&amp;"&lt;/td&gt;&lt;td headers='sinB'&gt;"&amp;X191&amp;"&lt;/td&gt;&lt;td headers='sinC'&gt;"&amp;Y191&amp;"&lt;/td&gt;&lt;td headers='sinD'&gt;"&amp;Z191&amp;"&lt;/td&gt;&lt;td headers='sinE'&gt;"&amp;AA191&amp;"&lt;/td&gt;&lt;td headers='sinF'&gt;"&amp;AB191&amp;"&lt;/td&gt;&lt;td headers='sinG'&gt;"&amp;AC191&amp;"&lt;/td&gt;&lt;/tr&gt;"</f>
        <v>&lt;tr class='mmt'&gt;&lt;td headers='icon'&gt;&lt;img src='resources/TS_WRATH_ANASTASIA_01.png' title='薔薇はただ赤く' /&gt;&lt;/td&gt;&lt;td headers='name'&gt;薔薇はただ赤く&lt;/td&gt;&lt;td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id='m189'&gt;90&lt;/td&gt;&lt;td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91" s="31" t="str">
        <f t="shared" si="20"/>
        <v>document.getElementById('m189').innerHTML = (b1*30+b2*0+b0*30) + (s1*30+s2*0+s3*0+s4*0+s5*30+s6*0+s7*0+s0*30) + (e01*30+e02*0+e03*0+e04*30+e05*0+e06*0+e07*0+e08*0+e09*0+e10*0+e11*0+e12*0+e13*0+e14*0+e15*0+e16*0+e17*0);</v>
      </c>
      <c r="AI191" s="35" t="str">
        <f t="shared" si="21"/>
        <v>m189</v>
      </c>
      <c r="AJ191" s="23"/>
    </row>
    <row r="192" spans="1:36" s="3" customFormat="1" ht="37.049999999999997" customHeight="1" x14ac:dyDescent="0.3">
      <c r="A192" s="8" t="s">
        <v>362</v>
      </c>
      <c r="C192" s="6" t="s">
        <v>363</v>
      </c>
      <c r="D192" s="3">
        <v>5</v>
      </c>
      <c r="E192" s="3" t="s">
        <v>35</v>
      </c>
      <c r="F192" s="15" t="s">
        <v>360</v>
      </c>
      <c r="G192" s="8"/>
      <c r="H192" s="4">
        <f t="shared" si="24"/>
        <v>0</v>
      </c>
      <c r="I192" s="2"/>
      <c r="J192" s="2"/>
      <c r="K192" s="2"/>
      <c r="L192" s="2">
        <f t="shared" si="22"/>
        <v>0</v>
      </c>
      <c r="M192" s="2"/>
      <c r="N192" s="2"/>
      <c r="O192" s="2"/>
      <c r="P192" s="2"/>
      <c r="Q192" s="7"/>
      <c r="U192" s="4"/>
      <c r="AD192" s="4">
        <f t="shared" si="23"/>
        <v>0</v>
      </c>
      <c r="AF192" s="23"/>
      <c r="AG192" s="31" t="str">
        <f>"&lt;tr class='mmt"&amp;IF(E192="活動"," ev",IF(E192="限定"," ltd",""))&amp;IF(G192=""," groupless'","'")&amp;"&gt;&lt;td headers='icon'&gt;&lt;img src='resources/"&amp;A192&amp;"' title='"&amp;C192&amp;"' /&gt;&lt;/td&gt;&lt;td headers='name'&gt;"&amp;C192&amp;"&lt;/td&gt;&lt;td headers='rank'&gt;"&amp;D192&amp;"&lt;/td&gt;&lt;td headers='remark'&gt;"&amp;IF(E192="活動","&lt;span class='event'&gt;活動&lt;/span&gt;",IF(E192="限定","&lt;span class='limited'&gt;限定&lt;/span&gt;",""))&amp;"&lt;/td&gt;&lt;td headers='origin'&gt;&lt;span class='originName'&gt;"&amp;SUBSTITUTE(F192,CHAR(10),"&lt;br&gt;")&amp;"&lt;/span&gt;&lt;img class='originLogo' src='resources/ui/"&amp;VLOOKUP(F192,List!E:F,2,FALSE)&amp;"'title='"&amp;SUBSTITUTE(F192,CHAR(10)," ")&amp;"' /&gt;&lt;/td&gt;&lt;td headers='group'&gt;"&amp;IF(G192="","","&lt;span class='groupName'&gt;"&amp;SUBSTITUTE(G192,CHAR(10)," ")&amp;"&lt;/span&gt;&lt;img class='groupLogo' src='resources/ui/"&amp;VLOOKUP(G192,List!I:J,2,FALSE)&amp;"' title='"&amp;SUBSTITUTE(G192,CHAR(10)," ")&amp;"' /&gt;")&amp;"&lt;/td&gt;&lt;td headers='score' id='"&amp;AI192&amp;"'&gt;"&amp;H192&amp;"&lt;/td&gt;&lt;td headers='HP'&gt;"&amp;I192&amp;"&lt;/td&gt;&lt;td headers='patk'&gt;"&amp;J192&amp;"&lt;/td&gt;&lt;td headers='matk'&gt;"&amp;K192&amp;"&lt;/td&gt;&lt;td headers='pdef'&gt;"&amp;M192&amp;"&lt;/td&gt;&lt;td headers='mdef'&gt;"&amp;N192&amp;"&lt;/td&gt;&lt;td headers='dex'&gt;"&amp;O192&amp;"&lt;/td&gt;&lt;td headers='agi'&gt;"&amp;P192&amp;"&lt;/td&gt;&lt;td headers='luck'&gt;"&amp;Q192&amp;"&lt;/td&gt;&lt;td headers='a.type'&gt;"&amp;R192&amp;"&lt;/td&gt;&lt;td headers='a.bonus'&gt;"&amp;S192&amp;"&lt;/td&gt;&lt;td headers='special'&gt;"&amp;T192&amp;"&lt;/td&gt;&lt;td headers='sp.bonus'&gt;"&amp;U192&amp;"&lt;/td&gt;&lt;td headers='others'&gt;"&amp;V192&amp;"&lt;/td&gt;&lt;td headers='sinA'&gt;"&amp;W192&amp;"&lt;/td&gt;&lt;td headers='sinB'&gt;"&amp;X192&amp;"&lt;/td&gt;&lt;td headers='sinC'&gt;"&amp;Y192&amp;"&lt;/td&gt;&lt;td headers='sinD'&gt;"&amp;Z192&amp;"&lt;/td&gt;&lt;td headers='sinE'&gt;"&amp;AA192&amp;"&lt;/td&gt;&lt;td headers='sinF'&gt;"&amp;AB192&amp;"&lt;/td&gt;&lt;td headers='sinG'&gt;"&amp;AC192&amp;"&lt;/td&gt;&lt;/tr&gt;"</f>
        <v>&lt;tr class='mmt ev groupless'&gt;&lt;td headers='icon'&gt;&lt;img src='resources/TS_WRATH_DOROTHEA_01.png' title='断崖ディスティニー' /&gt;&lt;/td&gt;&lt;td headers='name'&gt;断崖ディスティニー&lt;/td&gt;&lt;td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2" s="31" t="str">
        <f t="shared" si="20"/>
        <v>document.getElementById('m190').innerHTML = (b1*0+b2*0+b0*0) + (s1*0+s2*0+s3*0+s4*0+s5*0+s6*0+s7*0+s0*0) + (e01*0+e02*0+e03*0+e04*+e05*0+e06*0+e07*0+e08*0+e09*0+e10*0+e11*0+e12*0+e13*0+e14*0+e15*0+e16*0+e17*0);</v>
      </c>
      <c r="AI192" s="35" t="str">
        <f t="shared" si="21"/>
        <v>m190</v>
      </c>
      <c r="AJ192" s="23"/>
    </row>
    <row r="193" spans="1:36" s="3" customFormat="1" ht="37.049999999999997" customHeight="1" x14ac:dyDescent="0.3">
      <c r="A193" s="8" t="s">
        <v>364</v>
      </c>
      <c r="C193" s="6" t="s">
        <v>365</v>
      </c>
      <c r="D193" s="3">
        <v>4</v>
      </c>
      <c r="F193" s="15" t="s">
        <v>360</v>
      </c>
      <c r="G193" s="8" t="s">
        <v>361</v>
      </c>
      <c r="H193" s="4">
        <f t="shared" si="24"/>
        <v>50</v>
      </c>
      <c r="I193" s="2">
        <v>30</v>
      </c>
      <c r="J193" s="2">
        <v>20</v>
      </c>
      <c r="K193" s="2"/>
      <c r="L193" s="2">
        <f t="shared" si="22"/>
        <v>20</v>
      </c>
      <c r="M193" s="2"/>
      <c r="N193" s="2"/>
      <c r="O193" s="2"/>
      <c r="P193" s="2"/>
      <c r="Q193" s="7"/>
      <c r="U193" s="4"/>
      <c r="AA193" s="3">
        <v>30</v>
      </c>
      <c r="AD193" s="4">
        <f t="shared" si="23"/>
        <v>30</v>
      </c>
      <c r="AF193" s="23"/>
      <c r="AG193" s="31" t="str">
        <f>"&lt;tr class='mmt"&amp;IF(E193="活動"," ev",IF(E193="限定"," ltd",""))&amp;IF(G193=""," groupless'","'")&amp;"&gt;&lt;td headers='icon'&gt;&lt;img src='resources/"&amp;A193&amp;"' title='"&amp;C193&amp;"' /&gt;&lt;/td&gt;&lt;td headers='name'&gt;"&amp;C193&amp;"&lt;/td&gt;&lt;td headers='rank'&gt;"&amp;D193&amp;"&lt;/td&gt;&lt;td headers='remark'&gt;"&amp;IF(E193="活動","&lt;span class='event'&gt;活動&lt;/span&gt;",IF(E193="限定","&lt;span class='limited'&gt;限定&lt;/span&gt;",""))&amp;"&lt;/td&gt;&lt;td headers='origin'&gt;&lt;span class='originName'&gt;"&amp;SUBSTITUTE(F193,CHAR(10),"&lt;br&gt;")&amp;"&lt;/span&gt;&lt;img class='originLogo' src='resources/ui/"&amp;VLOOKUP(F193,List!E:F,2,FALSE)&amp;"'title='"&amp;SUBSTITUTE(F193,CHAR(10)," ")&amp;"' /&gt;&lt;/td&gt;&lt;td headers='group'&gt;"&amp;IF(G193="","","&lt;span class='groupName'&gt;"&amp;SUBSTITUTE(G193,CHAR(10)," ")&amp;"&lt;/span&gt;&lt;img class='groupLogo' src='resources/ui/"&amp;VLOOKUP(G193,List!I:J,2,FALSE)&amp;"' title='"&amp;SUBSTITUTE(G193,CHAR(10)," ")&amp;"' /&gt;")&amp;"&lt;/td&gt;&lt;td headers='score' id='"&amp;AI193&amp;"'&gt;"&amp;H193&amp;"&lt;/td&gt;&lt;td headers='HP'&gt;"&amp;I193&amp;"&lt;/td&gt;&lt;td headers='patk'&gt;"&amp;J193&amp;"&lt;/td&gt;&lt;td headers='matk'&gt;"&amp;K193&amp;"&lt;/td&gt;&lt;td headers='pdef'&gt;"&amp;M193&amp;"&lt;/td&gt;&lt;td headers='mdef'&gt;"&amp;N193&amp;"&lt;/td&gt;&lt;td headers='dex'&gt;"&amp;O193&amp;"&lt;/td&gt;&lt;td headers='agi'&gt;"&amp;P193&amp;"&lt;/td&gt;&lt;td headers='luck'&gt;"&amp;Q193&amp;"&lt;/td&gt;&lt;td headers='a.type'&gt;"&amp;R193&amp;"&lt;/td&gt;&lt;td headers='a.bonus'&gt;"&amp;S193&amp;"&lt;/td&gt;&lt;td headers='special'&gt;"&amp;T193&amp;"&lt;/td&gt;&lt;td headers='sp.bonus'&gt;"&amp;U193&amp;"&lt;/td&gt;&lt;td headers='others'&gt;"&amp;V193&amp;"&lt;/td&gt;&lt;td headers='sinA'&gt;"&amp;W193&amp;"&lt;/td&gt;&lt;td headers='sinB'&gt;"&amp;X193&amp;"&lt;/td&gt;&lt;td headers='sinC'&gt;"&amp;Y193&amp;"&lt;/td&gt;&lt;td headers='sinD'&gt;"&amp;Z193&amp;"&lt;/td&gt;&lt;td headers='sinE'&gt;"&amp;AA193&amp;"&lt;/td&gt;&lt;td headers='sinF'&gt;"&amp;AB193&amp;"&lt;/td&gt;&lt;td headers='sinG'&gt;"&amp;AC193&amp;"&lt;/td&gt;&lt;/tr&gt;"</f>
        <v>&lt;tr class='mmt'&gt;&lt;td headers='icon'&gt;&lt;img src='resources/TS_WRATH_GLANZ_01.png' title='シークレットヒーロー' /&gt;&lt;/td&gt;&lt;td headers='name'&gt;シークレットヒーロー&lt;/td&gt;&lt;td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id='m191'&gt;50&lt;/td&gt;&lt;td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193" s="31" t="str">
        <f t="shared" si="20"/>
        <v>document.getElementById('m191').innerHTML = (b1*20+b2*0+b0*20) + (s1*0+s2*0+s3*0+s4*0+s5*30+s6*0+s7*0+s0*30) + (e01*0+e02*0+e03*0+e04*+e05*0+e06*0+e07*0+e08*0+e09*0+e10*0+e11*0+e12*0+e13*0+e14*0+e15*0+e16*0+e17*0);</v>
      </c>
      <c r="AI193" s="35" t="str">
        <f t="shared" si="21"/>
        <v>m191</v>
      </c>
      <c r="AJ193" s="23"/>
    </row>
    <row r="194" spans="1:36" s="3" customFormat="1" ht="37.049999999999997" customHeight="1" x14ac:dyDescent="0.3">
      <c r="A194" s="8" t="s">
        <v>564</v>
      </c>
      <c r="C194" s="6" t="s">
        <v>587</v>
      </c>
      <c r="D194" s="3">
        <v>5</v>
      </c>
      <c r="F194" s="15" t="s">
        <v>360</v>
      </c>
      <c r="G194" s="8" t="s">
        <v>361</v>
      </c>
      <c r="H194" s="4">
        <f t="shared" si="24"/>
        <v>90</v>
      </c>
      <c r="I194" s="2">
        <v>40</v>
      </c>
      <c r="J194" s="2"/>
      <c r="K194" s="2"/>
      <c r="L194" s="2">
        <f t="shared" ref="L194" si="25">MAX(J194:K194)</f>
        <v>0</v>
      </c>
      <c r="M194" s="2"/>
      <c r="N194" s="2"/>
      <c r="O194" s="2"/>
      <c r="P194" s="2"/>
      <c r="Q194" s="7"/>
      <c r="R194" s="3" t="s">
        <v>14</v>
      </c>
      <c r="S194" s="3">
        <v>30</v>
      </c>
      <c r="T194" s="3" t="s">
        <v>20</v>
      </c>
      <c r="U194" s="4">
        <v>20</v>
      </c>
      <c r="V194" s="3" t="s">
        <v>588</v>
      </c>
      <c r="AA194" s="3">
        <v>40</v>
      </c>
      <c r="AC194" s="3">
        <v>20</v>
      </c>
      <c r="AD194" s="4">
        <f t="shared" ref="AD194" si="26">MAX(W194:AC194)</f>
        <v>40</v>
      </c>
      <c r="AF194" s="23"/>
      <c r="AG194" s="31" t="str">
        <f>"&lt;tr class='mmt"&amp;IF(E194="活動"," ev",IF(E194="限定"," ltd",""))&amp;IF(G194=""," groupless'","'")&amp;"&gt;&lt;td headers='icon'&gt;&lt;img src='resources/"&amp;A194&amp;"' title='"&amp;C194&amp;"' /&gt;&lt;/td&gt;&lt;td headers='name'&gt;"&amp;C194&amp;"&lt;/td&gt;&lt;td headers='rank'&gt;"&amp;D194&amp;"&lt;/td&gt;&lt;td headers='remark'&gt;"&amp;IF(E194="活動","&lt;span class='event'&gt;活動&lt;/span&gt;",IF(E194="限定","&lt;span class='limited'&gt;限定&lt;/span&gt;",""))&amp;"&lt;/td&gt;&lt;td headers='origin'&gt;&lt;span class='originName'&gt;"&amp;SUBSTITUTE(F194,CHAR(10),"&lt;br&gt;")&amp;"&lt;/span&gt;&lt;img class='originLogo' src='resources/ui/"&amp;VLOOKUP(F194,List!E:F,2,FALSE)&amp;"'title='"&amp;SUBSTITUTE(F194,CHAR(10)," ")&amp;"' /&gt;&lt;/td&gt;&lt;td headers='group'&gt;"&amp;IF(G194="","","&lt;span class='groupName'&gt;"&amp;SUBSTITUTE(G194,CHAR(10)," ")&amp;"&lt;/span&gt;&lt;img class='groupLogo' src='resources/ui/"&amp;VLOOKUP(G194,List!I:J,2,FALSE)&amp;"' title='"&amp;SUBSTITUTE(G194,CHAR(10)," ")&amp;"' /&gt;")&amp;"&lt;/td&gt;&lt;td headers='score' id='"&amp;AI194&amp;"'&gt;"&amp;H194&amp;"&lt;/td&gt;&lt;td headers='HP'&gt;"&amp;I194&amp;"&lt;/td&gt;&lt;td headers='patk'&gt;"&amp;J194&amp;"&lt;/td&gt;&lt;td headers='matk'&gt;"&amp;K194&amp;"&lt;/td&gt;&lt;td headers='pdef'&gt;"&amp;M194&amp;"&lt;/td&gt;&lt;td headers='mdef'&gt;"&amp;N194&amp;"&lt;/td&gt;&lt;td headers='dex'&gt;"&amp;O194&amp;"&lt;/td&gt;&lt;td headers='agi'&gt;"&amp;P194&amp;"&lt;/td&gt;&lt;td headers='luck'&gt;"&amp;Q194&amp;"&lt;/td&gt;&lt;td headers='a.type'&gt;"&amp;R194&amp;"&lt;/td&gt;&lt;td headers='a.bonus'&gt;"&amp;S194&amp;"&lt;/td&gt;&lt;td headers='special'&gt;"&amp;T194&amp;"&lt;/td&gt;&lt;td headers='sp.bonus'&gt;"&amp;U194&amp;"&lt;/td&gt;&lt;td headers='others'&gt;"&amp;V194&amp;"&lt;/td&gt;&lt;td headers='sinA'&gt;"&amp;W194&amp;"&lt;/td&gt;&lt;td headers='sinB'&gt;"&amp;X194&amp;"&lt;/td&gt;&lt;td headers='sinC'&gt;"&amp;Y194&amp;"&lt;/td&gt;&lt;td headers='sinD'&gt;"&amp;Z194&amp;"&lt;/td&gt;&lt;td headers='sinE'&gt;"&amp;AA194&amp;"&lt;/td&gt;&lt;td headers='sinF'&gt;"&amp;AB194&amp;"&lt;/td&gt;&lt;td headers='sinG'&gt;"&amp;AC194&amp;"&lt;/td&gt;&lt;/tr&gt;"</f>
        <v>&lt;tr class='mmt'&gt;&lt;td headers='icon'&gt;&lt;img src='resources/TS_WRATH_GLANZ_02.png' title='消えない汚れ' /&gt;&lt;/td&gt;&lt;td headers='name'&gt;消えない汚れ&lt;/td&gt;&lt;td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id='m192'&gt;90&lt;/td&gt;&lt;td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headers='special'&gt;単体&lt;/td&gt;&lt;td headers='sp.bonus'&gt;20&lt;/td&gt;&lt;td headers='others'&gt;MP回復+10&lt;/td&gt;&lt;td headers='sinA'&gt;&lt;/td&gt;&lt;td headers='sinB'&gt;&lt;/td&gt;&lt;td headers='sinC'&gt;&lt;/td&gt;&lt;td headers='sinD'&gt;&lt;/td&gt;&lt;td headers='sinE'&gt;40&lt;/td&gt;&lt;td headers='sinF'&gt;&lt;/td&gt;&lt;td headers='sinG'&gt;20&lt;/td&gt;&lt;/tr&gt;</v>
      </c>
      <c r="AH194" s="31" t="str">
        <f t="shared" si="20"/>
        <v>document.getElementById('m192').innerHTML = (b1*0+b2*0+b0*0) + (s1*0+s2*0+s3*0+s4*0+s5*40+s6*0+s7*20+s0*40) + (e01*30+e02*0+e03*0+e04*30+e05*0+e06*0+e07*0+e08*0+e09*0+e10*0+e11*20+e12*0+e13*0+e14*0+e15*0+e16*0+e17*0);</v>
      </c>
      <c r="AI194" s="35" t="str">
        <f t="shared" si="21"/>
        <v>m192</v>
      </c>
      <c r="AJ194" s="23"/>
    </row>
    <row r="195" spans="1:36" s="3" customFormat="1" ht="37.049999999999997" customHeight="1" x14ac:dyDescent="0.3">
      <c r="A195" s="3" t="s">
        <v>366</v>
      </c>
      <c r="C195" s="6" t="s">
        <v>367</v>
      </c>
      <c r="D195" s="3">
        <v>5</v>
      </c>
      <c r="E195" s="3" t="s">
        <v>39</v>
      </c>
      <c r="F195" s="15" t="s">
        <v>360</v>
      </c>
      <c r="G195" s="8"/>
      <c r="H195" s="4">
        <f t="shared" si="24"/>
        <v>0</v>
      </c>
      <c r="I195" s="2"/>
      <c r="J195" s="2"/>
      <c r="K195" s="2"/>
      <c r="L195" s="2">
        <f t="shared" si="22"/>
        <v>0</v>
      </c>
      <c r="M195" s="2"/>
      <c r="N195" s="2"/>
      <c r="O195" s="2"/>
      <c r="P195" s="2"/>
      <c r="Q195" s="7"/>
      <c r="U195" s="4"/>
      <c r="AD195" s="4">
        <f t="shared" si="23"/>
        <v>0</v>
      </c>
      <c r="AF195" s="23"/>
      <c r="AG195" s="31" t="str">
        <f>"&lt;tr class='mmt"&amp;IF(E195="活動"," ev",IF(E195="限定"," ltd",""))&amp;IF(G195=""," groupless'","'")&amp;"&gt;&lt;td headers='icon'&gt;&lt;img src='resources/"&amp;A195&amp;"' title='"&amp;C195&amp;"' /&gt;&lt;/td&gt;&lt;td headers='name'&gt;"&amp;C195&amp;"&lt;/td&gt;&lt;td headers='rank'&gt;"&amp;D195&amp;"&lt;/td&gt;&lt;td headers='remark'&gt;"&amp;IF(E195="活動","&lt;span class='event'&gt;活動&lt;/span&gt;",IF(E195="限定","&lt;span class='limited'&gt;限定&lt;/span&gt;",""))&amp;"&lt;/td&gt;&lt;td headers='origin'&gt;&lt;span class='originName'&gt;"&amp;SUBSTITUTE(F195,CHAR(10),"&lt;br&gt;")&amp;"&lt;/span&gt;&lt;img class='originLogo' src='resources/ui/"&amp;VLOOKUP(F195,List!E:F,2,FALSE)&amp;"'title='"&amp;SUBSTITUTE(F195,CHAR(10)," ")&amp;"' /&gt;&lt;/td&gt;&lt;td headers='group'&gt;"&amp;IF(G195="","","&lt;span class='groupName'&gt;"&amp;SUBSTITUTE(G195,CHAR(10)," ")&amp;"&lt;/span&gt;&lt;img class='groupLogo' src='resources/ui/"&amp;VLOOKUP(G195,List!I:J,2,FALSE)&amp;"' title='"&amp;SUBSTITUTE(G195,CHAR(10)," ")&amp;"' /&gt;")&amp;"&lt;/td&gt;&lt;td headers='score' id='"&amp;AI195&amp;"'&gt;"&amp;H195&amp;"&lt;/td&gt;&lt;td headers='HP'&gt;"&amp;I195&amp;"&lt;/td&gt;&lt;td headers='patk'&gt;"&amp;J195&amp;"&lt;/td&gt;&lt;td headers='matk'&gt;"&amp;K195&amp;"&lt;/td&gt;&lt;td headers='pdef'&gt;"&amp;M195&amp;"&lt;/td&gt;&lt;td headers='mdef'&gt;"&amp;N195&amp;"&lt;/td&gt;&lt;td headers='dex'&gt;"&amp;O195&amp;"&lt;/td&gt;&lt;td headers='agi'&gt;"&amp;P195&amp;"&lt;/td&gt;&lt;td headers='luck'&gt;"&amp;Q195&amp;"&lt;/td&gt;&lt;td headers='a.type'&gt;"&amp;R195&amp;"&lt;/td&gt;&lt;td headers='a.bonus'&gt;"&amp;S195&amp;"&lt;/td&gt;&lt;td headers='special'&gt;"&amp;T195&amp;"&lt;/td&gt;&lt;td headers='sp.bonus'&gt;"&amp;U195&amp;"&lt;/td&gt;&lt;td headers='others'&gt;"&amp;V195&amp;"&lt;/td&gt;&lt;td headers='sinA'&gt;"&amp;W195&amp;"&lt;/td&gt;&lt;td headers='sinB'&gt;"&amp;X195&amp;"&lt;/td&gt;&lt;td headers='sinC'&gt;"&amp;Y195&amp;"&lt;/td&gt;&lt;td headers='sinD'&gt;"&amp;Z195&amp;"&lt;/td&gt;&lt;td headers='sinE'&gt;"&amp;AA195&amp;"&lt;/td&gt;&lt;td headers='sinF'&gt;"&amp;AB195&amp;"&lt;/td&gt;&lt;td headers='sinG'&gt;"&amp;AC195&amp;"&lt;/td&gt;&lt;/tr&gt;"</f>
        <v>&lt;tr class='mmt ltd groupless'&gt;&lt;td headers='icon'&gt;&lt;img src='resources/TS_WRATH_KEVIN_01.png' title='感謝を込めた花束を' /&gt;&lt;/td&gt;&lt;td headers='name'&gt;感謝を込めた花束を&lt;/td&gt;&lt;td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5" s="31" t="str">
        <f t="shared" si="20"/>
        <v>document.getElementById('m193').innerHTML = (b1*0+b2*0+b0*0) + (s1*0+s2*0+s3*0+s4*0+s5*0+s6*0+s7*0+s0*0) + (e01*0+e02*0+e03*0+e04*+e05*0+e06*0+e07*0+e08*0+e09*0+e10*0+e11*0+e12*0+e13*0+e14*0+e15*0+e16*0+e17*0);</v>
      </c>
      <c r="AI195" s="35" t="str">
        <f t="shared" si="21"/>
        <v>m193</v>
      </c>
      <c r="AJ195" s="23"/>
    </row>
    <row r="196" spans="1:36" s="3" customFormat="1" ht="37.049999999999997" customHeight="1" x14ac:dyDescent="0.3">
      <c r="A196" s="8" t="s">
        <v>368</v>
      </c>
      <c r="C196" s="6" t="s">
        <v>369</v>
      </c>
      <c r="D196" s="3">
        <v>5</v>
      </c>
      <c r="E196" s="3" t="s">
        <v>39</v>
      </c>
      <c r="F196" s="15" t="s">
        <v>360</v>
      </c>
      <c r="G196" s="8"/>
      <c r="H196" s="4">
        <f t="shared" si="24"/>
        <v>0</v>
      </c>
      <c r="I196" s="2"/>
      <c r="J196" s="2"/>
      <c r="K196" s="2"/>
      <c r="L196" s="2">
        <f t="shared" si="22"/>
        <v>0</v>
      </c>
      <c r="M196" s="2"/>
      <c r="N196" s="2"/>
      <c r="O196" s="2"/>
      <c r="P196" s="2"/>
      <c r="Q196" s="7"/>
      <c r="U196" s="4"/>
      <c r="AD196" s="4">
        <f t="shared" si="23"/>
        <v>0</v>
      </c>
      <c r="AF196" s="23"/>
      <c r="AG196" s="31" t="str">
        <f>"&lt;tr class='mmt"&amp;IF(E196="活動"," ev",IF(E196="限定"," ltd",""))&amp;IF(G196=""," groupless'","'")&amp;"&gt;&lt;td headers='icon'&gt;&lt;img src='resources/"&amp;A196&amp;"' title='"&amp;C196&amp;"' /&gt;&lt;/td&gt;&lt;td headers='name'&gt;"&amp;C196&amp;"&lt;/td&gt;&lt;td headers='rank'&gt;"&amp;D196&amp;"&lt;/td&gt;&lt;td headers='remark'&gt;"&amp;IF(E196="活動","&lt;span class='event'&gt;活動&lt;/span&gt;",IF(E196="限定","&lt;span class='limited'&gt;限定&lt;/span&gt;",""))&amp;"&lt;/td&gt;&lt;td headers='origin'&gt;&lt;span class='originName'&gt;"&amp;SUBSTITUTE(F196,CHAR(10),"&lt;br&gt;")&amp;"&lt;/span&gt;&lt;img class='originLogo' src='resources/ui/"&amp;VLOOKUP(F196,List!E:F,2,FALSE)&amp;"'title='"&amp;SUBSTITUTE(F196,CHAR(10)," ")&amp;"' /&gt;&lt;/td&gt;&lt;td headers='group'&gt;"&amp;IF(G196="","","&lt;span class='groupName'&gt;"&amp;SUBSTITUTE(G196,CHAR(10)," ")&amp;"&lt;/span&gt;&lt;img class='groupLogo' src='resources/ui/"&amp;VLOOKUP(G196,List!I:J,2,FALSE)&amp;"' title='"&amp;SUBSTITUTE(G196,CHAR(10)," ")&amp;"' /&gt;")&amp;"&lt;/td&gt;&lt;td headers='score' id='"&amp;AI196&amp;"'&gt;"&amp;H196&amp;"&lt;/td&gt;&lt;td headers='HP'&gt;"&amp;I196&amp;"&lt;/td&gt;&lt;td headers='patk'&gt;"&amp;J196&amp;"&lt;/td&gt;&lt;td headers='matk'&gt;"&amp;K196&amp;"&lt;/td&gt;&lt;td headers='pdef'&gt;"&amp;M196&amp;"&lt;/td&gt;&lt;td headers='mdef'&gt;"&amp;N196&amp;"&lt;/td&gt;&lt;td headers='dex'&gt;"&amp;O196&amp;"&lt;/td&gt;&lt;td headers='agi'&gt;"&amp;P196&amp;"&lt;/td&gt;&lt;td headers='luck'&gt;"&amp;Q196&amp;"&lt;/td&gt;&lt;td headers='a.type'&gt;"&amp;R196&amp;"&lt;/td&gt;&lt;td headers='a.bonus'&gt;"&amp;S196&amp;"&lt;/td&gt;&lt;td headers='special'&gt;"&amp;T196&amp;"&lt;/td&gt;&lt;td headers='sp.bonus'&gt;"&amp;U196&amp;"&lt;/td&gt;&lt;td headers='others'&gt;"&amp;V196&amp;"&lt;/td&gt;&lt;td headers='sinA'&gt;"&amp;W196&amp;"&lt;/td&gt;&lt;td headers='sinB'&gt;"&amp;X196&amp;"&lt;/td&gt;&lt;td headers='sinC'&gt;"&amp;Y196&amp;"&lt;/td&gt;&lt;td headers='sinD'&gt;"&amp;Z196&amp;"&lt;/td&gt;&lt;td headers='sinE'&gt;"&amp;AA196&amp;"&lt;/td&gt;&lt;td headers='sinF'&gt;"&amp;AB196&amp;"&lt;/td&gt;&lt;td headers='sinG'&gt;"&amp;AC196&amp;"&lt;/td&gt;&lt;/tr&gt;"</f>
        <v>&lt;tr class='mmt ltd groupless'&gt;&lt;td headers='icon'&gt;&lt;img src='resources/TS_WRATH_KLIMA_01.png' title='雪あそびより' /&gt;&lt;/td&gt;&lt;td headers='name'&gt;雪あそびより&lt;/td&gt;&lt;td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6" s="31" t="str">
        <f t="shared" ref="AH196:AH212" si="27">"document.getElementById('"&amp;AI196&amp;"').innerHTML = (b1*"&amp;TEXT(J196,0)&amp;"+b2*"&amp;TEXT(K196,0)&amp;"+b0*"&amp;TEXT(L196,0)&amp;") + (s1*"&amp;TEXT(W196,0)&amp;"+s2*"&amp;TEXT(X196,0)&amp;"+s3*"&amp;TEXT(Y196,0)&amp;"+s4*"&amp;TEXT(Z196,0)&amp;"+s5*"&amp;TEXT(AA196,0)&amp;"+s6*"&amp;TEXT(AB196,0)&amp;"+s7*"&amp;TEXT(AC196,0)&amp;"+s0*"&amp;TEXT(AD196,0)&amp;") + (e01*"&amp;IF(ISNUMBER(SEARCH("斬撃",R196)),S196,0)&amp;"+e02*"&amp;IF(ISNUMBER(SEARCH("刺突",R196)),S196,0)&amp;"+e03*"&amp;IF(ISNUMBER(SEARCH("打撃",R196)),S196,0)&amp;"+e04*"&amp;IF(ISNUMBER(SEARCH("射撃",R196)),S196,S196)&amp;"+e05*"&amp;IF(ISNUMBER(SEARCH("魔法",R196)),S196,0)&amp;"+e06*"&amp;IF(ISNUMBER(SEARCH("無区分",R196)),S196,0)&amp;"+e07*"&amp;IF(T196="反撃",U196,0)&amp;"+e08*"&amp;IF(ISNUMBER(SEARCH("雷属性",T196)),U196,0)&amp;"+e09*"&amp;IF(ISNUMBER(SEARCH("風属性",T196)),U196,0)&amp;"+e10*"&amp;IF(ISNUMBER(SEARCH("闇属性",T196)),U196,0)&amp;"+e11*"&amp;IF(ISNUMBER(SEARCH("単体",T196)),U196,0)&amp;"+e12*"&amp;IF(ISNUMBER(SEARCH("範囲",T196)),U196,0)&amp;"+e13*"&amp;IF(T196="人",U196,0)&amp;"+e14*"&amp;IF(T196="異族",U196,0)&amp;"+e15*"&amp;IF(T196="バジュラ",U196,0)&amp;"+e16*"&amp;IF(T196="魔動人形",U196,0)&amp;"+e17*"&amp;IF(T196="下位魔神",U196,0)&amp;");"</f>
        <v>document.getElementById('m194').innerHTML = (b1*0+b2*0+b0*0) + (s1*0+s2*0+s3*0+s4*0+s5*0+s6*0+s7*0+s0*0) + (e01*0+e02*0+e03*0+e04*+e05*0+e06*0+e07*0+e08*0+e09*0+e10*0+e11*0+e12*0+e13*0+e14*0+e15*0+e16*0+e17*0);</v>
      </c>
      <c r="AI196" s="35" t="str">
        <f t="shared" ref="AI196:AI212" si="28">"m"&amp;TEXT(ROW()-2,"000")</f>
        <v>m194</v>
      </c>
      <c r="AJ196" s="23"/>
    </row>
    <row r="197" spans="1:36" s="3" customFormat="1" ht="37.049999999999997" customHeight="1" x14ac:dyDescent="0.3">
      <c r="A197" s="8" t="s">
        <v>370</v>
      </c>
      <c r="C197" s="6" t="s">
        <v>371</v>
      </c>
      <c r="D197" s="3">
        <v>5</v>
      </c>
      <c r="F197" s="15" t="s">
        <v>360</v>
      </c>
      <c r="G197" s="8" t="s">
        <v>68</v>
      </c>
      <c r="H197" s="4">
        <f t="shared" si="24"/>
        <v>100</v>
      </c>
      <c r="I197" s="2"/>
      <c r="J197" s="2">
        <v>60</v>
      </c>
      <c r="K197" s="2"/>
      <c r="L197" s="2">
        <f t="shared" si="22"/>
        <v>60</v>
      </c>
      <c r="M197" s="2"/>
      <c r="N197" s="2"/>
      <c r="O197" s="2"/>
      <c r="P197" s="2"/>
      <c r="Q197" s="7"/>
      <c r="U197" s="4"/>
      <c r="V197" s="5" t="s">
        <v>487</v>
      </c>
      <c r="AA197" s="3">
        <v>20</v>
      </c>
      <c r="AB197" s="3">
        <v>40</v>
      </c>
      <c r="AD197" s="4">
        <f t="shared" si="23"/>
        <v>40</v>
      </c>
      <c r="AF197" s="23"/>
      <c r="AG197" s="31" t="str">
        <f>"&lt;tr class='mmt"&amp;IF(E197="活動"," ev",IF(E197="限定"," ltd",""))&amp;IF(G197=""," groupless'","'")&amp;"&gt;&lt;td headers='icon'&gt;&lt;img src='resources/"&amp;A197&amp;"' title='"&amp;C197&amp;"' /&gt;&lt;/td&gt;&lt;td headers='name'&gt;"&amp;C197&amp;"&lt;/td&gt;&lt;td headers='rank'&gt;"&amp;D197&amp;"&lt;/td&gt;&lt;td headers='remark'&gt;"&amp;IF(E197="活動","&lt;span class='event'&gt;活動&lt;/span&gt;",IF(E197="限定","&lt;span class='limited'&gt;限定&lt;/span&gt;",""))&amp;"&lt;/td&gt;&lt;td headers='origin'&gt;&lt;span class='originName'&gt;"&amp;SUBSTITUTE(F197,CHAR(10),"&lt;br&gt;")&amp;"&lt;/span&gt;&lt;img class='originLogo' src='resources/ui/"&amp;VLOOKUP(F197,List!E:F,2,FALSE)&amp;"'title='"&amp;SUBSTITUTE(F197,CHAR(10)," ")&amp;"' /&gt;&lt;/td&gt;&lt;td headers='group'&gt;"&amp;IF(G197="","","&lt;span class='groupName'&gt;"&amp;SUBSTITUTE(G197,CHAR(10)," ")&amp;"&lt;/span&gt;&lt;img class='groupLogo' src='resources/ui/"&amp;VLOOKUP(G197,List!I:J,2,FALSE)&amp;"' title='"&amp;SUBSTITUTE(G197,CHAR(10)," ")&amp;"' /&gt;")&amp;"&lt;/td&gt;&lt;td headers='score' id='"&amp;AI197&amp;"'&gt;"&amp;H197&amp;"&lt;/td&gt;&lt;td headers='HP'&gt;"&amp;I197&amp;"&lt;/td&gt;&lt;td headers='patk'&gt;"&amp;J197&amp;"&lt;/td&gt;&lt;td headers='matk'&gt;"&amp;K197&amp;"&lt;/td&gt;&lt;td headers='pdef'&gt;"&amp;M197&amp;"&lt;/td&gt;&lt;td headers='mdef'&gt;"&amp;N197&amp;"&lt;/td&gt;&lt;td headers='dex'&gt;"&amp;O197&amp;"&lt;/td&gt;&lt;td headers='agi'&gt;"&amp;P197&amp;"&lt;/td&gt;&lt;td headers='luck'&gt;"&amp;Q197&amp;"&lt;/td&gt;&lt;td headers='a.type'&gt;"&amp;R197&amp;"&lt;/td&gt;&lt;td headers='a.bonus'&gt;"&amp;S197&amp;"&lt;/td&gt;&lt;td headers='special'&gt;"&amp;T197&amp;"&lt;/td&gt;&lt;td headers='sp.bonus'&gt;"&amp;U197&amp;"&lt;/td&gt;&lt;td headers='others'&gt;"&amp;V197&amp;"&lt;/td&gt;&lt;td headers='sinA'&gt;"&amp;W197&amp;"&lt;/td&gt;&lt;td headers='sinB'&gt;"&amp;X197&amp;"&lt;/td&gt;&lt;td headers='sinC'&gt;"&amp;Y197&amp;"&lt;/td&gt;&lt;td headers='sinD'&gt;"&amp;Z197&amp;"&lt;/td&gt;&lt;td headers='sinE'&gt;"&amp;AA197&amp;"&lt;/td&gt;&lt;td headers='sinF'&gt;"&amp;AB197&amp;"&lt;/td&gt;&lt;td headers='sinG'&gt;"&amp;AC197&amp;"&lt;/td&gt;&lt;/tr&gt;"</f>
        <v>&lt;tr class='mmt'&gt;&lt;td headers='icon'&gt;&lt;img src='resources/TS_WRATH_KUDHANSTEIN_01.png' title='漆黒に揺蕩いしは' /&gt;&lt;/td&gt;&lt;td headers='name'&gt;漆黒に揺蕩いしは&lt;/td&gt;&lt;td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class='groupName'&gt;聖教騎士団&lt;/span&gt;&lt;img class='groupLogo' src='resources/ui/subgroup_seikyoukishi.png' title='聖教騎士団' /&gt;&lt;/td&gt;&lt;td headers='score' id='m195'&gt;100&lt;/td&gt;&lt;td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headers='others'&gt;光属性耐性+20&lt;/td&gt;&lt;td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97" s="31" t="str">
        <f t="shared" si="27"/>
        <v>document.getElementById('m195').innerHTML = (b1*60+b2*0+b0*60) + (s1*0+s2*0+s3*0+s4*0+s5*20+s6*40+s7*0+s0*40) + (e01*0+e02*0+e03*0+e04*+e05*0+e06*0+e07*0+e08*0+e09*0+e10*0+e11*0+e12*0+e13*0+e14*0+e15*0+e16*0+e17*0);</v>
      </c>
      <c r="AI197" s="35" t="str">
        <f t="shared" si="28"/>
        <v>m195</v>
      </c>
      <c r="AJ197" s="23"/>
    </row>
    <row r="198" spans="1:36" s="3" customFormat="1" ht="37.049999999999997" customHeight="1" x14ac:dyDescent="0.3">
      <c r="A198" s="3" t="s">
        <v>372</v>
      </c>
      <c r="C198" s="6" t="s">
        <v>373</v>
      </c>
      <c r="D198" s="3">
        <v>4</v>
      </c>
      <c r="F198" s="15" t="s">
        <v>360</v>
      </c>
      <c r="G198" s="8" t="s">
        <v>361</v>
      </c>
      <c r="H198" s="4">
        <f t="shared" si="24"/>
        <v>15</v>
      </c>
      <c r="I198" s="2">
        <v>30</v>
      </c>
      <c r="J198" s="2"/>
      <c r="K198" s="2"/>
      <c r="L198" s="2">
        <f t="shared" si="22"/>
        <v>0</v>
      </c>
      <c r="M198" s="2">
        <v>20</v>
      </c>
      <c r="N198" s="2"/>
      <c r="O198" s="2"/>
      <c r="P198" s="2"/>
      <c r="Q198" s="7"/>
      <c r="U198" s="4"/>
      <c r="W198" s="3">
        <v>15</v>
      </c>
      <c r="AA198" s="3">
        <v>15</v>
      </c>
      <c r="AD198" s="4">
        <f t="shared" si="23"/>
        <v>15</v>
      </c>
      <c r="AF198" s="23"/>
      <c r="AG198" s="31" t="str">
        <f>"&lt;tr class='mmt"&amp;IF(E198="活動"," ev",IF(E198="限定"," ltd",""))&amp;IF(G198=""," groupless'","'")&amp;"&gt;&lt;td headers='icon'&gt;&lt;img src='resources/"&amp;A198&amp;"' title='"&amp;C198&amp;"' /&gt;&lt;/td&gt;&lt;td headers='name'&gt;"&amp;C198&amp;"&lt;/td&gt;&lt;td headers='rank'&gt;"&amp;D198&amp;"&lt;/td&gt;&lt;td headers='remark'&gt;"&amp;IF(E198="活動","&lt;span class='event'&gt;活動&lt;/span&gt;",IF(E198="限定","&lt;span class='limited'&gt;限定&lt;/span&gt;",""))&amp;"&lt;/td&gt;&lt;td headers='origin'&gt;&lt;span class='originName'&gt;"&amp;SUBSTITUTE(F198,CHAR(10),"&lt;br&gt;")&amp;"&lt;/span&gt;&lt;img class='originLogo' src='resources/ui/"&amp;VLOOKUP(F198,List!E:F,2,FALSE)&amp;"'title='"&amp;SUBSTITUTE(F198,CHAR(10)," ")&amp;"' /&gt;&lt;/td&gt;&lt;td headers='group'&gt;"&amp;IF(G198="","","&lt;span class='groupName'&gt;"&amp;SUBSTITUTE(G198,CHAR(10)," ")&amp;"&lt;/span&gt;&lt;img class='groupLogo' src='resources/ui/"&amp;VLOOKUP(G198,List!I:J,2,FALSE)&amp;"' title='"&amp;SUBSTITUTE(G198,CHAR(10)," ")&amp;"' /&gt;")&amp;"&lt;/td&gt;&lt;td headers='score' id='"&amp;AI198&amp;"'&gt;"&amp;H198&amp;"&lt;/td&gt;&lt;td headers='HP'&gt;"&amp;I198&amp;"&lt;/td&gt;&lt;td headers='patk'&gt;"&amp;J198&amp;"&lt;/td&gt;&lt;td headers='matk'&gt;"&amp;K198&amp;"&lt;/td&gt;&lt;td headers='pdef'&gt;"&amp;M198&amp;"&lt;/td&gt;&lt;td headers='mdef'&gt;"&amp;N198&amp;"&lt;/td&gt;&lt;td headers='dex'&gt;"&amp;O198&amp;"&lt;/td&gt;&lt;td headers='agi'&gt;"&amp;P198&amp;"&lt;/td&gt;&lt;td headers='luck'&gt;"&amp;Q198&amp;"&lt;/td&gt;&lt;td headers='a.type'&gt;"&amp;R198&amp;"&lt;/td&gt;&lt;td headers='a.bonus'&gt;"&amp;S198&amp;"&lt;/td&gt;&lt;td headers='special'&gt;"&amp;T198&amp;"&lt;/td&gt;&lt;td headers='sp.bonus'&gt;"&amp;U198&amp;"&lt;/td&gt;&lt;td headers='others'&gt;"&amp;V198&amp;"&lt;/td&gt;&lt;td headers='sinA'&gt;"&amp;W198&amp;"&lt;/td&gt;&lt;td headers='sinB'&gt;"&amp;X198&amp;"&lt;/td&gt;&lt;td headers='sinC'&gt;"&amp;Y198&amp;"&lt;/td&gt;&lt;td headers='sinD'&gt;"&amp;Z198&amp;"&lt;/td&gt;&lt;td headers='sinE'&gt;"&amp;AA198&amp;"&lt;/td&gt;&lt;td headers='sinF'&gt;"&amp;AB198&amp;"&lt;/td&gt;&lt;td headers='sinG'&gt;"&amp;AC198&amp;"&lt;/td&gt;&lt;/tr&gt;"</f>
        <v>&lt;tr class='mmt'&gt;&lt;td headers='icon'&gt;&lt;img src='resources/TS_WRATH_LAMIA_01.png' title='花は優しく揺れて' /&gt;&lt;/td&gt;&lt;td headers='name'&gt;花は優しく揺れて&lt;/td&gt;&lt;td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id='m196'&gt;15&lt;/td&gt;&lt;td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198" s="31" t="str">
        <f t="shared" si="27"/>
        <v>document.getElementById('m196').innerHTML = (b1*0+b2*0+b0*0) + (s1*15+s2*0+s3*0+s4*0+s5*15+s6*0+s7*0+s0*15) + (e01*0+e02*0+e03*0+e04*+e05*0+e06*0+e07*0+e08*0+e09*0+e10*0+e11*0+e12*0+e13*0+e14*0+e15*0+e16*0+e17*0);</v>
      </c>
      <c r="AI198" s="35" t="str">
        <f t="shared" si="28"/>
        <v>m196</v>
      </c>
      <c r="AJ198" s="23"/>
    </row>
    <row r="199" spans="1:36" s="3" customFormat="1" ht="37.049999999999997" customHeight="1" x14ac:dyDescent="0.3">
      <c r="A199" s="3" t="s">
        <v>374</v>
      </c>
      <c r="C199" s="6" t="s">
        <v>375</v>
      </c>
      <c r="D199" s="3">
        <v>5</v>
      </c>
      <c r="F199" s="15" t="s">
        <v>360</v>
      </c>
      <c r="G199" s="8" t="s">
        <v>361</v>
      </c>
      <c r="H199" s="4">
        <f t="shared" si="24"/>
        <v>80</v>
      </c>
      <c r="I199" s="2">
        <v>50</v>
      </c>
      <c r="J199" s="2">
        <v>20</v>
      </c>
      <c r="K199" s="2"/>
      <c r="L199" s="2">
        <f t="shared" si="22"/>
        <v>20</v>
      </c>
      <c r="M199" s="2"/>
      <c r="N199" s="2"/>
      <c r="O199" s="2"/>
      <c r="P199" s="2"/>
      <c r="Q199" s="7"/>
      <c r="R199" s="5" t="s">
        <v>15</v>
      </c>
      <c r="S199" s="3">
        <v>20</v>
      </c>
      <c r="U199" s="4"/>
      <c r="V199" s="3" t="s">
        <v>480</v>
      </c>
      <c r="Z199" s="3">
        <v>40</v>
      </c>
      <c r="AA199" s="3">
        <v>20</v>
      </c>
      <c r="AD199" s="4">
        <f t="shared" si="23"/>
        <v>40</v>
      </c>
      <c r="AF199" s="23"/>
      <c r="AG199" s="31" t="str">
        <f>"&lt;tr class='mmt"&amp;IF(E199="活動"," ev",IF(E199="限定"," ltd",""))&amp;IF(G199=""," groupless'","'")&amp;"&gt;&lt;td headers='icon'&gt;&lt;img src='resources/"&amp;A199&amp;"' title='"&amp;C199&amp;"' /&gt;&lt;/td&gt;&lt;td headers='name'&gt;"&amp;C199&amp;"&lt;/td&gt;&lt;td headers='rank'&gt;"&amp;D199&amp;"&lt;/td&gt;&lt;td headers='remark'&gt;"&amp;IF(E199="活動","&lt;span class='event'&gt;活動&lt;/span&gt;",IF(E199="限定","&lt;span class='limited'&gt;限定&lt;/span&gt;",""))&amp;"&lt;/td&gt;&lt;td headers='origin'&gt;&lt;span class='originName'&gt;"&amp;SUBSTITUTE(F199,CHAR(10),"&lt;br&gt;")&amp;"&lt;/span&gt;&lt;img class='originLogo' src='resources/ui/"&amp;VLOOKUP(F199,List!E:F,2,FALSE)&amp;"'title='"&amp;SUBSTITUTE(F199,CHAR(10)," ")&amp;"' /&gt;&lt;/td&gt;&lt;td headers='group'&gt;"&amp;IF(G199="","","&lt;span class='groupName'&gt;"&amp;SUBSTITUTE(G199,CHAR(10)," ")&amp;"&lt;/span&gt;&lt;img class='groupLogo' src='resources/ui/"&amp;VLOOKUP(G199,List!I:J,2,FALSE)&amp;"' title='"&amp;SUBSTITUTE(G199,CHAR(10)," ")&amp;"' /&gt;")&amp;"&lt;/td&gt;&lt;td headers='score' id='"&amp;AI199&amp;"'&gt;"&amp;H199&amp;"&lt;/td&gt;&lt;td headers='HP'&gt;"&amp;I199&amp;"&lt;/td&gt;&lt;td headers='patk'&gt;"&amp;J199&amp;"&lt;/td&gt;&lt;td headers='matk'&gt;"&amp;K199&amp;"&lt;/td&gt;&lt;td headers='pdef'&gt;"&amp;M199&amp;"&lt;/td&gt;&lt;td headers='mdef'&gt;"&amp;N199&amp;"&lt;/td&gt;&lt;td headers='dex'&gt;"&amp;O199&amp;"&lt;/td&gt;&lt;td headers='agi'&gt;"&amp;P199&amp;"&lt;/td&gt;&lt;td headers='luck'&gt;"&amp;Q199&amp;"&lt;/td&gt;&lt;td headers='a.type'&gt;"&amp;R199&amp;"&lt;/td&gt;&lt;td headers='a.bonus'&gt;"&amp;S199&amp;"&lt;/td&gt;&lt;td headers='special'&gt;"&amp;T199&amp;"&lt;/td&gt;&lt;td headers='sp.bonus'&gt;"&amp;U199&amp;"&lt;/td&gt;&lt;td headers='others'&gt;"&amp;V199&amp;"&lt;/td&gt;&lt;td headers='sinA'&gt;"&amp;W199&amp;"&lt;/td&gt;&lt;td headers='sinB'&gt;"&amp;X199&amp;"&lt;/td&gt;&lt;td headers='sinC'&gt;"&amp;Y199&amp;"&lt;/td&gt;&lt;td headers='sinD'&gt;"&amp;Z199&amp;"&lt;/td&gt;&lt;td headers='sinE'&gt;"&amp;AA199&amp;"&lt;/td&gt;&lt;td headers='sinF'&gt;"&amp;AB199&amp;"&lt;/td&gt;&lt;td headers='sinG'&gt;"&amp;AC199&amp;"&lt;/td&gt;&lt;/tr&gt;"</f>
        <v>&lt;tr class='mmt'&gt;&lt;td headers='icon'&gt;&lt;img src='resources/TS_WRATH_LAMIA_02.png' title='千日の雛芥子' /&gt;&lt;/td&gt;&lt;td headers='name'&gt;千日の雛芥子&lt;/td&gt;&lt;td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id='m197'&gt;80&lt;/td&gt;&lt;td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99" s="31" t="str">
        <f t="shared" si="27"/>
        <v>document.getElementById('m197').innerHTML = (b1*20+b2*0+b0*20) + (s1*0+s2*0+s3*0+s4*40+s5*20+s6*0+s7*0+s0*40) + (e01*0+e02*20+e03*0+e04*20+e05*0+e06*0+e07*0+e08*0+e09*0+e10*0+e11*0+e12*0+e13*0+e14*0+e15*0+e16*0+e17*0);</v>
      </c>
      <c r="AI199" s="35" t="str">
        <f t="shared" si="28"/>
        <v>m197</v>
      </c>
      <c r="AJ199" s="23"/>
    </row>
    <row r="200" spans="1:36" s="3" customFormat="1" ht="37.049999999999997" customHeight="1" x14ac:dyDescent="0.3">
      <c r="A200" s="8" t="s">
        <v>376</v>
      </c>
      <c r="C200" s="6" t="s">
        <v>377</v>
      </c>
      <c r="D200" s="3">
        <v>3</v>
      </c>
      <c r="F200" s="15" t="s">
        <v>360</v>
      </c>
      <c r="G200" s="8"/>
      <c r="H200" s="4">
        <f t="shared" si="24"/>
        <v>0</v>
      </c>
      <c r="I200" s="2"/>
      <c r="J200" s="2"/>
      <c r="K200" s="2"/>
      <c r="L200" s="2">
        <f t="shared" si="22"/>
        <v>0</v>
      </c>
      <c r="M200" s="2"/>
      <c r="N200" s="2"/>
      <c r="O200" s="2"/>
      <c r="P200" s="2"/>
      <c r="Q200" s="7"/>
      <c r="U200" s="4"/>
      <c r="AD200" s="4">
        <f t="shared" si="23"/>
        <v>0</v>
      </c>
      <c r="AF200" s="23"/>
      <c r="AG200" s="31" t="str">
        <f>"&lt;tr class='mmt"&amp;IF(E200="活動"," ev",IF(E200="限定"," ltd",""))&amp;IF(G200=""," groupless'","'")&amp;"&gt;&lt;td headers='icon'&gt;&lt;img src='resources/"&amp;A200&amp;"' title='"&amp;C200&amp;"' /&gt;&lt;/td&gt;&lt;td headers='name'&gt;"&amp;C200&amp;"&lt;/td&gt;&lt;td headers='rank'&gt;"&amp;D200&amp;"&lt;/td&gt;&lt;td headers='remark'&gt;"&amp;IF(E200="活動","&lt;span class='event'&gt;活動&lt;/span&gt;",IF(E200="限定","&lt;span class='limited'&gt;限定&lt;/span&gt;",""))&amp;"&lt;/td&gt;&lt;td headers='origin'&gt;&lt;span class='originName'&gt;"&amp;SUBSTITUTE(F200,CHAR(10),"&lt;br&gt;")&amp;"&lt;/span&gt;&lt;img class='originLogo' src='resources/ui/"&amp;VLOOKUP(F200,List!E:F,2,FALSE)&amp;"'title='"&amp;SUBSTITUTE(F200,CHAR(10)," ")&amp;"' /&gt;&lt;/td&gt;&lt;td headers='group'&gt;"&amp;IF(G200="","","&lt;span class='groupName'&gt;"&amp;SUBSTITUTE(G200,CHAR(10)," ")&amp;"&lt;/span&gt;&lt;img class='groupLogo' src='resources/ui/"&amp;VLOOKUP(G200,List!I:J,2,FALSE)&amp;"' title='"&amp;SUBSTITUTE(G200,CHAR(10)," ")&amp;"' /&gt;")&amp;"&lt;/td&gt;&lt;td headers='score' id='"&amp;AI200&amp;"'&gt;"&amp;H200&amp;"&lt;/td&gt;&lt;td headers='HP'&gt;"&amp;I200&amp;"&lt;/td&gt;&lt;td headers='patk'&gt;"&amp;J200&amp;"&lt;/td&gt;&lt;td headers='matk'&gt;"&amp;K200&amp;"&lt;/td&gt;&lt;td headers='pdef'&gt;"&amp;M200&amp;"&lt;/td&gt;&lt;td headers='mdef'&gt;"&amp;N200&amp;"&lt;/td&gt;&lt;td headers='dex'&gt;"&amp;O200&amp;"&lt;/td&gt;&lt;td headers='agi'&gt;"&amp;P200&amp;"&lt;/td&gt;&lt;td headers='luck'&gt;"&amp;Q200&amp;"&lt;/td&gt;&lt;td headers='a.type'&gt;"&amp;R200&amp;"&lt;/td&gt;&lt;td headers='a.bonus'&gt;"&amp;S200&amp;"&lt;/td&gt;&lt;td headers='special'&gt;"&amp;T200&amp;"&lt;/td&gt;&lt;td headers='sp.bonus'&gt;"&amp;U200&amp;"&lt;/td&gt;&lt;td headers='others'&gt;"&amp;V200&amp;"&lt;/td&gt;&lt;td headers='sinA'&gt;"&amp;W200&amp;"&lt;/td&gt;&lt;td headers='sinB'&gt;"&amp;X200&amp;"&lt;/td&gt;&lt;td headers='sinC'&gt;"&amp;Y200&amp;"&lt;/td&gt;&lt;td headers='sinD'&gt;"&amp;Z200&amp;"&lt;/td&gt;&lt;td headers='sinE'&gt;"&amp;AA200&amp;"&lt;/td&gt;&lt;td headers='sinF'&gt;"&amp;AB200&amp;"&lt;/td&gt;&lt;td headers='sinG'&gt;"&amp;AC200&amp;"&lt;/td&gt;&lt;/tr&gt;"</f>
        <v>&lt;tr class='mmt groupless'&gt;&lt;td headers='icon'&gt;&lt;img src='resources/TS_WRATH_MAGNUS_01.png' title='アンフェア・ルール' /&gt;&lt;/td&gt;&lt;td headers='name'&gt;アンフェア・ルール&lt;/td&gt;&lt;td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0" s="31" t="str">
        <f t="shared" si="27"/>
        <v>document.getElementById('m198').innerHTML = (b1*0+b2*0+b0*0) + (s1*0+s2*0+s3*0+s4*0+s5*0+s6*0+s7*0+s0*0) + (e01*0+e02*0+e03*0+e04*+e05*0+e06*0+e07*0+e08*0+e09*0+e10*0+e11*0+e12*0+e13*0+e14*0+e15*0+e16*0+e17*0);</v>
      </c>
      <c r="AI200" s="35" t="str">
        <f t="shared" si="28"/>
        <v>m198</v>
      </c>
      <c r="AJ200" s="23"/>
    </row>
    <row r="201" spans="1:36" s="3" customFormat="1" ht="37.049999999999997" customHeight="1" x14ac:dyDescent="0.3">
      <c r="A201" s="8" t="s">
        <v>378</v>
      </c>
      <c r="C201" s="6" t="s">
        <v>379</v>
      </c>
      <c r="D201" s="3">
        <v>5</v>
      </c>
      <c r="F201" s="15" t="s">
        <v>360</v>
      </c>
      <c r="G201" s="8"/>
      <c r="H201" s="4">
        <f t="shared" si="24"/>
        <v>0</v>
      </c>
      <c r="I201" s="2"/>
      <c r="J201" s="2"/>
      <c r="K201" s="2"/>
      <c r="L201" s="2">
        <f t="shared" si="22"/>
        <v>0</v>
      </c>
      <c r="M201" s="2"/>
      <c r="N201" s="2"/>
      <c r="O201" s="2"/>
      <c r="P201" s="2"/>
      <c r="Q201" s="7"/>
      <c r="U201" s="4"/>
      <c r="AD201" s="4">
        <f t="shared" si="23"/>
        <v>0</v>
      </c>
      <c r="AF201" s="23"/>
      <c r="AG201" s="31" t="str">
        <f>"&lt;tr class='mmt"&amp;IF(E201="活動"," ev",IF(E201="限定"," ltd",""))&amp;IF(G201=""," groupless'","'")&amp;"&gt;&lt;td headers='icon'&gt;&lt;img src='resources/"&amp;A201&amp;"' title='"&amp;C201&amp;"' /&gt;&lt;/td&gt;&lt;td headers='name'&gt;"&amp;C201&amp;"&lt;/td&gt;&lt;td headers='rank'&gt;"&amp;D201&amp;"&lt;/td&gt;&lt;td headers='remark'&gt;"&amp;IF(E201="活動","&lt;span class='event'&gt;活動&lt;/span&gt;",IF(E201="限定","&lt;span class='limited'&gt;限定&lt;/span&gt;",""))&amp;"&lt;/td&gt;&lt;td headers='origin'&gt;&lt;span class='originName'&gt;"&amp;SUBSTITUTE(F201,CHAR(10),"&lt;br&gt;")&amp;"&lt;/span&gt;&lt;img class='originLogo' src='resources/ui/"&amp;VLOOKUP(F201,List!E:F,2,FALSE)&amp;"'title='"&amp;SUBSTITUTE(F201,CHAR(10)," ")&amp;"' /&gt;&lt;/td&gt;&lt;td headers='group'&gt;"&amp;IF(G201="","","&lt;span class='groupName'&gt;"&amp;SUBSTITUTE(G201,CHAR(10)," ")&amp;"&lt;/span&gt;&lt;img class='groupLogo' src='resources/ui/"&amp;VLOOKUP(G201,List!I:J,2,FALSE)&amp;"' title='"&amp;SUBSTITUTE(G201,CHAR(10)," ")&amp;"' /&gt;")&amp;"&lt;/td&gt;&lt;td headers='score' id='"&amp;AI201&amp;"'&gt;"&amp;H201&amp;"&lt;/td&gt;&lt;td headers='HP'&gt;"&amp;I201&amp;"&lt;/td&gt;&lt;td headers='patk'&gt;"&amp;J201&amp;"&lt;/td&gt;&lt;td headers='matk'&gt;"&amp;K201&amp;"&lt;/td&gt;&lt;td headers='pdef'&gt;"&amp;M201&amp;"&lt;/td&gt;&lt;td headers='mdef'&gt;"&amp;N201&amp;"&lt;/td&gt;&lt;td headers='dex'&gt;"&amp;O201&amp;"&lt;/td&gt;&lt;td headers='agi'&gt;"&amp;P201&amp;"&lt;/td&gt;&lt;td headers='luck'&gt;"&amp;Q201&amp;"&lt;/td&gt;&lt;td headers='a.type'&gt;"&amp;R201&amp;"&lt;/td&gt;&lt;td headers='a.bonus'&gt;"&amp;S201&amp;"&lt;/td&gt;&lt;td headers='special'&gt;"&amp;T201&amp;"&lt;/td&gt;&lt;td headers='sp.bonus'&gt;"&amp;U201&amp;"&lt;/td&gt;&lt;td headers='others'&gt;"&amp;V201&amp;"&lt;/td&gt;&lt;td headers='sinA'&gt;"&amp;W201&amp;"&lt;/td&gt;&lt;td headers='sinB'&gt;"&amp;X201&amp;"&lt;/td&gt;&lt;td headers='sinC'&gt;"&amp;Y201&amp;"&lt;/td&gt;&lt;td headers='sinD'&gt;"&amp;Z201&amp;"&lt;/td&gt;&lt;td headers='sinE'&gt;"&amp;AA201&amp;"&lt;/td&gt;&lt;td headers='sinF'&gt;"&amp;AB201&amp;"&lt;/td&gt;&lt;td headers='sinG'&gt;"&amp;AC201&amp;"&lt;/td&gt;&lt;/tr&gt;"</f>
        <v>&lt;tr class='mmt groupless'&gt;&lt;td headers='icon'&gt;&lt;img src='resources/TS_WRATH_MAGNUS_02.png' title='二人のジョーカー' /&gt;&lt;/td&gt;&lt;td headers='name'&gt;二人のジョーカー&lt;/td&gt;&lt;td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1" s="31" t="str">
        <f t="shared" si="27"/>
        <v>document.getElementById('m199').innerHTML = (b1*0+b2*0+b0*0) + (s1*0+s2*0+s3*0+s4*0+s5*0+s6*0+s7*0+s0*0) + (e01*0+e02*0+e03*0+e04*+e05*0+e06*0+e07*0+e08*0+e09*0+e10*0+e11*0+e12*0+e13*0+e14*0+e15*0+e16*0+e17*0);</v>
      </c>
      <c r="AI201" s="35" t="str">
        <f t="shared" si="28"/>
        <v>m199</v>
      </c>
      <c r="AJ201" s="23"/>
    </row>
    <row r="202" spans="1:36" s="3" customFormat="1" ht="37.049999999999997" customHeight="1" x14ac:dyDescent="0.3">
      <c r="A202" s="8" t="s">
        <v>380</v>
      </c>
      <c r="C202" s="6" t="s">
        <v>381</v>
      </c>
      <c r="D202" s="3">
        <v>5</v>
      </c>
      <c r="F202" s="15" t="s">
        <v>360</v>
      </c>
      <c r="G202" s="8" t="s">
        <v>91</v>
      </c>
      <c r="H202" s="4">
        <f t="shared" si="24"/>
        <v>60</v>
      </c>
      <c r="I202" s="2">
        <v>30</v>
      </c>
      <c r="J202" s="2"/>
      <c r="K202" s="2">
        <v>30</v>
      </c>
      <c r="L202" s="2">
        <f t="shared" si="22"/>
        <v>30</v>
      </c>
      <c r="M202" s="2"/>
      <c r="N202" s="2"/>
      <c r="O202" s="2"/>
      <c r="P202" s="2">
        <v>10</v>
      </c>
      <c r="Q202" s="7"/>
      <c r="U202" s="4"/>
      <c r="V202" s="5" t="s">
        <v>554</v>
      </c>
      <c r="W202" s="3">
        <v>30</v>
      </c>
      <c r="AA202" s="3">
        <v>30</v>
      </c>
      <c r="AD202" s="4">
        <f t="shared" si="23"/>
        <v>30</v>
      </c>
      <c r="AF202" s="23"/>
      <c r="AG202" s="31" t="str">
        <f>"&lt;tr class='mmt"&amp;IF(E202="活動"," ev",IF(E202="限定"," ltd",""))&amp;IF(G202=""," groupless'","'")&amp;"&gt;&lt;td headers='icon'&gt;&lt;img src='resources/"&amp;A202&amp;"' title='"&amp;C202&amp;"' /&gt;&lt;/td&gt;&lt;td headers='name'&gt;"&amp;C202&amp;"&lt;/td&gt;&lt;td headers='rank'&gt;"&amp;D202&amp;"&lt;/td&gt;&lt;td headers='remark'&gt;"&amp;IF(E202="活動","&lt;span class='event'&gt;活動&lt;/span&gt;",IF(E202="限定","&lt;span class='limited'&gt;限定&lt;/span&gt;",""))&amp;"&lt;/td&gt;&lt;td headers='origin'&gt;&lt;span class='originName'&gt;"&amp;SUBSTITUTE(F202,CHAR(10),"&lt;br&gt;")&amp;"&lt;/span&gt;&lt;img class='originLogo' src='resources/ui/"&amp;VLOOKUP(F202,List!E:F,2,FALSE)&amp;"'title='"&amp;SUBSTITUTE(F202,CHAR(10)," ")&amp;"' /&gt;&lt;/td&gt;&lt;td headers='group'&gt;"&amp;IF(G202="","","&lt;span class='groupName'&gt;"&amp;SUBSTITUTE(G202,CHAR(10)," ")&amp;"&lt;/span&gt;&lt;img class='groupLogo' src='resources/ui/"&amp;VLOOKUP(G202,List!I:J,2,FALSE)&amp;"' title='"&amp;SUBSTITUTE(G202,CHAR(10)," ")&amp;"' /&gt;")&amp;"&lt;/td&gt;&lt;td headers='score' id='"&amp;AI202&amp;"'&gt;"&amp;H202&amp;"&lt;/td&gt;&lt;td headers='HP'&gt;"&amp;I202&amp;"&lt;/td&gt;&lt;td headers='patk'&gt;"&amp;J202&amp;"&lt;/td&gt;&lt;td headers='matk'&gt;"&amp;K202&amp;"&lt;/td&gt;&lt;td headers='pdef'&gt;"&amp;M202&amp;"&lt;/td&gt;&lt;td headers='mdef'&gt;"&amp;N202&amp;"&lt;/td&gt;&lt;td headers='dex'&gt;"&amp;O202&amp;"&lt;/td&gt;&lt;td headers='agi'&gt;"&amp;P202&amp;"&lt;/td&gt;&lt;td headers='luck'&gt;"&amp;Q202&amp;"&lt;/td&gt;&lt;td headers='a.type'&gt;"&amp;R202&amp;"&lt;/td&gt;&lt;td headers='a.bonus'&gt;"&amp;S202&amp;"&lt;/td&gt;&lt;td headers='special'&gt;"&amp;T202&amp;"&lt;/td&gt;&lt;td headers='sp.bonus'&gt;"&amp;U202&amp;"&lt;/td&gt;&lt;td headers='others'&gt;"&amp;V202&amp;"&lt;/td&gt;&lt;td headers='sinA'&gt;"&amp;W202&amp;"&lt;/td&gt;&lt;td headers='sinB'&gt;"&amp;X202&amp;"&lt;/td&gt;&lt;td headers='sinC'&gt;"&amp;Y202&amp;"&lt;/td&gt;&lt;td headers='sinD'&gt;"&amp;Z202&amp;"&lt;/td&gt;&lt;td headers='sinE'&gt;"&amp;AA202&amp;"&lt;/td&gt;&lt;td headers='sinF'&gt;"&amp;AB202&amp;"&lt;/td&gt;&lt;td headers='sinG'&gt;"&amp;AC202&amp;"&lt;/td&gt;&lt;/tr&gt;"</f>
        <v>&lt;tr class='mmt'&gt;&lt;td headers='icon'&gt;&lt;img src='resources/TS_WRATH_MARE_01.png' title='私だって守れる！' /&gt;&lt;/td&gt;&lt;td headers='name'&gt;私だって守れる！&lt;/td&gt;&lt;td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id='m200'&gt;60&lt;/td&gt;&lt;td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headers='others'&gt;射撃回避率+20&lt;/td&gt;&lt;td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202" s="31" t="str">
        <f t="shared" si="27"/>
        <v>document.getElementById('m200').innerHTML = (b1*0+b2*30+b0*30) + (s1*30+s2*0+s3*0+s4*0+s5*30+s6*0+s7*0+s0*30) + (e01*0+e02*0+e03*0+e04*+e05*0+e06*0+e07*0+e08*0+e09*0+e10*0+e11*0+e12*0+e13*0+e14*0+e15*0+e16*0+e17*0);</v>
      </c>
      <c r="AI202" s="35" t="str">
        <f t="shared" si="28"/>
        <v>m200</v>
      </c>
      <c r="AJ202" s="23"/>
    </row>
    <row r="203" spans="1:36" s="3" customFormat="1" ht="37.049999999999997" customHeight="1" x14ac:dyDescent="0.3">
      <c r="A203" s="8" t="s">
        <v>527</v>
      </c>
      <c r="C203" s="6" t="s">
        <v>534</v>
      </c>
      <c r="D203" s="3">
        <v>5</v>
      </c>
      <c r="E203" s="3" t="s">
        <v>35</v>
      </c>
      <c r="F203" s="15" t="s">
        <v>360</v>
      </c>
      <c r="G203" s="8" t="s">
        <v>361</v>
      </c>
      <c r="H203" s="4">
        <f t="shared" si="24"/>
        <v>15</v>
      </c>
      <c r="I203" s="2"/>
      <c r="J203" s="2"/>
      <c r="K203" s="2"/>
      <c r="L203" s="2">
        <f t="shared" si="22"/>
        <v>0</v>
      </c>
      <c r="M203" s="2"/>
      <c r="N203" s="2">
        <v>60</v>
      </c>
      <c r="O203" s="2"/>
      <c r="P203" s="2"/>
      <c r="Q203" s="7"/>
      <c r="U203" s="4"/>
      <c r="V203" s="5"/>
      <c r="W203" s="3">
        <v>15</v>
      </c>
      <c r="AA203" s="3">
        <v>15</v>
      </c>
      <c r="AD203" s="4">
        <f t="shared" si="23"/>
        <v>15</v>
      </c>
      <c r="AF203" s="23"/>
      <c r="AG203" s="31" t="str">
        <f>"&lt;tr class='mmt"&amp;IF(E203="活動"," ev",IF(E203="限定"," ltd",""))&amp;IF(G203=""," groupless'","'")&amp;"&gt;&lt;td headers='icon'&gt;&lt;img src='resources/"&amp;A203&amp;"' title='"&amp;C203&amp;"' /&gt;&lt;/td&gt;&lt;td headers='name'&gt;"&amp;C203&amp;"&lt;/td&gt;&lt;td headers='rank'&gt;"&amp;D203&amp;"&lt;/td&gt;&lt;td headers='remark'&gt;"&amp;IF(E203="活動","&lt;span class='event'&gt;活動&lt;/span&gt;",IF(E203="限定","&lt;span class='limited'&gt;限定&lt;/span&gt;",""))&amp;"&lt;/td&gt;&lt;td headers='origin'&gt;&lt;span class='originName'&gt;"&amp;SUBSTITUTE(F203,CHAR(10),"&lt;br&gt;")&amp;"&lt;/span&gt;&lt;img class='originLogo' src='resources/ui/"&amp;VLOOKUP(F203,List!E:F,2,FALSE)&amp;"'title='"&amp;SUBSTITUTE(F203,CHAR(10)," ")&amp;"' /&gt;&lt;/td&gt;&lt;td headers='group'&gt;"&amp;IF(G203="","","&lt;span class='groupName'&gt;"&amp;SUBSTITUTE(G203,CHAR(10)," ")&amp;"&lt;/span&gt;&lt;img class='groupLogo' src='resources/ui/"&amp;VLOOKUP(G203,List!I:J,2,FALSE)&amp;"' title='"&amp;SUBSTITUTE(G203,CHAR(10)," ")&amp;"' /&gt;")&amp;"&lt;/td&gt;&lt;td headers='score' id='"&amp;AI203&amp;"'&gt;"&amp;H203&amp;"&lt;/td&gt;&lt;td headers='HP'&gt;"&amp;I203&amp;"&lt;/td&gt;&lt;td headers='patk'&gt;"&amp;J203&amp;"&lt;/td&gt;&lt;td headers='matk'&gt;"&amp;K203&amp;"&lt;/td&gt;&lt;td headers='pdef'&gt;"&amp;M203&amp;"&lt;/td&gt;&lt;td headers='mdef'&gt;"&amp;N203&amp;"&lt;/td&gt;&lt;td headers='dex'&gt;"&amp;O203&amp;"&lt;/td&gt;&lt;td headers='agi'&gt;"&amp;P203&amp;"&lt;/td&gt;&lt;td headers='luck'&gt;"&amp;Q203&amp;"&lt;/td&gt;&lt;td headers='a.type'&gt;"&amp;R203&amp;"&lt;/td&gt;&lt;td headers='a.bonus'&gt;"&amp;S203&amp;"&lt;/td&gt;&lt;td headers='special'&gt;"&amp;T203&amp;"&lt;/td&gt;&lt;td headers='sp.bonus'&gt;"&amp;U203&amp;"&lt;/td&gt;&lt;td headers='others'&gt;"&amp;V203&amp;"&lt;/td&gt;&lt;td headers='sinA'&gt;"&amp;W203&amp;"&lt;/td&gt;&lt;td headers='sinB'&gt;"&amp;X203&amp;"&lt;/td&gt;&lt;td headers='sinC'&gt;"&amp;Y203&amp;"&lt;/td&gt;&lt;td headers='sinD'&gt;"&amp;Z203&amp;"&lt;/td&gt;&lt;td headers='sinE'&gt;"&amp;AA203&amp;"&lt;/td&gt;&lt;td headers='sinF'&gt;"&amp;AB203&amp;"&lt;/td&gt;&lt;td headers='sinG'&gt;"&amp;AC203&amp;"&lt;/td&gt;&lt;/tr&gt;"</f>
        <v>&lt;tr class='mmt ev'&gt;&lt;td headers='icon'&gt;&lt;img src='resources/TS_WRATH_PLUMERIA_01.png' title='皆様に花マルを' /&gt;&lt;/td&gt;&lt;td headers='name'&gt;皆様に花マルを&lt;/td&gt;&lt;td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id='m201'&gt;15&lt;/td&gt;&lt;td headers='HP'&gt;&lt;/td&gt;&lt;td headers='patk'&gt;&lt;/td&gt;&lt;td headers='matk'&gt;&lt;/td&gt;&lt;td headers='pdef'&gt;&lt;/td&gt;&lt;td headers='mdef'&gt;60&lt;/td&gt;&lt;td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03" s="31" t="str">
        <f t="shared" si="27"/>
        <v>document.getElementById('m201').innerHTML = (b1*0+b2*0+b0*0) + (s1*15+s2*0+s3*0+s4*0+s5*15+s6*0+s7*0+s0*15) + (e01*0+e02*0+e03*0+e04*+e05*0+e06*0+e07*0+e08*0+e09*0+e10*0+e11*0+e12*0+e13*0+e14*0+e15*0+e16*0+e17*0);</v>
      </c>
      <c r="AI203" s="35" t="str">
        <f t="shared" si="28"/>
        <v>m201</v>
      </c>
      <c r="AJ203" s="23"/>
    </row>
    <row r="204" spans="1:36" s="3" customFormat="1" ht="37.049999999999997" customHeight="1" x14ac:dyDescent="0.3">
      <c r="A204" s="8" t="s">
        <v>565</v>
      </c>
      <c r="C204" s="6" t="s">
        <v>566</v>
      </c>
      <c r="D204" s="3">
        <v>5</v>
      </c>
      <c r="F204" s="15" t="s">
        <v>360</v>
      </c>
      <c r="G204" s="8" t="s">
        <v>361</v>
      </c>
      <c r="H204" s="4">
        <f t="shared" si="24"/>
        <v>60</v>
      </c>
      <c r="I204" s="2">
        <v>70</v>
      </c>
      <c r="J204" s="2"/>
      <c r="K204" s="2"/>
      <c r="L204" s="2">
        <f t="shared" si="22"/>
        <v>0</v>
      </c>
      <c r="M204" s="2"/>
      <c r="N204" s="2"/>
      <c r="O204" s="2"/>
      <c r="P204" s="2"/>
      <c r="Q204" s="7"/>
      <c r="R204" s="3" t="s">
        <v>14</v>
      </c>
      <c r="S204" s="3">
        <v>20</v>
      </c>
      <c r="U204" s="4"/>
      <c r="V204" s="5" t="s">
        <v>482</v>
      </c>
      <c r="Z204" s="3">
        <v>40</v>
      </c>
      <c r="AA204" s="3">
        <v>20</v>
      </c>
      <c r="AD204" s="4">
        <f t="shared" si="23"/>
        <v>40</v>
      </c>
      <c r="AF204" s="23"/>
      <c r="AG204" s="31" t="str">
        <f>"&lt;tr class='mmt"&amp;IF(E204="活動"," ev",IF(E204="限定"," ltd",""))&amp;IF(G204=""," groupless'","'")&amp;"&gt;&lt;td headers='icon'&gt;&lt;img src='resources/"&amp;A204&amp;"' title='"&amp;C204&amp;"' /&gt;&lt;/td&gt;&lt;td headers='name'&gt;"&amp;C204&amp;"&lt;/td&gt;&lt;td headers='rank'&gt;"&amp;D204&amp;"&lt;/td&gt;&lt;td headers='remark'&gt;"&amp;IF(E204="活動","&lt;span class='event'&gt;活動&lt;/span&gt;",IF(E204="限定","&lt;span class='limited'&gt;限定&lt;/span&gt;",""))&amp;"&lt;/td&gt;&lt;td headers='origin'&gt;&lt;span class='originName'&gt;"&amp;SUBSTITUTE(F204,CHAR(10),"&lt;br&gt;")&amp;"&lt;/span&gt;&lt;img class='originLogo' src='resources/ui/"&amp;VLOOKUP(F204,List!E:F,2,FALSE)&amp;"'title='"&amp;SUBSTITUTE(F204,CHAR(10)," ")&amp;"' /&gt;&lt;/td&gt;&lt;td headers='group'&gt;"&amp;IF(G204="","","&lt;span class='groupName'&gt;"&amp;SUBSTITUTE(G204,CHAR(10)," ")&amp;"&lt;/span&gt;&lt;img class='groupLogo' src='resources/ui/"&amp;VLOOKUP(G204,List!I:J,2,FALSE)&amp;"' title='"&amp;SUBSTITUTE(G204,CHAR(10)," ")&amp;"' /&gt;")&amp;"&lt;/td&gt;&lt;td headers='score' id='"&amp;AI204&amp;"'&gt;"&amp;H204&amp;"&lt;/td&gt;&lt;td headers='HP'&gt;"&amp;I204&amp;"&lt;/td&gt;&lt;td headers='patk'&gt;"&amp;J204&amp;"&lt;/td&gt;&lt;td headers='matk'&gt;"&amp;K204&amp;"&lt;/td&gt;&lt;td headers='pdef'&gt;"&amp;M204&amp;"&lt;/td&gt;&lt;td headers='mdef'&gt;"&amp;N204&amp;"&lt;/td&gt;&lt;td headers='dex'&gt;"&amp;O204&amp;"&lt;/td&gt;&lt;td headers='agi'&gt;"&amp;P204&amp;"&lt;/td&gt;&lt;td headers='luck'&gt;"&amp;Q204&amp;"&lt;/td&gt;&lt;td headers='a.type'&gt;"&amp;R204&amp;"&lt;/td&gt;&lt;td headers='a.bonus'&gt;"&amp;S204&amp;"&lt;/td&gt;&lt;td headers='special'&gt;"&amp;T204&amp;"&lt;/td&gt;&lt;td headers='sp.bonus'&gt;"&amp;U204&amp;"&lt;/td&gt;&lt;td headers='others'&gt;"&amp;V204&amp;"&lt;/td&gt;&lt;td headers='sinA'&gt;"&amp;W204&amp;"&lt;/td&gt;&lt;td headers='sinB'&gt;"&amp;X204&amp;"&lt;/td&gt;&lt;td headers='sinC'&gt;"&amp;Y204&amp;"&lt;/td&gt;&lt;td headers='sinD'&gt;"&amp;Z204&amp;"&lt;/td&gt;&lt;td headers='sinE'&gt;"&amp;AA204&amp;"&lt;/td&gt;&lt;td headers='sinF'&gt;"&amp;AB204&amp;"&lt;/td&gt;&lt;td headers='sinG'&gt;"&amp;AC204&amp;"&lt;/td&gt;&lt;/tr&gt;"</f>
        <v>&lt;tr class='mmt'&gt;&lt;td headers='icon'&gt;&lt;img src='resources/TS_WRATH_RACHEL_01.png' title='白黒の熊を照らす火灯' /&gt;&lt;/td&gt;&lt;td headers='name'&gt;白黒の熊を照らす火灯&lt;/td&gt;&lt;td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id='m202'&gt;60&lt;/td&gt;&lt;td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headers='others'&gt;命中率+10&lt;/td&gt;&lt;td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04" s="31" t="str">
        <f t="shared" si="27"/>
        <v>document.getElementById('m202').innerHTML = (b1*0+b2*0+b0*0) + (s1*0+s2*0+s3*0+s4*40+s5*20+s6*0+s7*0+s0*40) + (e01*20+e02*0+e03*0+e04*20+e05*0+e06*0+e07*0+e08*0+e09*0+e10*0+e11*0+e12*0+e13*0+e14*0+e15*0+e16*0+e17*0);</v>
      </c>
      <c r="AI204" s="35" t="str">
        <f t="shared" si="28"/>
        <v>m202</v>
      </c>
      <c r="AJ204" s="23"/>
    </row>
    <row r="205" spans="1:36" s="3" customFormat="1" ht="37.049999999999997" customHeight="1" x14ac:dyDescent="0.3">
      <c r="A205" s="8" t="s">
        <v>382</v>
      </c>
      <c r="C205" s="6" t="s">
        <v>383</v>
      </c>
      <c r="D205" s="3">
        <v>4</v>
      </c>
      <c r="F205" s="15" t="s">
        <v>360</v>
      </c>
      <c r="G205" s="8"/>
      <c r="H205" s="4">
        <f t="shared" si="24"/>
        <v>0</v>
      </c>
      <c r="I205" s="2"/>
      <c r="J205" s="2"/>
      <c r="K205" s="2"/>
      <c r="L205" s="2">
        <f t="shared" si="22"/>
        <v>0</v>
      </c>
      <c r="M205" s="2"/>
      <c r="N205" s="2"/>
      <c r="O205" s="2"/>
      <c r="P205" s="2"/>
      <c r="Q205" s="7"/>
      <c r="U205" s="4"/>
      <c r="AD205" s="4">
        <f t="shared" si="23"/>
        <v>0</v>
      </c>
      <c r="AF205" s="23"/>
      <c r="AG205" s="31" t="str">
        <f>"&lt;tr class='mmt"&amp;IF(E205="活動"," ev",IF(E205="限定"," ltd",""))&amp;IF(G205=""," groupless'","'")&amp;"&gt;&lt;td headers='icon'&gt;&lt;img src='resources/"&amp;A205&amp;"' title='"&amp;C205&amp;"' /&gt;&lt;/td&gt;&lt;td headers='name'&gt;"&amp;C205&amp;"&lt;/td&gt;&lt;td headers='rank'&gt;"&amp;D205&amp;"&lt;/td&gt;&lt;td headers='remark'&gt;"&amp;IF(E205="活動","&lt;span class='event'&gt;活動&lt;/span&gt;",IF(E205="限定","&lt;span class='limited'&gt;限定&lt;/span&gt;",""))&amp;"&lt;/td&gt;&lt;td headers='origin'&gt;&lt;span class='originName'&gt;"&amp;SUBSTITUTE(F205,CHAR(10),"&lt;br&gt;")&amp;"&lt;/span&gt;&lt;img class='originLogo' src='resources/ui/"&amp;VLOOKUP(F205,List!E:F,2,FALSE)&amp;"'title='"&amp;SUBSTITUTE(F205,CHAR(10)," ")&amp;"' /&gt;&lt;/td&gt;&lt;td headers='group'&gt;"&amp;IF(G205="","","&lt;span class='groupName'&gt;"&amp;SUBSTITUTE(G205,CHAR(10)," ")&amp;"&lt;/span&gt;&lt;img class='groupLogo' src='resources/ui/"&amp;VLOOKUP(G205,List!I:J,2,FALSE)&amp;"' title='"&amp;SUBSTITUTE(G205,CHAR(10)," ")&amp;"' /&gt;")&amp;"&lt;/td&gt;&lt;td headers='score' id='"&amp;AI205&amp;"'&gt;"&amp;H205&amp;"&lt;/td&gt;&lt;td headers='HP'&gt;"&amp;I205&amp;"&lt;/td&gt;&lt;td headers='patk'&gt;"&amp;J205&amp;"&lt;/td&gt;&lt;td headers='matk'&gt;"&amp;K205&amp;"&lt;/td&gt;&lt;td headers='pdef'&gt;"&amp;M205&amp;"&lt;/td&gt;&lt;td headers='mdef'&gt;"&amp;N205&amp;"&lt;/td&gt;&lt;td headers='dex'&gt;"&amp;O205&amp;"&lt;/td&gt;&lt;td headers='agi'&gt;"&amp;P205&amp;"&lt;/td&gt;&lt;td headers='luck'&gt;"&amp;Q205&amp;"&lt;/td&gt;&lt;td headers='a.type'&gt;"&amp;R205&amp;"&lt;/td&gt;&lt;td headers='a.bonus'&gt;"&amp;S205&amp;"&lt;/td&gt;&lt;td headers='special'&gt;"&amp;T205&amp;"&lt;/td&gt;&lt;td headers='sp.bonus'&gt;"&amp;U205&amp;"&lt;/td&gt;&lt;td headers='others'&gt;"&amp;V205&amp;"&lt;/td&gt;&lt;td headers='sinA'&gt;"&amp;W205&amp;"&lt;/td&gt;&lt;td headers='sinB'&gt;"&amp;X205&amp;"&lt;/td&gt;&lt;td headers='sinC'&gt;"&amp;Y205&amp;"&lt;/td&gt;&lt;td headers='sinD'&gt;"&amp;Z205&amp;"&lt;/td&gt;&lt;td headers='sinE'&gt;"&amp;AA205&amp;"&lt;/td&gt;&lt;td headers='sinF'&gt;"&amp;AB205&amp;"&lt;/td&gt;&lt;td headers='sinG'&gt;"&amp;AC205&amp;"&lt;/td&gt;&lt;/tr&gt;"</f>
        <v>&lt;tr class='mmt groupless'&gt;&lt;td headers='icon'&gt;&lt;img src='resources/TS_WRATH_ROSA_01.png' title='魂に刻まれし本能' /&gt;&lt;/td&gt;&lt;td headers='name'&gt;魂に刻まれし本能&lt;/td&gt;&lt;td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5" s="31" t="str">
        <f t="shared" si="27"/>
        <v>document.getElementById('m203').innerHTML = (b1*0+b2*0+b0*0) + (s1*0+s2*0+s3*0+s4*0+s5*0+s6*0+s7*0+s0*0) + (e01*0+e02*0+e03*0+e04*+e05*0+e06*0+e07*0+e08*0+e09*0+e10*0+e11*0+e12*0+e13*0+e14*0+e15*0+e16*0+e17*0);</v>
      </c>
      <c r="AI205" s="35" t="str">
        <f t="shared" si="28"/>
        <v>m203</v>
      </c>
      <c r="AJ205" s="23"/>
    </row>
    <row r="206" spans="1:36" s="3" customFormat="1" ht="37.049999999999997" customHeight="1" x14ac:dyDescent="0.3">
      <c r="A206" s="8" t="s">
        <v>384</v>
      </c>
      <c r="C206" s="6" t="s">
        <v>385</v>
      </c>
      <c r="D206" s="3">
        <v>5</v>
      </c>
      <c r="E206" s="3" t="s">
        <v>39</v>
      </c>
      <c r="F206" s="15" t="s">
        <v>360</v>
      </c>
      <c r="G206" s="8"/>
      <c r="H206" s="4">
        <f t="shared" si="24"/>
        <v>0</v>
      </c>
      <c r="I206" s="2"/>
      <c r="J206" s="2"/>
      <c r="K206" s="2"/>
      <c r="L206" s="2">
        <f t="shared" si="22"/>
        <v>0</v>
      </c>
      <c r="M206" s="2"/>
      <c r="N206" s="2"/>
      <c r="O206" s="2"/>
      <c r="P206" s="2"/>
      <c r="Q206" s="7"/>
      <c r="U206" s="4"/>
      <c r="AD206" s="4">
        <f t="shared" si="23"/>
        <v>0</v>
      </c>
      <c r="AF206" s="23"/>
      <c r="AG206" s="31" t="str">
        <f>"&lt;tr class='mmt"&amp;IF(E206="活動"," ev",IF(E206="限定"," ltd",""))&amp;IF(G206=""," groupless'","'")&amp;"&gt;&lt;td headers='icon'&gt;&lt;img src='resources/"&amp;A206&amp;"' title='"&amp;C206&amp;"' /&gt;&lt;/td&gt;&lt;td headers='name'&gt;"&amp;C206&amp;"&lt;/td&gt;&lt;td headers='rank'&gt;"&amp;D206&amp;"&lt;/td&gt;&lt;td headers='remark'&gt;"&amp;IF(E206="活動","&lt;span class='event'&gt;活動&lt;/span&gt;",IF(E206="限定","&lt;span class='limited'&gt;限定&lt;/span&gt;",""))&amp;"&lt;/td&gt;&lt;td headers='origin'&gt;&lt;span class='originName'&gt;"&amp;SUBSTITUTE(F206,CHAR(10),"&lt;br&gt;")&amp;"&lt;/span&gt;&lt;img class='originLogo' src='resources/ui/"&amp;VLOOKUP(F206,List!E:F,2,FALSE)&amp;"'title='"&amp;SUBSTITUTE(F206,CHAR(10)," ")&amp;"' /&gt;&lt;/td&gt;&lt;td headers='group'&gt;"&amp;IF(G206="","","&lt;span class='groupName'&gt;"&amp;SUBSTITUTE(G206,CHAR(10)," ")&amp;"&lt;/span&gt;&lt;img class='groupLogo' src='resources/ui/"&amp;VLOOKUP(G206,List!I:J,2,FALSE)&amp;"' title='"&amp;SUBSTITUTE(G206,CHAR(10)," ")&amp;"' /&gt;")&amp;"&lt;/td&gt;&lt;td headers='score' id='"&amp;AI206&amp;"'&gt;"&amp;H206&amp;"&lt;/td&gt;&lt;td headers='HP'&gt;"&amp;I206&amp;"&lt;/td&gt;&lt;td headers='patk'&gt;"&amp;J206&amp;"&lt;/td&gt;&lt;td headers='matk'&gt;"&amp;K206&amp;"&lt;/td&gt;&lt;td headers='pdef'&gt;"&amp;M206&amp;"&lt;/td&gt;&lt;td headers='mdef'&gt;"&amp;N206&amp;"&lt;/td&gt;&lt;td headers='dex'&gt;"&amp;O206&amp;"&lt;/td&gt;&lt;td headers='agi'&gt;"&amp;P206&amp;"&lt;/td&gt;&lt;td headers='luck'&gt;"&amp;Q206&amp;"&lt;/td&gt;&lt;td headers='a.type'&gt;"&amp;R206&amp;"&lt;/td&gt;&lt;td headers='a.bonus'&gt;"&amp;S206&amp;"&lt;/td&gt;&lt;td headers='special'&gt;"&amp;T206&amp;"&lt;/td&gt;&lt;td headers='sp.bonus'&gt;"&amp;U206&amp;"&lt;/td&gt;&lt;td headers='others'&gt;"&amp;V206&amp;"&lt;/td&gt;&lt;td headers='sinA'&gt;"&amp;W206&amp;"&lt;/td&gt;&lt;td headers='sinB'&gt;"&amp;X206&amp;"&lt;/td&gt;&lt;td headers='sinC'&gt;"&amp;Y206&amp;"&lt;/td&gt;&lt;td headers='sinD'&gt;"&amp;Z206&amp;"&lt;/td&gt;&lt;td headers='sinE'&gt;"&amp;AA206&amp;"&lt;/td&gt;&lt;td headers='sinF'&gt;"&amp;AB206&amp;"&lt;/td&gt;&lt;td headers='sinG'&gt;"&amp;AC206&amp;"&lt;/td&gt;&lt;/tr&gt;"</f>
        <v>&lt;tr class='mmt ltd groupless'&gt;&lt;td headers='icon'&gt;&lt;img src='resources/TS_WRATH_ROSA_02.png' title='あの日見た堕天使' /&gt;&lt;/td&gt;&lt;td headers='name'&gt;あの日見た堕天使&lt;/td&gt;&lt;td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6" s="31" t="str">
        <f t="shared" si="27"/>
        <v>document.getElementById('m204').innerHTML = (b1*0+b2*0+b0*0) + (s1*0+s2*0+s3*0+s4*0+s5*0+s6*0+s7*0+s0*0) + (e01*0+e02*0+e03*0+e04*+e05*0+e06*0+e07*0+e08*0+e09*0+e10*0+e11*0+e12*0+e13*0+e14*0+e15*0+e16*0+e17*0);</v>
      </c>
      <c r="AI206" s="35" t="str">
        <f t="shared" si="28"/>
        <v>m204</v>
      </c>
      <c r="AJ206" s="23"/>
    </row>
    <row r="207" spans="1:36" s="3" customFormat="1" ht="37.049999999999997" customHeight="1" x14ac:dyDescent="0.3">
      <c r="A207" s="8" t="s">
        <v>386</v>
      </c>
      <c r="C207" s="6" t="s">
        <v>387</v>
      </c>
      <c r="D207" s="3">
        <v>3</v>
      </c>
      <c r="F207" s="15" t="s">
        <v>360</v>
      </c>
      <c r="G207" s="8"/>
      <c r="H207" s="4">
        <f t="shared" ref="H207:H208" si="29">SUMPRODUCT(I$1:AD$1,I207:AD207)</f>
        <v>0</v>
      </c>
      <c r="I207" s="2"/>
      <c r="J207" s="2"/>
      <c r="K207" s="2"/>
      <c r="L207" s="2">
        <f t="shared" ref="L207:L208" si="30">MAX(J207:K207)</f>
        <v>0</v>
      </c>
      <c r="M207" s="2"/>
      <c r="N207" s="2"/>
      <c r="O207" s="2"/>
      <c r="P207" s="2"/>
      <c r="Q207" s="7"/>
      <c r="U207" s="4"/>
      <c r="AD207" s="4">
        <f t="shared" ref="AD207:AD208" si="31">MAX(W207:AC207)</f>
        <v>0</v>
      </c>
      <c r="AF207" s="23"/>
      <c r="AG207" s="31" t="str">
        <f>"&lt;tr class='mmt"&amp;IF(E207="活動"," ev",IF(E207="限定"," ltd",""))&amp;IF(G207=""," groupless'","'")&amp;"&gt;&lt;td headers='icon'&gt;&lt;img src='resources/"&amp;A207&amp;"' title='"&amp;C207&amp;"' /&gt;&lt;/td&gt;&lt;td headers='name'&gt;"&amp;C207&amp;"&lt;/td&gt;&lt;td headers='rank'&gt;"&amp;D207&amp;"&lt;/td&gt;&lt;td headers='remark'&gt;"&amp;IF(E207="活動","&lt;span class='event'&gt;活動&lt;/span&gt;",IF(E207="限定","&lt;span class='limited'&gt;限定&lt;/span&gt;",""))&amp;"&lt;/td&gt;&lt;td headers='origin'&gt;&lt;span class='originName'&gt;"&amp;SUBSTITUTE(F207,CHAR(10),"&lt;br&gt;")&amp;"&lt;/span&gt;&lt;img class='originLogo' src='resources/ui/"&amp;VLOOKUP(F207,List!E:F,2,FALSE)&amp;"'title='"&amp;SUBSTITUTE(F207,CHAR(10)," ")&amp;"' /&gt;&lt;/td&gt;&lt;td headers='group'&gt;"&amp;IF(G207="","","&lt;span class='groupName'&gt;"&amp;SUBSTITUTE(G207,CHAR(10)," ")&amp;"&lt;/span&gt;&lt;img class='groupLogo' src='resources/ui/"&amp;VLOOKUP(G207,List!I:J,2,FALSE)&amp;"' title='"&amp;SUBSTITUTE(G207,CHAR(10)," ")&amp;"' /&gt;")&amp;"&lt;/td&gt;&lt;td headers='score' id='"&amp;AI207&amp;"'&gt;"&amp;H207&amp;"&lt;/td&gt;&lt;td headers='HP'&gt;"&amp;I207&amp;"&lt;/td&gt;&lt;td headers='patk'&gt;"&amp;J207&amp;"&lt;/td&gt;&lt;td headers='matk'&gt;"&amp;K207&amp;"&lt;/td&gt;&lt;td headers='pdef'&gt;"&amp;M207&amp;"&lt;/td&gt;&lt;td headers='mdef'&gt;"&amp;N207&amp;"&lt;/td&gt;&lt;td headers='dex'&gt;"&amp;O207&amp;"&lt;/td&gt;&lt;td headers='agi'&gt;"&amp;P207&amp;"&lt;/td&gt;&lt;td headers='luck'&gt;"&amp;Q207&amp;"&lt;/td&gt;&lt;td headers='a.type'&gt;"&amp;R207&amp;"&lt;/td&gt;&lt;td headers='a.bonus'&gt;"&amp;S207&amp;"&lt;/td&gt;&lt;td headers='special'&gt;"&amp;T207&amp;"&lt;/td&gt;&lt;td headers='sp.bonus'&gt;"&amp;U207&amp;"&lt;/td&gt;&lt;td headers='others'&gt;"&amp;V207&amp;"&lt;/td&gt;&lt;td headers='sinA'&gt;"&amp;W207&amp;"&lt;/td&gt;&lt;td headers='sinB'&gt;"&amp;X207&amp;"&lt;/td&gt;&lt;td headers='sinC'&gt;"&amp;Y207&amp;"&lt;/td&gt;&lt;td headers='sinD'&gt;"&amp;Z207&amp;"&lt;/td&gt;&lt;td headers='sinE'&gt;"&amp;AA207&amp;"&lt;/td&gt;&lt;td headers='sinF'&gt;"&amp;AB207&amp;"&lt;/td&gt;&lt;td headers='sinG'&gt;"&amp;AC207&amp;"&lt;/td&gt;&lt;/tr&gt;"</f>
        <v>&lt;tr class='mmt groupless'&gt;&lt;td headers='icon'&gt;&lt;img src='resources/TS_WRATH_SABALETA_01.png' title='いずれ燃え尽きるほど' /&gt;&lt;/td&gt;&lt;td headers='name'&gt;いずれ燃え尽きるほど&lt;/td&gt;&lt;td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7" s="31" t="str">
        <f t="shared" si="27"/>
        <v>document.getElementById('m205').innerHTML = (b1*0+b2*0+b0*0) + (s1*0+s2*0+s3*0+s4*0+s5*0+s6*0+s7*0+s0*0) + (e01*0+e02*0+e03*0+e04*+e05*0+e06*0+e07*0+e08*0+e09*0+e10*0+e11*0+e12*0+e13*0+e14*0+e15*0+e16*0+e17*0);</v>
      </c>
      <c r="AI207" s="35" t="str">
        <f t="shared" si="28"/>
        <v>m205</v>
      </c>
      <c r="AJ207" s="23"/>
    </row>
    <row r="208" spans="1:36" s="3" customFormat="1" ht="37.049999999999997" customHeight="1" x14ac:dyDescent="0.3">
      <c r="A208" s="8" t="s">
        <v>388</v>
      </c>
      <c r="C208" s="6" t="s">
        <v>389</v>
      </c>
      <c r="D208" s="3">
        <v>5</v>
      </c>
      <c r="F208" s="15" t="s">
        <v>360</v>
      </c>
      <c r="G208" s="8" t="s">
        <v>91</v>
      </c>
      <c r="H208" s="4">
        <f t="shared" si="29"/>
        <v>55</v>
      </c>
      <c r="I208" s="2">
        <v>70</v>
      </c>
      <c r="J208" s="2">
        <v>15</v>
      </c>
      <c r="K208" s="2"/>
      <c r="L208" s="2">
        <f t="shared" si="30"/>
        <v>15</v>
      </c>
      <c r="M208" s="2">
        <v>15</v>
      </c>
      <c r="N208" s="2"/>
      <c r="O208" s="2"/>
      <c r="P208" s="2"/>
      <c r="Q208" s="7"/>
      <c r="U208" s="4"/>
      <c r="W208" s="3">
        <v>40</v>
      </c>
      <c r="AB208" s="3">
        <v>20</v>
      </c>
      <c r="AD208" s="4">
        <f t="shared" si="31"/>
        <v>40</v>
      </c>
      <c r="AF208" s="23"/>
      <c r="AG208" s="31" t="str">
        <f>"&lt;tr class='mmt"&amp;IF(E208="活動"," ev",IF(E208="限定"," ltd",""))&amp;IF(G208=""," groupless'","'")&amp;"&gt;&lt;td headers='icon'&gt;&lt;img src='resources/"&amp;A208&amp;"' title='"&amp;C208&amp;"' /&gt;&lt;/td&gt;&lt;td headers='name'&gt;"&amp;C208&amp;"&lt;/td&gt;&lt;td headers='rank'&gt;"&amp;D208&amp;"&lt;/td&gt;&lt;td headers='remark'&gt;"&amp;IF(E208="活動","&lt;span class='event'&gt;活動&lt;/span&gt;",IF(E208="限定","&lt;span class='limited'&gt;限定&lt;/span&gt;",""))&amp;"&lt;/td&gt;&lt;td headers='origin'&gt;&lt;span class='originName'&gt;"&amp;SUBSTITUTE(F208,CHAR(10),"&lt;br&gt;")&amp;"&lt;/span&gt;&lt;img class='originLogo' src='resources/ui/"&amp;VLOOKUP(F208,List!E:F,2,FALSE)&amp;"'title='"&amp;SUBSTITUTE(F208,CHAR(10)," ")&amp;"' /&gt;&lt;/td&gt;&lt;td headers='group'&gt;"&amp;IF(G208="","","&lt;span class='groupName'&gt;"&amp;SUBSTITUTE(G208,CHAR(10)," ")&amp;"&lt;/span&gt;&lt;img class='groupLogo' src='resources/ui/"&amp;VLOOKUP(G208,List!I:J,2,FALSE)&amp;"' title='"&amp;SUBSTITUTE(G208,CHAR(10)," ")&amp;"' /&gt;")&amp;"&lt;/td&gt;&lt;td headers='score' id='"&amp;AI208&amp;"'&gt;"&amp;H208&amp;"&lt;/td&gt;&lt;td headers='HP'&gt;"&amp;I208&amp;"&lt;/td&gt;&lt;td headers='patk'&gt;"&amp;J208&amp;"&lt;/td&gt;&lt;td headers='matk'&gt;"&amp;K208&amp;"&lt;/td&gt;&lt;td headers='pdef'&gt;"&amp;M208&amp;"&lt;/td&gt;&lt;td headers='mdef'&gt;"&amp;N208&amp;"&lt;/td&gt;&lt;td headers='dex'&gt;"&amp;O208&amp;"&lt;/td&gt;&lt;td headers='agi'&gt;"&amp;P208&amp;"&lt;/td&gt;&lt;td headers='luck'&gt;"&amp;Q208&amp;"&lt;/td&gt;&lt;td headers='a.type'&gt;"&amp;R208&amp;"&lt;/td&gt;&lt;td headers='a.bonus'&gt;"&amp;S208&amp;"&lt;/td&gt;&lt;td headers='special'&gt;"&amp;T208&amp;"&lt;/td&gt;&lt;td headers='sp.bonus'&gt;"&amp;U208&amp;"&lt;/td&gt;&lt;td headers='others'&gt;"&amp;V208&amp;"&lt;/td&gt;&lt;td headers='sinA'&gt;"&amp;W208&amp;"&lt;/td&gt;&lt;td headers='sinB'&gt;"&amp;X208&amp;"&lt;/td&gt;&lt;td headers='sinC'&gt;"&amp;Y208&amp;"&lt;/td&gt;&lt;td headers='sinD'&gt;"&amp;Z208&amp;"&lt;/td&gt;&lt;td headers='sinE'&gt;"&amp;AA208&amp;"&lt;/td&gt;&lt;td headers='sinF'&gt;"&amp;AB208&amp;"&lt;/td&gt;&lt;td headers='sinG'&gt;"&amp;AC208&amp;"&lt;/td&gt;&lt;/tr&gt;"</f>
        <v>&lt;tr class='mmt'&gt;&lt;td headers='icon'&gt;&lt;img src='resources/TS_WRATH_SPICA_01.png' title='双星の想いは募り' /&gt;&lt;/td&gt;&lt;td headers='name'&gt;双星の想いは募り&lt;/td&gt;&lt;td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id='m206'&gt;55&lt;/td&gt;&lt;td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headers='sinA'&gt;40&lt;/td&gt;&lt;td headers='sinB'&gt;&lt;/td&gt;&lt;td headers='sinC'&gt;&lt;/td&gt;&lt;td headers='sinD'&gt;&lt;/td&gt;&lt;td headers='sinE'&gt;&lt;/td&gt;&lt;td headers='sinF'&gt;20&lt;/td&gt;&lt;td headers='sinG'&gt;&lt;/td&gt;&lt;/tr&gt;</v>
      </c>
      <c r="AH208" s="31" t="str">
        <f t="shared" si="27"/>
        <v>document.getElementById('m206').innerHTML = (b1*15+b2*0+b0*15) + (s1*40+s2*0+s3*0+s4*0+s5*0+s6*20+s7*0+s0*40) + (e01*0+e02*0+e03*0+e04*+e05*0+e06*0+e07*0+e08*0+e09*0+e10*0+e11*0+e12*0+e13*0+e14*0+e15*0+e16*0+e17*0);</v>
      </c>
      <c r="AI208" s="35" t="str">
        <f t="shared" si="28"/>
        <v>m206</v>
      </c>
      <c r="AJ208" s="23"/>
    </row>
    <row r="209" spans="1:36" s="3" customFormat="1" ht="37.049999999999997" customHeight="1" x14ac:dyDescent="0.3">
      <c r="A209" s="8" t="s">
        <v>547</v>
      </c>
      <c r="C209" s="6" t="s">
        <v>555</v>
      </c>
      <c r="D209" s="3">
        <v>5</v>
      </c>
      <c r="F209" s="15" t="s">
        <v>360</v>
      </c>
      <c r="G209" s="8" t="s">
        <v>91</v>
      </c>
      <c r="H209" s="4">
        <f t="shared" si="24"/>
        <v>80</v>
      </c>
      <c r="I209" s="2">
        <v>40</v>
      </c>
      <c r="J209" s="2">
        <v>30</v>
      </c>
      <c r="K209" s="2"/>
      <c r="L209" s="2">
        <f t="shared" si="22"/>
        <v>30</v>
      </c>
      <c r="M209" s="2"/>
      <c r="N209" s="2"/>
      <c r="O209" s="2"/>
      <c r="P209" s="2"/>
      <c r="Q209" s="7"/>
      <c r="T209" s="3" t="s">
        <v>476</v>
      </c>
      <c r="U209" s="4">
        <v>20</v>
      </c>
      <c r="V209" s="3" t="s">
        <v>556</v>
      </c>
      <c r="X209" s="3">
        <v>30</v>
      </c>
      <c r="AB209" s="3">
        <v>30</v>
      </c>
      <c r="AD209" s="4">
        <f t="shared" si="23"/>
        <v>30</v>
      </c>
      <c r="AF209" s="23"/>
      <c r="AG209" s="31" t="str">
        <f>"&lt;tr class='mmt"&amp;IF(E209="活動"," ev",IF(E209="限定"," ltd",""))&amp;IF(G209=""," groupless'","'")&amp;"&gt;&lt;td headers='icon'&gt;&lt;img src='resources/"&amp;A209&amp;"' title='"&amp;C209&amp;"' /&gt;&lt;/td&gt;&lt;td headers='name'&gt;"&amp;C209&amp;"&lt;/td&gt;&lt;td headers='rank'&gt;"&amp;D209&amp;"&lt;/td&gt;&lt;td headers='remark'&gt;"&amp;IF(E209="活動","&lt;span class='event'&gt;活動&lt;/span&gt;",IF(E209="限定","&lt;span class='limited'&gt;限定&lt;/span&gt;",""))&amp;"&lt;/td&gt;&lt;td headers='origin'&gt;&lt;span class='originName'&gt;"&amp;SUBSTITUTE(F209,CHAR(10),"&lt;br&gt;")&amp;"&lt;/span&gt;&lt;img class='originLogo' src='resources/ui/"&amp;VLOOKUP(F209,List!E:F,2,FALSE)&amp;"'title='"&amp;SUBSTITUTE(F209,CHAR(10)," ")&amp;"' /&gt;&lt;/td&gt;&lt;td headers='group'&gt;"&amp;IF(G209="","","&lt;span class='groupName'&gt;"&amp;SUBSTITUTE(G209,CHAR(10)," ")&amp;"&lt;/span&gt;&lt;img class='groupLogo' src='resources/ui/"&amp;VLOOKUP(G209,List!I:J,2,FALSE)&amp;"' title='"&amp;SUBSTITUTE(G209,CHAR(10)," ")&amp;"' /&gt;")&amp;"&lt;/td&gt;&lt;td headers='score' id='"&amp;AI209&amp;"'&gt;"&amp;H209&amp;"&lt;/td&gt;&lt;td headers='HP'&gt;"&amp;I209&amp;"&lt;/td&gt;&lt;td headers='patk'&gt;"&amp;J209&amp;"&lt;/td&gt;&lt;td headers='matk'&gt;"&amp;K209&amp;"&lt;/td&gt;&lt;td headers='pdef'&gt;"&amp;M209&amp;"&lt;/td&gt;&lt;td headers='mdef'&gt;"&amp;N209&amp;"&lt;/td&gt;&lt;td headers='dex'&gt;"&amp;O209&amp;"&lt;/td&gt;&lt;td headers='agi'&gt;"&amp;P209&amp;"&lt;/td&gt;&lt;td headers='luck'&gt;"&amp;Q209&amp;"&lt;/td&gt;&lt;td headers='a.type'&gt;"&amp;R209&amp;"&lt;/td&gt;&lt;td headers='a.bonus'&gt;"&amp;S209&amp;"&lt;/td&gt;&lt;td headers='special'&gt;"&amp;T209&amp;"&lt;/td&gt;&lt;td headers='sp.bonus'&gt;"&amp;U209&amp;"&lt;/td&gt;&lt;td headers='others'&gt;"&amp;V209&amp;"&lt;/td&gt;&lt;td headers='sinA'&gt;"&amp;W209&amp;"&lt;/td&gt;&lt;td headers='sinB'&gt;"&amp;X209&amp;"&lt;/td&gt;&lt;td headers='sinC'&gt;"&amp;Y209&amp;"&lt;/td&gt;&lt;td headers='sinD'&gt;"&amp;Z209&amp;"&lt;/td&gt;&lt;td headers='sinE'&gt;"&amp;AA209&amp;"&lt;/td&gt;&lt;td headers='sinF'&gt;"&amp;AB209&amp;"&lt;/td&gt;&lt;td headers='sinG'&gt;"&amp;AC209&amp;"&lt;/td&gt;&lt;/tr&gt;"</f>
        <v>&lt;tr class='mmt'&gt;&lt;td headers='icon'&gt;&lt;img src='resources/TS_WRATH_SPICA_02.png' title='珠星、決戦の地へ' /&gt;&lt;/td&gt;&lt;td headers='name'&gt;珠星、決戦の地へ&lt;/td&gt;&lt;td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id='m207'&gt;80&lt;/td&gt;&lt;td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headers='sp.bonus'&gt;20&lt;/td&gt;&lt;td headers='others'&gt;単体耐性+10&lt;/td&gt;&lt;td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209" s="31" t="str">
        <f t="shared" si="27"/>
        <v>document.getElementById('m207').innerHTML = (b1*30+b2*0+b0*30) + (s1*0+s2*30+s3*0+s4*0+s5*0+s6*30+s7*0+s0*30) + (e01*0+e02*0+e03*0+e04*+e05*0+e06*0+e07*0+e08*0+e09*0+e10*20+e11*0+e12*0+e13*0+e14*0+e15*0+e16*0+e17*0);</v>
      </c>
      <c r="AI209" s="35" t="str">
        <f t="shared" si="28"/>
        <v>m207</v>
      </c>
      <c r="AJ209" s="23"/>
    </row>
    <row r="210" spans="1:36" s="3" customFormat="1" ht="37.049999999999997" customHeight="1" x14ac:dyDescent="0.3">
      <c r="A210" s="8" t="s">
        <v>390</v>
      </c>
      <c r="C210" s="6" t="s">
        <v>391</v>
      </c>
      <c r="D210" s="3">
        <v>5</v>
      </c>
      <c r="E210" s="3" t="s">
        <v>39</v>
      </c>
      <c r="F210" s="15" t="s">
        <v>360</v>
      </c>
      <c r="G210" s="8" t="s">
        <v>361</v>
      </c>
      <c r="H210" s="4">
        <f t="shared" si="24"/>
        <v>80</v>
      </c>
      <c r="I210" s="2">
        <v>60</v>
      </c>
      <c r="J210" s="2">
        <v>30</v>
      </c>
      <c r="K210" s="2"/>
      <c r="L210" s="2">
        <f t="shared" si="22"/>
        <v>30</v>
      </c>
      <c r="M210" s="2"/>
      <c r="N210" s="2"/>
      <c r="O210" s="2"/>
      <c r="P210" s="2"/>
      <c r="Q210" s="7"/>
      <c r="T210" s="3" t="s">
        <v>21</v>
      </c>
      <c r="U210" s="4">
        <v>10</v>
      </c>
      <c r="W210" s="3">
        <v>20</v>
      </c>
      <c r="AA210" s="3">
        <v>40</v>
      </c>
      <c r="AD210" s="4">
        <f t="shared" si="23"/>
        <v>40</v>
      </c>
      <c r="AF210" s="23"/>
      <c r="AG210" s="31" t="str">
        <f>"&lt;tr class='mmt"&amp;IF(E210="活動"," ev",IF(E210="限定"," ltd",""))&amp;IF(G210=""," groupless'","'")&amp;"&gt;&lt;td headers='icon'&gt;&lt;img src='resources/"&amp;A210&amp;"' title='"&amp;C210&amp;"' /&gt;&lt;/td&gt;&lt;td headers='name'&gt;"&amp;C210&amp;"&lt;/td&gt;&lt;td headers='rank'&gt;"&amp;D210&amp;"&lt;/td&gt;&lt;td headers='remark'&gt;"&amp;IF(E210="活動","&lt;span class='event'&gt;活動&lt;/span&gt;",IF(E210="限定","&lt;span class='limited'&gt;限定&lt;/span&gt;",""))&amp;"&lt;/td&gt;&lt;td headers='origin'&gt;&lt;span class='originName'&gt;"&amp;SUBSTITUTE(F210,CHAR(10),"&lt;br&gt;")&amp;"&lt;/span&gt;&lt;img class='originLogo' src='resources/ui/"&amp;VLOOKUP(F210,List!E:F,2,FALSE)&amp;"'title='"&amp;SUBSTITUTE(F210,CHAR(10)," ")&amp;"' /&gt;&lt;/td&gt;&lt;td headers='group'&gt;"&amp;IF(G210="","","&lt;span class='groupName'&gt;"&amp;SUBSTITUTE(G210,CHAR(10)," ")&amp;"&lt;/span&gt;&lt;img class='groupLogo' src='resources/ui/"&amp;VLOOKUP(G210,List!I:J,2,FALSE)&amp;"' title='"&amp;SUBSTITUTE(G210,CHAR(10)," ")&amp;"' /&gt;")&amp;"&lt;/td&gt;&lt;td headers='score' id='"&amp;AI210&amp;"'&gt;"&amp;H210&amp;"&lt;/td&gt;&lt;td headers='HP'&gt;"&amp;I210&amp;"&lt;/td&gt;&lt;td headers='patk'&gt;"&amp;J210&amp;"&lt;/td&gt;&lt;td headers='matk'&gt;"&amp;K210&amp;"&lt;/td&gt;&lt;td headers='pdef'&gt;"&amp;M210&amp;"&lt;/td&gt;&lt;td headers='mdef'&gt;"&amp;N210&amp;"&lt;/td&gt;&lt;td headers='dex'&gt;"&amp;O210&amp;"&lt;/td&gt;&lt;td headers='agi'&gt;"&amp;P210&amp;"&lt;/td&gt;&lt;td headers='luck'&gt;"&amp;Q210&amp;"&lt;/td&gt;&lt;td headers='a.type'&gt;"&amp;R210&amp;"&lt;/td&gt;&lt;td headers='a.bonus'&gt;"&amp;S210&amp;"&lt;/td&gt;&lt;td headers='special'&gt;"&amp;T210&amp;"&lt;/td&gt;&lt;td headers='sp.bonus'&gt;"&amp;U210&amp;"&lt;/td&gt;&lt;td headers='others'&gt;"&amp;V210&amp;"&lt;/td&gt;&lt;td headers='sinA'&gt;"&amp;W210&amp;"&lt;/td&gt;&lt;td headers='sinB'&gt;"&amp;X210&amp;"&lt;/td&gt;&lt;td headers='sinC'&gt;"&amp;Y210&amp;"&lt;/td&gt;&lt;td headers='sinD'&gt;"&amp;Z210&amp;"&lt;/td&gt;&lt;td headers='sinE'&gt;"&amp;AA210&amp;"&lt;/td&gt;&lt;td headers='sinF'&gt;"&amp;AB210&amp;"&lt;/td&gt;&lt;td headers='sinG'&gt;"&amp;AC210&amp;"&lt;/td&gt;&lt;/tr&gt;"</f>
        <v>&lt;tr class='mmt ltd'&gt;&lt;td headers='icon'&gt;&lt;img src='resources/TS_WRATH_TERESA_01.png' title='可能性は広き海の如く' /&gt;&lt;/td&gt;&lt;td headers='name'&gt;可能性は広き海の如く&lt;/td&gt;&lt;td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id='m208'&gt;80&lt;/td&gt;&lt;td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210" s="31" t="str">
        <f t="shared" si="27"/>
        <v>document.getElementById('m208').innerHTML = (b1*30+b2*0+b0*30) + (s1*20+s2*0+s3*0+s4*0+s5*40+s6*0+s7*0+s0*40) + (e01*0+e02*0+e03*0+e04*+e05*0+e06*0+e07*0+e08*0+e09*0+e10*0+e11*0+e12*10+e13*0+e14*0+e15*0+e16*0+e17*0);</v>
      </c>
      <c r="AI210" s="35" t="str">
        <f t="shared" si="28"/>
        <v>m208</v>
      </c>
      <c r="AJ210" s="23"/>
    </row>
    <row r="211" spans="1:36" s="3" customFormat="1" ht="37.049999999999997" customHeight="1" x14ac:dyDescent="0.3">
      <c r="A211" s="8" t="s">
        <v>392</v>
      </c>
      <c r="C211" s="6" t="s">
        <v>393</v>
      </c>
      <c r="D211" s="3">
        <v>5</v>
      </c>
      <c r="F211" s="15" t="s">
        <v>360</v>
      </c>
      <c r="G211" s="8" t="s">
        <v>91</v>
      </c>
      <c r="H211" s="4">
        <f t="shared" si="24"/>
        <v>100</v>
      </c>
      <c r="I211" s="2">
        <v>40</v>
      </c>
      <c r="J211" s="2">
        <v>20</v>
      </c>
      <c r="K211" s="2"/>
      <c r="L211" s="2">
        <f t="shared" si="22"/>
        <v>20</v>
      </c>
      <c r="M211" s="2"/>
      <c r="N211" s="2"/>
      <c r="O211" s="2"/>
      <c r="P211" s="2"/>
      <c r="Q211" s="7"/>
      <c r="R211" s="3" t="s">
        <v>14</v>
      </c>
      <c r="S211" s="3">
        <v>20</v>
      </c>
      <c r="U211" s="4"/>
      <c r="V211" s="5" t="s">
        <v>487</v>
      </c>
      <c r="W211" s="3">
        <v>60</v>
      </c>
      <c r="AD211" s="4">
        <f t="shared" si="23"/>
        <v>60</v>
      </c>
      <c r="AF211" s="23"/>
      <c r="AG211" s="31" t="str">
        <f>"&lt;tr class='mmt"&amp;IF(E211="活動"," ev",IF(E211="限定"," ltd",""))&amp;IF(G211=""," groupless'","'")&amp;"&gt;&lt;td headers='icon'&gt;&lt;img src='resources/"&amp;A211&amp;"' title='"&amp;C211&amp;"' /&gt;&lt;/td&gt;&lt;td headers='name'&gt;"&amp;C211&amp;"&lt;/td&gt;&lt;td headers='rank'&gt;"&amp;D211&amp;"&lt;/td&gt;&lt;td headers='remark'&gt;"&amp;IF(E211="活動","&lt;span class='event'&gt;活動&lt;/span&gt;",IF(E211="限定","&lt;span class='limited'&gt;限定&lt;/span&gt;",""))&amp;"&lt;/td&gt;&lt;td headers='origin'&gt;&lt;span class='originName'&gt;"&amp;SUBSTITUTE(F211,CHAR(10),"&lt;br&gt;")&amp;"&lt;/span&gt;&lt;img class='originLogo' src='resources/ui/"&amp;VLOOKUP(F211,List!E:F,2,FALSE)&amp;"'title='"&amp;SUBSTITUTE(F211,CHAR(10)," ")&amp;"' /&gt;&lt;/td&gt;&lt;td headers='group'&gt;"&amp;IF(G211="","","&lt;span class='groupName'&gt;"&amp;SUBSTITUTE(G211,CHAR(10)," ")&amp;"&lt;/span&gt;&lt;img class='groupLogo' src='resources/ui/"&amp;VLOOKUP(G211,List!I:J,2,FALSE)&amp;"' title='"&amp;SUBSTITUTE(G211,CHAR(10)," ")&amp;"' /&gt;")&amp;"&lt;/td&gt;&lt;td headers='score' id='"&amp;AI211&amp;"'&gt;"&amp;H211&amp;"&lt;/td&gt;&lt;td headers='HP'&gt;"&amp;I211&amp;"&lt;/td&gt;&lt;td headers='patk'&gt;"&amp;J211&amp;"&lt;/td&gt;&lt;td headers='matk'&gt;"&amp;K211&amp;"&lt;/td&gt;&lt;td headers='pdef'&gt;"&amp;M211&amp;"&lt;/td&gt;&lt;td headers='mdef'&gt;"&amp;N211&amp;"&lt;/td&gt;&lt;td headers='dex'&gt;"&amp;O211&amp;"&lt;/td&gt;&lt;td headers='agi'&gt;"&amp;P211&amp;"&lt;/td&gt;&lt;td headers='luck'&gt;"&amp;Q211&amp;"&lt;/td&gt;&lt;td headers='a.type'&gt;"&amp;R211&amp;"&lt;/td&gt;&lt;td headers='a.bonus'&gt;"&amp;S211&amp;"&lt;/td&gt;&lt;td headers='special'&gt;"&amp;T211&amp;"&lt;/td&gt;&lt;td headers='sp.bonus'&gt;"&amp;U211&amp;"&lt;/td&gt;&lt;td headers='others'&gt;"&amp;V211&amp;"&lt;/td&gt;&lt;td headers='sinA'&gt;"&amp;W211&amp;"&lt;/td&gt;&lt;td headers='sinB'&gt;"&amp;X211&amp;"&lt;/td&gt;&lt;td headers='sinC'&gt;"&amp;Y211&amp;"&lt;/td&gt;&lt;td headers='sinD'&gt;"&amp;Z211&amp;"&lt;/td&gt;&lt;td headers='sinE'&gt;"&amp;AA211&amp;"&lt;/td&gt;&lt;td headers='sinF'&gt;"&amp;AB211&amp;"&lt;/td&gt;&lt;td headers='sinG'&gt;"&amp;AC211&amp;"&lt;/td&gt;&lt;/tr&gt;"</f>
        <v>&lt;tr class='mmt'&gt;&lt;td headers='icon'&gt;&lt;img src='resources/TS_WRATH_ZAHAR_01.png' title='漆黒の野望、未だ叶わず' /&gt;&lt;/td&gt;&lt;td headers='name'&gt;漆黒の野望、未だ叶わず&lt;/td&gt;&lt;td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id='m209'&gt;100&lt;/td&gt;&lt;td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headers='sinA'&gt;60&lt;/td&gt;&lt;td headers='sinB'&gt;&lt;/td&gt;&lt;td headers='sinC'&gt;&lt;/td&gt;&lt;td headers='sinD'&gt;&lt;/td&gt;&lt;td headers='sinE'&gt;&lt;/td&gt;&lt;td headers='sinF'&gt;&lt;/td&gt;&lt;td headers='sinG'&gt;&lt;/td&gt;&lt;/tr&gt;</v>
      </c>
      <c r="AH211" s="31" t="str">
        <f t="shared" si="27"/>
        <v>document.getElementById('m209').innerHTML = (b1*20+b2*0+b0*20) + (s1*60+s2*0+s3*0+s4*0+s5*0+s6*0+s7*0+s0*60) + (e01*20+e02*0+e03*0+e04*20+e05*0+e06*0+e07*0+e08*0+e09*0+e10*0+e11*0+e12*0+e13*0+e14*0+e15*0+e16*0+e17*0);</v>
      </c>
      <c r="AI211" s="35" t="str">
        <f t="shared" si="28"/>
        <v>m209</v>
      </c>
      <c r="AJ211" s="23"/>
    </row>
    <row r="212" spans="1:36" s="3" customFormat="1" ht="37.049999999999997" customHeight="1" x14ac:dyDescent="0.3">
      <c r="A212" s="8" t="s">
        <v>548</v>
      </c>
      <c r="C212" s="6" t="s">
        <v>557</v>
      </c>
      <c r="D212" s="3">
        <v>5</v>
      </c>
      <c r="F212" s="15" t="s">
        <v>360</v>
      </c>
      <c r="G212" s="8" t="s">
        <v>91</v>
      </c>
      <c r="H212" s="4">
        <f t="shared" ref="H212" si="32">SUMPRODUCT(I$1:AD$1,I212:AD212)</f>
        <v>100</v>
      </c>
      <c r="I212" s="2"/>
      <c r="J212" s="2">
        <v>30</v>
      </c>
      <c r="K212" s="2">
        <v>30</v>
      </c>
      <c r="L212" s="2">
        <f t="shared" ref="L212" si="33">MAX(J212:K212)</f>
        <v>30</v>
      </c>
      <c r="M212" s="2"/>
      <c r="N212" s="2"/>
      <c r="O212" s="2"/>
      <c r="P212" s="2"/>
      <c r="Q212" s="7"/>
      <c r="R212" s="3" t="s">
        <v>14</v>
      </c>
      <c r="S212" s="3">
        <v>40</v>
      </c>
      <c r="U212" s="4"/>
      <c r="V212" s="5"/>
      <c r="X212" s="3">
        <v>30</v>
      </c>
      <c r="AA212" s="3">
        <v>30</v>
      </c>
      <c r="AD212" s="4">
        <f t="shared" ref="AD212" si="34">MAX(W212:AC212)</f>
        <v>30</v>
      </c>
      <c r="AF212" s="23"/>
      <c r="AG212" s="31" t="str">
        <f>"&lt;tr class='mmt"&amp;IF(E212="活動"," ev",IF(E212="限定"," ltd",""))&amp;IF(G212=""," groupless'","'")&amp;"&gt;&lt;td headers='icon'&gt;&lt;img src='resources/"&amp;A212&amp;"' title='"&amp;C212&amp;"' /&gt;&lt;/td&gt;&lt;td headers='name'&gt;"&amp;C212&amp;"&lt;/td&gt;&lt;td headers='rank'&gt;"&amp;D212&amp;"&lt;/td&gt;&lt;td headers='remark'&gt;"&amp;IF(E212="活動","&lt;span class='event'&gt;活動&lt;/span&gt;",IF(E212="限定","&lt;span class='limited'&gt;限定&lt;/span&gt;",""))&amp;"&lt;/td&gt;&lt;td headers='origin'&gt;&lt;span class='originName'&gt;"&amp;SUBSTITUTE(F212,CHAR(10),"&lt;br&gt;")&amp;"&lt;/span&gt;&lt;img class='originLogo' src='resources/ui/"&amp;VLOOKUP(F212,List!E:F,2,FALSE)&amp;"'title='"&amp;SUBSTITUTE(F212,CHAR(10)," ")&amp;"' /&gt;&lt;/td&gt;&lt;td headers='group'&gt;"&amp;IF(G212="","","&lt;span class='groupName'&gt;"&amp;SUBSTITUTE(G212,CHAR(10)," ")&amp;"&lt;/span&gt;&lt;img class='groupLogo' src='resources/ui/"&amp;VLOOKUP(G212,List!I:J,2,FALSE)&amp;"' title='"&amp;SUBSTITUTE(G212,CHAR(10)," ")&amp;"' /&gt;")&amp;"&lt;/td&gt;&lt;td headers='score' id='"&amp;AI212&amp;"'&gt;"&amp;H212&amp;"&lt;/td&gt;&lt;td headers='HP'&gt;"&amp;I212&amp;"&lt;/td&gt;&lt;td headers='patk'&gt;"&amp;J212&amp;"&lt;/td&gt;&lt;td headers='matk'&gt;"&amp;K212&amp;"&lt;/td&gt;&lt;td headers='pdef'&gt;"&amp;M212&amp;"&lt;/td&gt;&lt;td headers='mdef'&gt;"&amp;N212&amp;"&lt;/td&gt;&lt;td headers='dex'&gt;"&amp;O212&amp;"&lt;/td&gt;&lt;td headers='agi'&gt;"&amp;P212&amp;"&lt;/td&gt;&lt;td headers='luck'&gt;"&amp;Q212&amp;"&lt;/td&gt;&lt;td headers='a.type'&gt;"&amp;R212&amp;"&lt;/td&gt;&lt;td headers='a.bonus'&gt;"&amp;S212&amp;"&lt;/td&gt;&lt;td headers='special'&gt;"&amp;T212&amp;"&lt;/td&gt;&lt;td headers='sp.bonus'&gt;"&amp;U212&amp;"&lt;/td&gt;&lt;td headers='others'&gt;"&amp;V212&amp;"&lt;/td&gt;&lt;td headers='sinA'&gt;"&amp;W212&amp;"&lt;/td&gt;&lt;td headers='sinB'&gt;"&amp;X212&amp;"&lt;/td&gt;&lt;td headers='sinC'&gt;"&amp;Y212&amp;"&lt;/td&gt;&lt;td headers='sinD'&gt;"&amp;Z212&amp;"&lt;/td&gt;&lt;td headers='sinE'&gt;"&amp;AA212&amp;"&lt;/td&gt;&lt;td headers='sinF'&gt;"&amp;AB212&amp;"&lt;/td&gt;&lt;td headers='sinG'&gt;"&amp;AC212&amp;"&lt;/td&gt;&lt;/tr&gt;"</f>
        <v>&lt;tr class='mmt'&gt;&lt;td headers='icon'&gt;&lt;img src='resources/TS_WRATH_ZAHAR_02.png' title='白銀の野望、ここに降り立ち' /&gt;&lt;/td&gt;&lt;td headers='name'&gt;白銀の野望、ここに降り立ち&lt;/td&gt;&lt;td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id='m210'&gt;100&lt;/td&gt;&lt;td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headers='sinE'&gt;30&lt;/td&gt;&lt;td headers='sinF'&gt;&lt;/td&gt;&lt;td headers='sinG'&gt;&lt;/td&gt;&lt;/tr&gt;</v>
      </c>
      <c r="AH212" s="31" t="str">
        <f t="shared" si="27"/>
        <v>document.getElementById('m210').innerHTML = (b1*30+b2*30+b0*30) + (s1*0+s2*30+s3*0+s4*0+s5*30+s6*0+s7*0+s0*30) + (e01*40+e02*0+e03*0+e04*40+e05*0+e06*0+e07*0+e08*0+e09*0+e10*0+e11*0+e12*0+e13*0+e14*0+e15*0+e16*0+e17*0);</v>
      </c>
      <c r="AI212" s="35" t="str">
        <f t="shared" si="28"/>
        <v>m210</v>
      </c>
      <c r="AJ212" s="23"/>
    </row>
    <row r="213" spans="1:36" ht="37.049999999999997" customHeight="1" x14ac:dyDescent="0.3">
      <c r="AG213" s="31"/>
    </row>
    <row r="214" spans="1:36" ht="36.9" customHeight="1" x14ac:dyDescent="0.3">
      <c r="AG214" s="47" t="s">
        <v>597</v>
      </c>
      <c r="AH214" s="48" t="s">
        <v>596</v>
      </c>
    </row>
  </sheetData>
  <sheetProtection selectLockedCells="1" sort="0"/>
  <autoFilter ref="B2:AD212" xr:uid="{12F5E3EA-4FDA-471C-839A-02A68F2CB4ED}"/>
  <conditionalFormatting sqref="D1:F1 AE102:AF115 AE167:AF193 H1:AF1 I167:AD172 I103:AD115 B136:G137 A194 B7:B92 A1:B6 AD67:AD92 C66:F66 AD126:AD193 C138:G172 L126:L193 I174:AD193 C174:G206 I194:AF206 H67:AF74 C2:AF65 C209:AF213 C214:XFD1048576 H94:H115 I94:AF101 L94:L115 AD94:AD115 B94:B135 B93:AF93 C103:G115 C126:G135 H126:H206 I126:AF166 A216:B1048576 B138:B215 A212 L67:L92 I75:AF92 C67:H92 A7:A190 C94:G101 C116:AF124 AG1:XFD213">
    <cfRule type="cellIs" dxfId="7" priority="12" operator="equal">
      <formula>0</formula>
    </cfRule>
  </conditionalFormatting>
  <conditionalFormatting sqref="E102">
    <cfRule type="cellIs" dxfId="6" priority="9" operator="equal">
      <formula>0</formula>
    </cfRule>
  </conditionalFormatting>
  <conditionalFormatting sqref="F173">
    <cfRule type="cellIs" dxfId="5" priority="6" operator="equal">
      <formula>0</formula>
    </cfRule>
  </conditionalFormatting>
  <conditionalFormatting sqref="F102">
    <cfRule type="cellIs" dxfId="4" priority="5" operator="equal">
      <formula>0</formula>
    </cfRule>
  </conditionalFormatting>
  <conditionalFormatting sqref="G66:AF66">
    <cfRule type="cellIs" dxfId="3" priority="4" operator="equal">
      <formula>0</formula>
    </cfRule>
  </conditionalFormatting>
  <conditionalFormatting sqref="C125:AF125">
    <cfRule type="cellIs" dxfId="2" priority="3" operator="equal">
      <formula>0</formula>
    </cfRule>
  </conditionalFormatting>
  <conditionalFormatting sqref="C207:AF207">
    <cfRule type="cellIs" dxfId="1" priority="2" operator="equal">
      <formula>0</formula>
    </cfRule>
  </conditionalFormatting>
  <conditionalFormatting sqref="C208:AF208">
    <cfRule type="cellIs" dxfId="0" priority="1" operator="equal">
      <formula>0</formula>
    </cfRule>
  </conditionalFormatting>
  <dataValidations count="1">
    <dataValidation type="list" allowBlank="1" showInputMessage="1" showErrorMessage="1" sqref="C94:E94" xr:uid="{91D76B18-8BFA-41A6-8BB4-EC6DBFF8B8B4}">
      <formula1>group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5107AE19-B90B-47A1-AF5E-D7825A8743A9}">
          <x14:formula1>
            <xm:f>List!$M$2:$M$10</xm:f>
          </x14:formula1>
          <xm:sqref>R1:R1048576</xm:sqref>
        </x14:dataValidation>
        <x14:dataValidation type="list" allowBlank="1" showInputMessage="1" xr:uid="{7B01C0FE-768A-462C-9F6B-094E8E3AF8D3}">
          <x14:formula1>
            <xm:f>List!$N$2:$N$12</xm:f>
          </x14:formula1>
          <xm:sqref>T1:T1048576</xm:sqref>
        </x14:dataValidation>
        <x14:dataValidation type="list" allowBlank="1" showInputMessage="1" xr:uid="{74B7421B-8C01-4979-B30B-479241B3A1B1}">
          <x14:formula1>
            <xm:f>List!$O$2:$O$21</xm:f>
          </x14:formula1>
          <xm:sqref>V1:V1048576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Q27"/>
  <sheetViews>
    <sheetView zoomScaleNormal="100" workbookViewId="0">
      <selection activeCell="O9" sqref="O9"/>
    </sheetView>
  </sheetViews>
  <sheetFormatPr defaultColWidth="6.3984375" defaultRowHeight="37.049999999999997" customHeight="1" x14ac:dyDescent="0.3"/>
  <cols>
    <col min="1" max="2" width="6.3984375" style="1"/>
    <col min="3" max="3" width="16.296875" style="10" hidden="1" customWidth="1"/>
    <col min="4" max="4" width="38" style="13" hidden="1" customWidth="1"/>
    <col min="5" max="5" width="27.09765625" style="10" customWidth="1"/>
    <col min="6" max="6" width="27.09765625" style="44" customWidth="1"/>
    <col min="7" max="7" width="6.3984375" style="1" customWidth="1"/>
    <col min="8" max="8" width="26.3984375" style="1" hidden="1" customWidth="1"/>
    <col min="9" max="9" width="38" style="1" customWidth="1"/>
    <col min="10" max="10" width="24.8984375" style="42" customWidth="1"/>
    <col min="11" max="12" width="6.3984375" style="1"/>
    <col min="13" max="13" width="9.796875" style="1" bestFit="1" customWidth="1"/>
    <col min="14" max="14" width="8.5" style="1" bestFit="1" customWidth="1"/>
    <col min="15" max="15" width="10.3984375" style="1" bestFit="1" customWidth="1"/>
    <col min="16" max="16" width="6.3984375" style="1"/>
    <col min="18" max="16384" width="6.3984375" style="1"/>
  </cols>
  <sheetData>
    <row r="1" spans="1:15" ht="37.049999999999997" customHeight="1" x14ac:dyDescent="0.3">
      <c r="A1" s="25"/>
      <c r="B1" s="25" t="s">
        <v>394</v>
      </c>
      <c r="C1" s="25" t="s">
        <v>395</v>
      </c>
      <c r="D1" s="26" t="s">
        <v>396</v>
      </c>
      <c r="E1" s="25" t="s">
        <v>3</v>
      </c>
      <c r="F1" s="25"/>
      <c r="G1" s="25"/>
      <c r="H1" s="25" t="s">
        <v>397</v>
      </c>
      <c r="I1" s="25" t="s">
        <v>4</v>
      </c>
      <c r="J1" s="43" t="s">
        <v>451</v>
      </c>
      <c r="M1" s="1" t="s">
        <v>474</v>
      </c>
      <c r="N1" s="1" t="s">
        <v>477</v>
      </c>
      <c r="O1" s="1" t="s">
        <v>436</v>
      </c>
    </row>
    <row r="2" spans="1:15" ht="37.049999999999997" customHeight="1" x14ac:dyDescent="0.3">
      <c r="A2" s="52"/>
      <c r="B2" s="52"/>
      <c r="C2" s="52" t="s">
        <v>398</v>
      </c>
      <c r="D2" s="53" t="s">
        <v>399</v>
      </c>
      <c r="E2" s="54" t="s">
        <v>42</v>
      </c>
      <c r="F2" s="46" t="s">
        <v>398</v>
      </c>
      <c r="G2" s="11"/>
      <c r="H2" s="11" t="s">
        <v>400</v>
      </c>
      <c r="I2" s="11" t="s">
        <v>107</v>
      </c>
      <c r="J2" s="42" t="s">
        <v>400</v>
      </c>
      <c r="K2" s="1" t="str">
        <f>VLOOKUP(E2,E:F,2,)</f>
        <v>group_envyria.png</v>
      </c>
      <c r="M2" s="1" t="s">
        <v>14</v>
      </c>
      <c r="N2" s="1" t="s">
        <v>20</v>
      </c>
      <c r="O2" s="1" t="s">
        <v>569</v>
      </c>
    </row>
    <row r="3" spans="1:15" ht="37.049999999999997" customHeight="1" x14ac:dyDescent="0.3">
      <c r="A3" s="52"/>
      <c r="B3" s="52"/>
      <c r="C3" s="52"/>
      <c r="D3" s="53"/>
      <c r="E3" s="54"/>
      <c r="F3" s="46"/>
      <c r="G3" s="11"/>
      <c r="H3" s="11" t="s">
        <v>401</v>
      </c>
      <c r="I3" s="11" t="s">
        <v>589</v>
      </c>
      <c r="J3" s="42" t="s">
        <v>401</v>
      </c>
      <c r="M3" s="1" t="s">
        <v>15</v>
      </c>
      <c r="N3" s="42" t="s">
        <v>21</v>
      </c>
      <c r="O3" s="1" t="s">
        <v>570</v>
      </c>
    </row>
    <row r="4" spans="1:15" ht="37.049999999999997" customHeight="1" x14ac:dyDescent="0.3">
      <c r="A4" s="52"/>
      <c r="B4" s="52"/>
      <c r="C4" s="52"/>
      <c r="D4" s="53"/>
      <c r="E4" s="54"/>
      <c r="F4" s="46"/>
      <c r="G4" s="11"/>
      <c r="H4" s="11" t="s">
        <v>402</v>
      </c>
      <c r="I4" s="11" t="s">
        <v>43</v>
      </c>
      <c r="J4" s="42" t="s">
        <v>402</v>
      </c>
      <c r="M4" s="1" t="s">
        <v>567</v>
      </c>
      <c r="N4" s="50" t="s">
        <v>615</v>
      </c>
      <c r="O4" s="1" t="s">
        <v>571</v>
      </c>
    </row>
    <row r="5" spans="1:15" ht="37.049999999999997" customHeight="1" x14ac:dyDescent="0.3">
      <c r="A5" s="52"/>
      <c r="B5" s="52"/>
      <c r="C5" s="52"/>
      <c r="D5" s="53"/>
      <c r="E5" s="54"/>
      <c r="F5" s="46"/>
      <c r="G5" s="11"/>
      <c r="H5" s="11" t="s">
        <v>403</v>
      </c>
      <c r="I5" s="11" t="s">
        <v>100</v>
      </c>
      <c r="J5" s="42" t="s">
        <v>403</v>
      </c>
      <c r="M5" s="1" t="s">
        <v>17</v>
      </c>
      <c r="N5" s="1" t="s">
        <v>22</v>
      </c>
      <c r="O5" s="1" t="s">
        <v>572</v>
      </c>
    </row>
    <row r="6" spans="1:15" ht="37.049999999999997" customHeight="1" x14ac:dyDescent="0.3">
      <c r="A6" s="52"/>
      <c r="B6" s="52"/>
      <c r="C6" s="52"/>
      <c r="D6" s="53"/>
      <c r="E6" s="54"/>
      <c r="F6" s="46"/>
      <c r="G6" s="11"/>
      <c r="H6" s="11" t="s">
        <v>404</v>
      </c>
      <c r="I6" s="11" t="s">
        <v>405</v>
      </c>
      <c r="J6" s="42" t="s">
        <v>404</v>
      </c>
      <c r="M6" s="42" t="s">
        <v>18</v>
      </c>
      <c r="N6" s="1" t="s">
        <v>505</v>
      </c>
      <c r="O6" s="50" t="s">
        <v>617</v>
      </c>
    </row>
    <row r="7" spans="1:15" ht="37.049999999999997" customHeight="1" x14ac:dyDescent="0.3">
      <c r="A7" s="55"/>
      <c r="B7" s="55"/>
      <c r="C7" s="52" t="s">
        <v>406</v>
      </c>
      <c r="D7" s="53" t="s">
        <v>407</v>
      </c>
      <c r="E7" s="54" t="s">
        <v>360</v>
      </c>
      <c r="F7" s="46" t="s">
        <v>406</v>
      </c>
      <c r="G7" s="11"/>
      <c r="H7" s="11" t="s">
        <v>408</v>
      </c>
      <c r="I7" s="11" t="s">
        <v>361</v>
      </c>
      <c r="J7" s="42" t="s">
        <v>408</v>
      </c>
      <c r="M7" s="1" t="s">
        <v>19</v>
      </c>
      <c r="N7" s="1" t="s">
        <v>476</v>
      </c>
      <c r="O7" s="1" t="s">
        <v>573</v>
      </c>
    </row>
    <row r="8" spans="1:15" ht="37.049999999999997" customHeight="1" x14ac:dyDescent="0.3">
      <c r="A8" s="55"/>
      <c r="B8" s="55"/>
      <c r="C8" s="52"/>
      <c r="D8" s="53"/>
      <c r="E8" s="54"/>
      <c r="F8" s="46"/>
      <c r="G8" s="11"/>
      <c r="H8" s="11" t="s">
        <v>409</v>
      </c>
      <c r="I8" s="11" t="s">
        <v>91</v>
      </c>
      <c r="J8" s="42" t="s">
        <v>409</v>
      </c>
      <c r="M8" s="1" t="s">
        <v>563</v>
      </c>
      <c r="N8" s="1" t="s">
        <v>23</v>
      </c>
      <c r="O8" s="1" t="s">
        <v>574</v>
      </c>
    </row>
    <row r="9" spans="1:15" ht="37.049999999999997" customHeight="1" x14ac:dyDescent="0.3">
      <c r="A9" s="11"/>
      <c r="B9" s="11"/>
      <c r="C9" s="11" t="s">
        <v>410</v>
      </c>
      <c r="D9" s="14" t="s">
        <v>411</v>
      </c>
      <c r="E9" s="12" t="s">
        <v>281</v>
      </c>
      <c r="F9" s="46" t="s">
        <v>410</v>
      </c>
      <c r="G9" s="11"/>
      <c r="H9" s="11"/>
      <c r="I9" s="11"/>
      <c r="M9" s="50" t="s">
        <v>611</v>
      </c>
      <c r="N9" s="1" t="s">
        <v>24</v>
      </c>
      <c r="O9" s="1" t="s">
        <v>575</v>
      </c>
    </row>
    <row r="10" spans="1:15" ht="37.049999999999997" customHeight="1" x14ac:dyDescent="0.3">
      <c r="A10" s="11"/>
      <c r="B10" s="11"/>
      <c r="C10" s="11" t="s">
        <v>412</v>
      </c>
      <c r="D10" s="14" t="s">
        <v>413</v>
      </c>
      <c r="E10" s="12" t="s">
        <v>48</v>
      </c>
      <c r="F10" s="46" t="s">
        <v>412</v>
      </c>
      <c r="G10" s="11"/>
      <c r="H10" s="11"/>
      <c r="I10" s="11"/>
      <c r="M10" s="1" t="s">
        <v>496</v>
      </c>
      <c r="N10" s="1" t="s">
        <v>25</v>
      </c>
      <c r="O10" s="1" t="s">
        <v>576</v>
      </c>
    </row>
    <row r="11" spans="1:15" ht="37.049999999999997" customHeight="1" x14ac:dyDescent="0.3">
      <c r="A11" s="11"/>
      <c r="B11" s="11"/>
      <c r="C11" s="11" t="s">
        <v>414</v>
      </c>
      <c r="D11" s="14" t="s">
        <v>415</v>
      </c>
      <c r="E11" s="12" t="s">
        <v>154</v>
      </c>
      <c r="F11" s="46" t="s">
        <v>414</v>
      </c>
      <c r="G11" s="11"/>
      <c r="H11" s="11" t="s">
        <v>416</v>
      </c>
      <c r="I11" s="11" t="s">
        <v>590</v>
      </c>
      <c r="J11" s="42" t="s">
        <v>416</v>
      </c>
      <c r="N11" s="1" t="s">
        <v>495</v>
      </c>
      <c r="O11" s="1" t="s">
        <v>577</v>
      </c>
    </row>
    <row r="12" spans="1:15" ht="37.049999999999997" customHeight="1" x14ac:dyDescent="0.3">
      <c r="A12" s="52"/>
      <c r="B12" s="52"/>
      <c r="C12" s="52" t="s">
        <v>417</v>
      </c>
      <c r="D12" s="53" t="s">
        <v>418</v>
      </c>
      <c r="E12" s="54" t="s">
        <v>162</v>
      </c>
      <c r="F12" s="46" t="s">
        <v>417</v>
      </c>
      <c r="G12" s="11"/>
      <c r="H12" s="11" t="s">
        <v>419</v>
      </c>
      <c r="I12" s="11" t="s">
        <v>606</v>
      </c>
      <c r="J12" s="42" t="s">
        <v>419</v>
      </c>
      <c r="N12" s="1" t="s">
        <v>545</v>
      </c>
      <c r="O12" s="1" t="s">
        <v>578</v>
      </c>
    </row>
    <row r="13" spans="1:15" ht="37.049999999999997" customHeight="1" x14ac:dyDescent="0.3">
      <c r="A13" s="52"/>
      <c r="B13" s="52"/>
      <c r="C13" s="52"/>
      <c r="D13" s="53"/>
      <c r="E13" s="54"/>
      <c r="F13" s="46"/>
      <c r="G13" s="11"/>
      <c r="H13" s="11" t="s">
        <v>420</v>
      </c>
      <c r="I13" s="11" t="s">
        <v>168</v>
      </c>
      <c r="J13" s="42" t="s">
        <v>420</v>
      </c>
      <c r="O13" s="1" t="s">
        <v>579</v>
      </c>
    </row>
    <row r="14" spans="1:15" ht="37.049999999999997" customHeight="1" x14ac:dyDescent="0.3">
      <c r="A14" s="11"/>
      <c r="B14" s="11"/>
      <c r="C14" s="11" t="s">
        <v>421</v>
      </c>
      <c r="D14" s="14" t="s">
        <v>422</v>
      </c>
      <c r="E14" s="12" t="s">
        <v>264</v>
      </c>
      <c r="F14" s="46" t="s">
        <v>421</v>
      </c>
      <c r="G14" s="11"/>
      <c r="H14" s="11"/>
      <c r="I14" s="11"/>
      <c r="O14" s="1" t="s">
        <v>568</v>
      </c>
    </row>
    <row r="15" spans="1:15" ht="37.049999999999997" customHeight="1" x14ac:dyDescent="0.3">
      <c r="A15" s="11"/>
      <c r="B15" s="11"/>
      <c r="C15" s="11" t="s">
        <v>423</v>
      </c>
      <c r="D15" s="14" t="s">
        <v>424</v>
      </c>
      <c r="E15" s="12" t="s">
        <v>326</v>
      </c>
      <c r="F15" s="46" t="s">
        <v>423</v>
      </c>
      <c r="G15" s="11"/>
      <c r="H15" s="11" t="s">
        <v>425</v>
      </c>
      <c r="I15" s="11" t="s">
        <v>337</v>
      </c>
      <c r="J15" s="42" t="s">
        <v>425</v>
      </c>
      <c r="O15" s="1" t="s">
        <v>580</v>
      </c>
    </row>
    <row r="16" spans="1:15" ht="37.049999999999997" customHeight="1" x14ac:dyDescent="0.3">
      <c r="A16" s="11"/>
      <c r="B16" s="11"/>
      <c r="C16" s="11" t="s">
        <v>426</v>
      </c>
      <c r="D16" s="14" t="s">
        <v>427</v>
      </c>
      <c r="E16" s="12" t="s">
        <v>428</v>
      </c>
      <c r="F16" s="46" t="s">
        <v>426</v>
      </c>
      <c r="G16" s="11"/>
      <c r="H16" s="11" t="s">
        <v>429</v>
      </c>
      <c r="I16" s="11" t="s">
        <v>57</v>
      </c>
      <c r="J16" s="42" t="s">
        <v>429</v>
      </c>
      <c r="O16" s="1" t="s">
        <v>581</v>
      </c>
    </row>
    <row r="17" spans="1:15" ht="37.049999999999997" customHeight="1" x14ac:dyDescent="0.3">
      <c r="A17" s="11"/>
      <c r="B17" s="11"/>
      <c r="C17" s="11" t="s">
        <v>430</v>
      </c>
      <c r="D17" s="14" t="s">
        <v>431</v>
      </c>
      <c r="E17" s="12" t="s">
        <v>497</v>
      </c>
      <c r="F17" s="46" t="s">
        <v>430</v>
      </c>
      <c r="G17" s="11"/>
      <c r="H17" s="11" t="s">
        <v>432</v>
      </c>
      <c r="I17" s="11" t="s">
        <v>68</v>
      </c>
      <c r="J17" s="42" t="s">
        <v>432</v>
      </c>
      <c r="O17" s="1" t="s">
        <v>582</v>
      </c>
    </row>
    <row r="18" spans="1:15" ht="37.049999999999997" customHeight="1" x14ac:dyDescent="0.3">
      <c r="A18" s="11"/>
      <c r="B18" s="11"/>
      <c r="C18" s="11" t="s">
        <v>433</v>
      </c>
      <c r="D18" s="14" t="s">
        <v>434</v>
      </c>
      <c r="E18" s="12" t="s">
        <v>174</v>
      </c>
      <c r="F18" s="46" t="s">
        <v>433</v>
      </c>
      <c r="G18" s="11"/>
      <c r="H18" s="11" t="s">
        <v>435</v>
      </c>
      <c r="I18" s="11" t="s">
        <v>175</v>
      </c>
      <c r="J18" s="42" t="s">
        <v>435</v>
      </c>
      <c r="O18" s="1" t="s">
        <v>583</v>
      </c>
    </row>
    <row r="19" spans="1:15" ht="37.049999999999997" customHeight="1" x14ac:dyDescent="0.3">
      <c r="A19" s="55" t="s">
        <v>436</v>
      </c>
      <c r="B19" s="55"/>
      <c r="C19" s="52"/>
      <c r="D19" s="53" t="s">
        <v>437</v>
      </c>
      <c r="E19" s="56" t="s">
        <v>36</v>
      </c>
      <c r="F19" s="45" t="s">
        <v>437</v>
      </c>
      <c r="G19" s="11"/>
      <c r="H19" s="11" t="s">
        <v>438</v>
      </c>
      <c r="I19" s="11" t="s">
        <v>249</v>
      </c>
      <c r="J19" s="42" t="s">
        <v>438</v>
      </c>
      <c r="O19" s="1" t="s">
        <v>584</v>
      </c>
    </row>
    <row r="20" spans="1:15" ht="37.049999999999997" customHeight="1" x14ac:dyDescent="0.3">
      <c r="A20" s="55"/>
      <c r="B20" s="55"/>
      <c r="C20" s="52"/>
      <c r="D20" s="53"/>
      <c r="E20" s="56"/>
      <c r="F20" s="45"/>
      <c r="G20" s="11"/>
      <c r="H20" s="11" t="s">
        <v>439</v>
      </c>
      <c r="I20" s="11" t="s">
        <v>312</v>
      </c>
      <c r="J20" s="42" t="s">
        <v>439</v>
      </c>
      <c r="O20" s="1" t="s">
        <v>585</v>
      </c>
    </row>
    <row r="21" spans="1:15" ht="37.049999999999997" customHeight="1" x14ac:dyDescent="0.3">
      <c r="A21" s="55"/>
      <c r="B21" s="55"/>
      <c r="C21" s="52"/>
      <c r="D21" s="53"/>
      <c r="E21" s="56"/>
      <c r="F21" s="45"/>
      <c r="G21" s="11"/>
      <c r="H21" s="11" t="s">
        <v>440</v>
      </c>
      <c r="I21" s="11" t="s">
        <v>232</v>
      </c>
      <c r="J21" s="42" t="s">
        <v>440</v>
      </c>
      <c r="O21" s="1" t="s">
        <v>586</v>
      </c>
    </row>
    <row r="22" spans="1:15" ht="37.049999999999997" customHeight="1" x14ac:dyDescent="0.3">
      <c r="A22" s="55"/>
      <c r="B22" s="55"/>
      <c r="C22" s="52"/>
      <c r="D22" s="53"/>
      <c r="E22" s="56"/>
      <c r="F22" s="45"/>
      <c r="G22" s="11"/>
      <c r="H22" s="11" t="s">
        <v>441</v>
      </c>
      <c r="I22" s="11" t="s">
        <v>319</v>
      </c>
      <c r="J22" s="42" t="s">
        <v>441</v>
      </c>
    </row>
    <row r="23" spans="1:15" s="38" customFormat="1" ht="37.049999999999997" customHeight="1" x14ac:dyDescent="0.3">
      <c r="A23" s="55"/>
      <c r="B23" s="55"/>
      <c r="D23" s="39"/>
      <c r="E23" s="56"/>
      <c r="F23" s="45"/>
      <c r="I23" s="38" t="s">
        <v>529</v>
      </c>
      <c r="J23" s="42" t="s">
        <v>591</v>
      </c>
    </row>
    <row r="24" spans="1:15" s="38" customFormat="1" ht="37.049999999999997" customHeight="1" x14ac:dyDescent="0.3">
      <c r="A24" s="55"/>
      <c r="B24" s="55"/>
      <c r="D24" s="39"/>
      <c r="E24" s="56"/>
      <c r="F24" s="45"/>
      <c r="I24" s="38" t="s">
        <v>519</v>
      </c>
      <c r="J24" s="42" t="s">
        <v>592</v>
      </c>
    </row>
    <row r="25" spans="1:15" s="41" customFormat="1" ht="37.049999999999997" customHeight="1" x14ac:dyDescent="0.3">
      <c r="A25" s="55"/>
      <c r="B25" s="55"/>
      <c r="D25" s="40"/>
      <c r="E25" s="56"/>
      <c r="F25" s="45"/>
      <c r="I25" s="41" t="s">
        <v>561</v>
      </c>
      <c r="J25" s="42" t="s">
        <v>593</v>
      </c>
    </row>
    <row r="26" spans="1:15" ht="37.049999999999997" customHeight="1" x14ac:dyDescent="0.3">
      <c r="A26" s="55" t="s">
        <v>520</v>
      </c>
      <c r="B26" s="11"/>
      <c r="C26" s="11"/>
      <c r="D26" s="14" t="s">
        <v>442</v>
      </c>
      <c r="E26" s="38" t="s">
        <v>443</v>
      </c>
      <c r="G26" s="11"/>
      <c r="H26" s="11"/>
      <c r="I26" s="38" t="s">
        <v>521</v>
      </c>
    </row>
    <row r="27" spans="1:15" ht="37.049999999999997" customHeight="1" x14ac:dyDescent="0.3">
      <c r="A27" s="55"/>
      <c r="B27" s="11"/>
      <c r="C27" s="11"/>
      <c r="D27" s="11"/>
      <c r="E27" s="38" t="s">
        <v>523</v>
      </c>
      <c r="G27" s="11"/>
      <c r="H27" s="11"/>
      <c r="I27" s="38" t="s">
        <v>522</v>
      </c>
    </row>
  </sheetData>
  <autoFilter ref="C1:I1" xr:uid="{D34E5BD1-5186-4F28-B32E-C9CFC7F001D0}"/>
  <mergeCells count="21">
    <mergeCell ref="A26:A27"/>
    <mergeCell ref="D19:D22"/>
    <mergeCell ref="C19:C22"/>
    <mergeCell ref="E19:E25"/>
    <mergeCell ref="B19:B25"/>
    <mergeCell ref="A19:A25"/>
    <mergeCell ref="A2:A6"/>
    <mergeCell ref="B2:B6"/>
    <mergeCell ref="C2:C6"/>
    <mergeCell ref="D2:D6"/>
    <mergeCell ref="E2:E6"/>
    <mergeCell ref="E7:E8"/>
    <mergeCell ref="D7:D8"/>
    <mergeCell ref="C7:C8"/>
    <mergeCell ref="B7:B8"/>
    <mergeCell ref="A7:A8"/>
    <mergeCell ref="A12:A13"/>
    <mergeCell ref="B12:B13"/>
    <mergeCell ref="C12:C13"/>
    <mergeCell ref="D12:D13"/>
    <mergeCell ref="E12:E13"/>
  </mergeCells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workbookViewId="0">
      <selection activeCell="A8" sqref="A8"/>
    </sheetView>
  </sheetViews>
  <sheetFormatPr defaultRowHeight="14.4" x14ac:dyDescent="0.3"/>
  <cols>
    <col min="1" max="1" width="60.3984375" bestFit="1" customWidth="1"/>
    <col min="2" max="2" width="10.296875" bestFit="1" customWidth="1"/>
  </cols>
  <sheetData>
    <row r="1" spans="1:1" x14ac:dyDescent="0.3">
      <c r="A1" t="s">
        <v>444</v>
      </c>
    </row>
    <row r="2" spans="1:1" x14ac:dyDescent="0.3">
      <c r="A2" t="s">
        <v>518</v>
      </c>
    </row>
    <row r="3" spans="1:1" x14ac:dyDescent="0.3">
      <c r="A3" t="s">
        <v>445</v>
      </c>
    </row>
    <row r="4" spans="1:1" x14ac:dyDescent="0.3">
      <c r="A4" t="s">
        <v>446</v>
      </c>
    </row>
    <row r="6" spans="1:1" x14ac:dyDescent="0.3">
      <c r="A6" t="s">
        <v>447</v>
      </c>
    </row>
    <row r="7" spans="1:1" x14ac:dyDescent="0.3">
      <c r="A7" s="18">
        <v>44009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9E4-14ED-42E4-BE92-59B1DEA5BCCF}">
  <dimension ref="A1:A6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619</v>
      </c>
    </row>
    <row r="2" spans="1:1" hidden="1" x14ac:dyDescent="0.3">
      <c r="A2" t="str">
        <f>SUBSTITUTE(SUBSTITUTE(A1,"アップ",""),"％","%")</f>
        <v>単体攻撃力50% 回避率10% 斬撃回避率20% クリティカル率10% &lt;強欲&gt;特効40% &lt;色欲&gt;特効20%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単体攻撃力+50% 回避率+10% 斬撃回避率+20% クリティカル率+10% &lt;強欲&gt;特効+40% &lt;色欲&gt;特効+20%</v>
      </c>
    </row>
    <row r="6" spans="1:1" x14ac:dyDescent="0.3">
      <c r="A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Mementos</vt:lpstr>
      <vt:lpstr>List</vt:lpstr>
      <vt:lpstr>Readme</vt:lpstr>
      <vt:lpstr>converter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2020-06-27T15:10:09Z</dcterms:modified>
  <cp:category/>
  <cp:contentStatus/>
</cp:coreProperties>
</file>