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cc82aea0c0db78/Tagatame/Repo/mementos/"/>
    </mc:Choice>
  </mc:AlternateContent>
  <xr:revisionPtr revIDLastSave="11" documentId="113_{483EAF00-E821-4D87-A425-3DBBFDBEA592}" xr6:coauthVersionLast="45" xr6:coauthVersionMax="45" xr10:uidLastSave="{CC14942C-0857-4ED6-A7B5-80C6D3701BF3}"/>
  <bookViews>
    <workbookView xWindow="-104" yWindow="-104" windowWidth="22326" windowHeight="12050" activeTab="2" xr2:uid="{28EF47FE-C34C-4192-A973-EF1E71DA4EC0}"/>
  </bookViews>
  <sheets>
    <sheet name="Mementos" sheetId="1" r:id="rId1"/>
    <sheet name="List" sheetId="4" r:id="rId2"/>
    <sheet name="Readme" sheetId="5" r:id="rId3"/>
    <sheet name="converter" sheetId="7" r:id="rId4"/>
  </sheets>
  <definedNames>
    <definedName name="_xlnm._FilterDatabase" localSheetId="1" hidden="1">List!$C$1:$H$1</definedName>
    <definedName name="_xlnm._FilterDatabase" localSheetId="0" hidden="1">Mementos!$B$2:$AD$194</definedName>
    <definedName name="group" localSheetId="1">List!$H:$H</definedName>
    <definedName name="group">#REF!</definedName>
    <definedName name="_xlnm.Print_Area" localSheetId="0">Mementos!$B:$AD</definedName>
    <definedName name="_xlnm.Print_Titles" localSheetId="0">Mementos!$1:$2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194" i="1" l="1"/>
  <c r="AH194" i="1" s="1"/>
  <c r="AI193" i="1"/>
  <c r="AH193" i="1" s="1"/>
  <c r="AI192" i="1"/>
  <c r="AH192" i="1"/>
  <c r="AG192" i="1"/>
  <c r="AI191" i="1"/>
  <c r="AH191" i="1" s="1"/>
  <c r="AG191" i="1"/>
  <c r="AI190" i="1"/>
  <c r="AH190" i="1" s="1"/>
  <c r="AI189" i="1"/>
  <c r="AH189" i="1" s="1"/>
  <c r="AI188" i="1"/>
  <c r="AH188" i="1"/>
  <c r="AG188" i="1"/>
  <c r="AI187" i="1"/>
  <c r="AH187" i="1"/>
  <c r="AG187" i="1"/>
  <c r="AI186" i="1"/>
  <c r="AH186" i="1" s="1"/>
  <c r="AI185" i="1"/>
  <c r="AH185" i="1" s="1"/>
  <c r="AI184" i="1"/>
  <c r="AG184" i="1" s="1"/>
  <c r="AH184" i="1"/>
  <c r="AI183" i="1"/>
  <c r="AH183" i="1" s="1"/>
  <c r="AG183" i="1"/>
  <c r="AI182" i="1"/>
  <c r="AH182" i="1" s="1"/>
  <c r="AI181" i="1"/>
  <c r="AH181" i="1" s="1"/>
  <c r="AI180" i="1"/>
  <c r="AH180" i="1"/>
  <c r="AG180" i="1"/>
  <c r="AI179" i="1"/>
  <c r="AH179" i="1"/>
  <c r="AG179" i="1"/>
  <c r="AI178" i="1"/>
  <c r="AH178" i="1" s="1"/>
  <c r="AI177" i="1"/>
  <c r="AH177" i="1" s="1"/>
  <c r="AI176" i="1"/>
  <c r="AG176" i="1" s="1"/>
  <c r="AH176" i="1"/>
  <c r="AI175" i="1"/>
  <c r="AH175" i="1" s="1"/>
  <c r="AG175" i="1"/>
  <c r="AI174" i="1"/>
  <c r="AH174" i="1" s="1"/>
  <c r="AG174" i="1"/>
  <c r="AI173" i="1"/>
  <c r="AH173" i="1" s="1"/>
  <c r="AI172" i="1"/>
  <c r="AH172" i="1"/>
  <c r="AG172" i="1"/>
  <c r="AI171" i="1"/>
  <c r="AH171" i="1"/>
  <c r="AG171" i="1"/>
  <c r="AI170" i="1"/>
  <c r="AH170" i="1" s="1"/>
  <c r="AI169" i="1"/>
  <c r="AH169" i="1" s="1"/>
  <c r="AI168" i="1"/>
  <c r="AG168" i="1" s="1"/>
  <c r="AH168" i="1"/>
  <c r="AI167" i="1"/>
  <c r="AH167" i="1" s="1"/>
  <c r="AG167" i="1"/>
  <c r="AI166" i="1"/>
  <c r="AH166" i="1" s="1"/>
  <c r="AG166" i="1"/>
  <c r="AI165" i="1"/>
  <c r="AH165" i="1" s="1"/>
  <c r="AI164" i="1"/>
  <c r="AH164" i="1"/>
  <c r="AG164" i="1"/>
  <c r="AI163" i="1"/>
  <c r="AH163" i="1"/>
  <c r="AG163" i="1"/>
  <c r="AI162" i="1"/>
  <c r="AH162" i="1" s="1"/>
  <c r="AI161" i="1"/>
  <c r="AH161" i="1" s="1"/>
  <c r="AI160" i="1"/>
  <c r="AG160" i="1" s="1"/>
  <c r="AH160" i="1"/>
  <c r="AI159" i="1"/>
  <c r="AH159" i="1" s="1"/>
  <c r="AG159" i="1"/>
  <c r="AI158" i="1"/>
  <c r="AH158" i="1" s="1"/>
  <c r="AG158" i="1"/>
  <c r="AI157" i="1"/>
  <c r="AH157" i="1" s="1"/>
  <c r="AI156" i="1"/>
  <c r="AH156" i="1"/>
  <c r="AG156" i="1"/>
  <c r="AI155" i="1"/>
  <c r="AH155" i="1"/>
  <c r="AG155" i="1"/>
  <c r="AI154" i="1"/>
  <c r="AH154" i="1" s="1"/>
  <c r="AI153" i="1"/>
  <c r="AH153" i="1" s="1"/>
  <c r="AI152" i="1"/>
  <c r="AG152" i="1" s="1"/>
  <c r="AH152" i="1"/>
  <c r="AI151" i="1"/>
  <c r="AH151" i="1" s="1"/>
  <c r="AG151" i="1"/>
  <c r="AI150" i="1"/>
  <c r="AH150" i="1" s="1"/>
  <c r="AG150" i="1"/>
  <c r="AI149" i="1"/>
  <c r="AH149" i="1" s="1"/>
  <c r="AI148" i="1"/>
  <c r="AH148" i="1"/>
  <c r="AG148" i="1"/>
  <c r="AI147" i="1"/>
  <c r="AH147" i="1"/>
  <c r="AG147" i="1"/>
  <c r="AI146" i="1"/>
  <c r="AH146" i="1" s="1"/>
  <c r="AI145" i="1"/>
  <c r="AH145" i="1" s="1"/>
  <c r="AI144" i="1"/>
  <c r="AG144" i="1" s="1"/>
  <c r="AH144" i="1"/>
  <c r="AI143" i="1"/>
  <c r="AH143" i="1" s="1"/>
  <c r="AG143" i="1"/>
  <c r="AI142" i="1"/>
  <c r="AH142" i="1" s="1"/>
  <c r="AG142" i="1"/>
  <c r="AI141" i="1"/>
  <c r="AH141" i="1" s="1"/>
  <c r="AI140" i="1"/>
  <c r="AH140" i="1"/>
  <c r="AG140" i="1"/>
  <c r="AI139" i="1"/>
  <c r="AH139" i="1"/>
  <c r="AG139" i="1"/>
  <c r="AI138" i="1"/>
  <c r="AH138" i="1" s="1"/>
  <c r="AI137" i="1"/>
  <c r="AH137" i="1" s="1"/>
  <c r="AI136" i="1"/>
  <c r="AG136" i="1" s="1"/>
  <c r="AH136" i="1"/>
  <c r="AI135" i="1"/>
  <c r="AH135" i="1" s="1"/>
  <c r="AG135" i="1"/>
  <c r="AI134" i="1"/>
  <c r="AH134" i="1" s="1"/>
  <c r="AG134" i="1"/>
  <c r="AI133" i="1"/>
  <c r="AH133" i="1" s="1"/>
  <c r="AI132" i="1"/>
  <c r="AH132" i="1"/>
  <c r="AG132" i="1"/>
  <c r="AI131" i="1"/>
  <c r="AH131" i="1"/>
  <c r="AG131" i="1"/>
  <c r="AI130" i="1"/>
  <c r="AH130" i="1" s="1"/>
  <c r="AI129" i="1"/>
  <c r="AH129" i="1" s="1"/>
  <c r="AI128" i="1"/>
  <c r="AG128" i="1" s="1"/>
  <c r="AH128" i="1"/>
  <c r="AI127" i="1"/>
  <c r="AH127" i="1" s="1"/>
  <c r="AG127" i="1"/>
  <c r="AI126" i="1"/>
  <c r="AH126" i="1" s="1"/>
  <c r="AG126" i="1"/>
  <c r="AI125" i="1"/>
  <c r="AH125" i="1" s="1"/>
  <c r="AI124" i="1"/>
  <c r="AH124" i="1"/>
  <c r="AG124" i="1"/>
  <c r="AI123" i="1"/>
  <c r="AH123" i="1"/>
  <c r="AG123" i="1"/>
  <c r="AI122" i="1"/>
  <c r="AH122" i="1" s="1"/>
  <c r="AI121" i="1"/>
  <c r="AH121" i="1" s="1"/>
  <c r="AI120" i="1"/>
  <c r="AG120" i="1" s="1"/>
  <c r="AH120" i="1"/>
  <c r="AI119" i="1"/>
  <c r="AH119" i="1" s="1"/>
  <c r="AG119" i="1"/>
  <c r="AI118" i="1"/>
  <c r="AH118" i="1" s="1"/>
  <c r="AG118" i="1"/>
  <c r="AI117" i="1"/>
  <c r="AH117" i="1" s="1"/>
  <c r="AI116" i="1"/>
  <c r="AH116" i="1"/>
  <c r="AG116" i="1"/>
  <c r="AI115" i="1"/>
  <c r="AH115" i="1"/>
  <c r="AG115" i="1"/>
  <c r="AI114" i="1"/>
  <c r="AH114" i="1" s="1"/>
  <c r="AI113" i="1"/>
  <c r="AH113" i="1" s="1"/>
  <c r="AI112" i="1"/>
  <c r="AG112" i="1" s="1"/>
  <c r="AH112" i="1"/>
  <c r="AI111" i="1"/>
  <c r="AH111" i="1" s="1"/>
  <c r="AG111" i="1"/>
  <c r="AI110" i="1"/>
  <c r="AH110" i="1" s="1"/>
  <c r="AG110" i="1"/>
  <c r="AI109" i="1"/>
  <c r="AH109" i="1" s="1"/>
  <c r="AI108" i="1"/>
  <c r="AH108" i="1"/>
  <c r="AG108" i="1"/>
  <c r="AI107" i="1"/>
  <c r="AH107" i="1"/>
  <c r="AG107" i="1"/>
  <c r="AI106" i="1"/>
  <c r="AH106" i="1" s="1"/>
  <c r="AI105" i="1"/>
  <c r="AH105" i="1" s="1"/>
  <c r="AI104" i="1"/>
  <c r="AG104" i="1" s="1"/>
  <c r="AH104" i="1"/>
  <c r="AI103" i="1"/>
  <c r="AH103" i="1" s="1"/>
  <c r="AG103" i="1"/>
  <c r="AI102" i="1"/>
  <c r="AH102" i="1" s="1"/>
  <c r="AG102" i="1"/>
  <c r="AI101" i="1"/>
  <c r="AH101" i="1" s="1"/>
  <c r="AI100" i="1"/>
  <c r="AH100" i="1"/>
  <c r="AG100" i="1"/>
  <c r="AI99" i="1"/>
  <c r="AH99" i="1"/>
  <c r="AG99" i="1"/>
  <c r="AI98" i="1"/>
  <c r="AH98" i="1" s="1"/>
  <c r="AI97" i="1"/>
  <c r="AH97" i="1" s="1"/>
  <c r="AI96" i="1"/>
  <c r="AG96" i="1" s="1"/>
  <c r="AH96" i="1"/>
  <c r="AI95" i="1"/>
  <c r="AH95" i="1" s="1"/>
  <c r="AG95" i="1"/>
  <c r="AI94" i="1"/>
  <c r="AH94" i="1" s="1"/>
  <c r="AG94" i="1"/>
  <c r="AI93" i="1"/>
  <c r="AH93" i="1" s="1"/>
  <c r="AI92" i="1"/>
  <c r="AH92" i="1"/>
  <c r="AG92" i="1"/>
  <c r="AI91" i="1"/>
  <c r="AH91" i="1"/>
  <c r="AG91" i="1"/>
  <c r="AI90" i="1"/>
  <c r="AH90" i="1" s="1"/>
  <c r="AI89" i="1"/>
  <c r="AH89" i="1" s="1"/>
  <c r="AI88" i="1"/>
  <c r="AG88" i="1" s="1"/>
  <c r="AH88" i="1"/>
  <c r="AI87" i="1"/>
  <c r="AH87" i="1" s="1"/>
  <c r="AG87" i="1"/>
  <c r="AI86" i="1"/>
  <c r="AH86" i="1" s="1"/>
  <c r="AG86" i="1"/>
  <c r="AI85" i="1"/>
  <c r="AH85" i="1" s="1"/>
  <c r="AI84" i="1"/>
  <c r="AH84" i="1"/>
  <c r="AG84" i="1"/>
  <c r="AI83" i="1"/>
  <c r="AH83" i="1"/>
  <c r="AG83" i="1"/>
  <c r="AI82" i="1"/>
  <c r="AH82" i="1" s="1"/>
  <c r="AI81" i="1"/>
  <c r="AH81" i="1" s="1"/>
  <c r="AI80" i="1"/>
  <c r="AG80" i="1" s="1"/>
  <c r="AH80" i="1"/>
  <c r="AI79" i="1"/>
  <c r="AH79" i="1" s="1"/>
  <c r="AG79" i="1"/>
  <c r="AI78" i="1"/>
  <c r="AH78" i="1" s="1"/>
  <c r="AI77" i="1"/>
  <c r="AH77" i="1" s="1"/>
  <c r="AI76" i="1"/>
  <c r="AH76" i="1"/>
  <c r="AG76" i="1"/>
  <c r="AI75" i="1"/>
  <c r="AH75" i="1"/>
  <c r="AG75" i="1"/>
  <c r="AI74" i="1"/>
  <c r="AH74" i="1" s="1"/>
  <c r="AI73" i="1"/>
  <c r="AG73" i="1" s="1"/>
  <c r="AH73" i="1"/>
  <c r="AI72" i="1"/>
  <c r="AG72" i="1" s="1"/>
  <c r="AH72" i="1"/>
  <c r="AI71" i="1"/>
  <c r="AH71" i="1" s="1"/>
  <c r="AG71" i="1"/>
  <c r="AI70" i="1"/>
  <c r="AH70" i="1" s="1"/>
  <c r="AI69" i="1"/>
  <c r="AH69" i="1" s="1"/>
  <c r="AI68" i="1"/>
  <c r="AH68" i="1"/>
  <c r="AG68" i="1"/>
  <c r="AI67" i="1"/>
  <c r="AH67" i="1"/>
  <c r="AG67" i="1"/>
  <c r="AI66" i="1"/>
  <c r="AH66" i="1" s="1"/>
  <c r="AI65" i="1"/>
  <c r="AG65" i="1" s="1"/>
  <c r="AH65" i="1"/>
  <c r="AI64" i="1"/>
  <c r="AG64" i="1" s="1"/>
  <c r="AH64" i="1"/>
  <c r="AI63" i="1"/>
  <c r="AH63" i="1" s="1"/>
  <c r="AG63" i="1"/>
  <c r="AI62" i="1"/>
  <c r="AH62" i="1" s="1"/>
  <c r="AI61" i="1"/>
  <c r="AH61" i="1" s="1"/>
  <c r="AI60" i="1"/>
  <c r="AH60" i="1"/>
  <c r="AG60" i="1"/>
  <c r="AI59" i="1"/>
  <c r="AH59" i="1"/>
  <c r="AG59" i="1"/>
  <c r="AI58" i="1"/>
  <c r="AH58" i="1" s="1"/>
  <c r="AI57" i="1"/>
  <c r="AG57" i="1" s="1"/>
  <c r="AH57" i="1"/>
  <c r="AI56" i="1"/>
  <c r="AG56" i="1" s="1"/>
  <c r="AH56" i="1"/>
  <c r="AI55" i="1"/>
  <c r="AH55" i="1" s="1"/>
  <c r="AG55" i="1"/>
  <c r="AI54" i="1"/>
  <c r="AH54" i="1" s="1"/>
  <c r="AI53" i="1"/>
  <c r="AH53" i="1" s="1"/>
  <c r="AI52" i="1"/>
  <c r="AH52" i="1"/>
  <c r="AG52" i="1"/>
  <c r="AI51" i="1"/>
  <c r="AH51" i="1"/>
  <c r="AG51" i="1"/>
  <c r="AI50" i="1"/>
  <c r="AH50" i="1" s="1"/>
  <c r="AI49" i="1"/>
  <c r="AG49" i="1" s="1"/>
  <c r="AH49" i="1"/>
  <c r="AI48" i="1"/>
  <c r="AG48" i="1" s="1"/>
  <c r="AH48" i="1"/>
  <c r="AI47" i="1"/>
  <c r="AH47" i="1" s="1"/>
  <c r="AG47" i="1"/>
  <c r="AI46" i="1"/>
  <c r="AH46" i="1" s="1"/>
  <c r="AI45" i="1"/>
  <c r="AH45" i="1" s="1"/>
  <c r="AI44" i="1"/>
  <c r="AH44" i="1"/>
  <c r="AG44" i="1"/>
  <c r="AI43" i="1"/>
  <c r="AH43" i="1"/>
  <c r="AG43" i="1"/>
  <c r="AI42" i="1"/>
  <c r="AH42" i="1" s="1"/>
  <c r="AI41" i="1"/>
  <c r="AG41" i="1" s="1"/>
  <c r="AH41" i="1"/>
  <c r="AI40" i="1"/>
  <c r="AG40" i="1" s="1"/>
  <c r="AH40" i="1"/>
  <c r="AI39" i="1"/>
  <c r="AH39" i="1" s="1"/>
  <c r="AG39" i="1"/>
  <c r="AI38" i="1"/>
  <c r="AH38" i="1" s="1"/>
  <c r="AI37" i="1"/>
  <c r="AH37" i="1" s="1"/>
  <c r="AI36" i="1"/>
  <c r="AH36" i="1"/>
  <c r="AG36" i="1"/>
  <c r="AI35" i="1"/>
  <c r="AH35" i="1"/>
  <c r="AG35" i="1"/>
  <c r="AI34" i="1"/>
  <c r="AH34" i="1" s="1"/>
  <c r="AI33" i="1"/>
  <c r="AG33" i="1" s="1"/>
  <c r="AH33" i="1"/>
  <c r="AI32" i="1"/>
  <c r="AG32" i="1" s="1"/>
  <c r="AH32" i="1"/>
  <c r="AI31" i="1"/>
  <c r="AH31" i="1" s="1"/>
  <c r="AG31" i="1"/>
  <c r="AI30" i="1"/>
  <c r="AH30" i="1" s="1"/>
  <c r="AI29" i="1"/>
  <c r="AH29" i="1" s="1"/>
  <c r="AI28" i="1"/>
  <c r="AH28" i="1"/>
  <c r="AG28" i="1"/>
  <c r="AI27" i="1"/>
  <c r="AH27" i="1"/>
  <c r="AG27" i="1"/>
  <c r="AI26" i="1"/>
  <c r="AH26" i="1" s="1"/>
  <c r="AI25" i="1"/>
  <c r="AG25" i="1" s="1"/>
  <c r="AH25" i="1"/>
  <c r="AI24" i="1"/>
  <c r="AG24" i="1" s="1"/>
  <c r="AH24" i="1"/>
  <c r="AI23" i="1"/>
  <c r="AH23" i="1" s="1"/>
  <c r="AG23" i="1"/>
  <c r="AI22" i="1"/>
  <c r="AH22" i="1" s="1"/>
  <c r="AI21" i="1"/>
  <c r="AH21" i="1" s="1"/>
  <c r="AI20" i="1"/>
  <c r="AH20" i="1"/>
  <c r="AG20" i="1"/>
  <c r="AI19" i="1"/>
  <c r="AH19" i="1"/>
  <c r="AG19" i="1"/>
  <c r="AI18" i="1"/>
  <c r="AH18" i="1"/>
  <c r="AG18" i="1"/>
  <c r="AI17" i="1"/>
  <c r="AG17" i="1" s="1"/>
  <c r="AH17" i="1"/>
  <c r="AI16" i="1"/>
  <c r="AG16" i="1" s="1"/>
  <c r="AH16" i="1"/>
  <c r="AI15" i="1"/>
  <c r="AH15" i="1"/>
  <c r="AG15" i="1"/>
  <c r="AI14" i="1"/>
  <c r="AH14" i="1" s="1"/>
  <c r="AI13" i="1"/>
  <c r="AH13" i="1" s="1"/>
  <c r="AI12" i="1"/>
  <c r="AH12" i="1"/>
  <c r="AG12" i="1"/>
  <c r="AI11" i="1"/>
  <c r="AH11" i="1"/>
  <c r="AG11" i="1"/>
  <c r="AI10" i="1"/>
  <c r="AH10" i="1"/>
  <c r="AG10" i="1"/>
  <c r="AI9" i="1"/>
  <c r="AG9" i="1" s="1"/>
  <c r="AH9" i="1"/>
  <c r="AI8" i="1"/>
  <c r="AG8" i="1" s="1"/>
  <c r="AH8" i="1"/>
  <c r="AI7" i="1"/>
  <c r="AH7" i="1"/>
  <c r="AG7" i="1"/>
  <c r="AI6" i="1"/>
  <c r="AH6" i="1" s="1"/>
  <c r="AI5" i="1"/>
  <c r="AH5" i="1" s="1"/>
  <c r="AI4" i="1"/>
  <c r="AH4" i="1"/>
  <c r="AG4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G14" i="1" l="1"/>
  <c r="AG30" i="1"/>
  <c r="AG46" i="1"/>
  <c r="AG62" i="1"/>
  <c r="AG70" i="1"/>
  <c r="AG182" i="1"/>
  <c r="AG190" i="1"/>
  <c r="AG6" i="1"/>
  <c r="AG22" i="1"/>
  <c r="AG38" i="1"/>
  <c r="AG54" i="1"/>
  <c r="AG78" i="1"/>
  <c r="AG81" i="1"/>
  <c r="AG89" i="1"/>
  <c r="AG97" i="1"/>
  <c r="AG105" i="1"/>
  <c r="AG113" i="1"/>
  <c r="AG121" i="1"/>
  <c r="AG129" i="1"/>
  <c r="AG137" i="1"/>
  <c r="AG145" i="1"/>
  <c r="AG153" i="1"/>
  <c r="AG161" i="1"/>
  <c r="AG169" i="1"/>
  <c r="AG177" i="1"/>
  <c r="AG185" i="1"/>
  <c r="AG193" i="1"/>
  <c r="AG26" i="1"/>
  <c r="AG34" i="1"/>
  <c r="AG42" i="1"/>
  <c r="AG50" i="1"/>
  <c r="AG58" i="1"/>
  <c r="AG66" i="1"/>
  <c r="AG74" i="1"/>
  <c r="AG82" i="1"/>
  <c r="AG90" i="1"/>
  <c r="AG98" i="1"/>
  <c r="AG106" i="1"/>
  <c r="AG114" i="1"/>
  <c r="AG122" i="1"/>
  <c r="AG130" i="1"/>
  <c r="AG138" i="1"/>
  <c r="AG146" i="1"/>
  <c r="AG154" i="1"/>
  <c r="AG162" i="1"/>
  <c r="AG170" i="1"/>
  <c r="AG178" i="1"/>
  <c r="AG186" i="1"/>
  <c r="AG194" i="1"/>
  <c r="AG5" i="1"/>
  <c r="AG21" i="1"/>
  <c r="AG29" i="1"/>
  <c r="AG37" i="1"/>
  <c r="AG45" i="1"/>
  <c r="AG53" i="1"/>
  <c r="AG61" i="1"/>
  <c r="AG69" i="1"/>
  <c r="AG77" i="1"/>
  <c r="AG85" i="1"/>
  <c r="AG93" i="1"/>
  <c r="AG101" i="1"/>
  <c r="AG109" i="1"/>
  <c r="AG117" i="1"/>
  <c r="AG125" i="1"/>
  <c r="AG133" i="1"/>
  <c r="AG141" i="1"/>
  <c r="AG149" i="1"/>
  <c r="AG157" i="1"/>
  <c r="AG165" i="1"/>
  <c r="AG173" i="1"/>
  <c r="AG181" i="1"/>
  <c r="AG189" i="1"/>
  <c r="AG13" i="1"/>
  <c r="A2" i="7"/>
  <c r="A3" i="7" s="1"/>
  <c r="AI3" i="1" l="1"/>
  <c r="L3" i="1" l="1"/>
  <c r="AH3" i="1" s="1"/>
  <c r="AD3" i="1"/>
  <c r="H3" i="1" l="1"/>
  <c r="AG3" i="1" s="1"/>
</calcChain>
</file>

<file path=xl/sharedStrings.xml><?xml version="1.0" encoding="utf-8"?>
<sst xmlns="http://schemas.openxmlformats.org/spreadsheetml/2006/main" count="999" uniqueCount="544">
  <si>
    <t>Name</t>
  </si>
  <si>
    <t>★</t>
  </si>
  <si>
    <t>註</t>
  </si>
  <si>
    <t>Origin</t>
  </si>
  <si>
    <t>Group</t>
  </si>
  <si>
    <t>HP</t>
  </si>
  <si>
    <t>物攻</t>
  </si>
  <si>
    <t>魔攻</t>
  </si>
  <si>
    <t>Max</t>
  </si>
  <si>
    <t>物防</t>
  </si>
  <si>
    <t>魔防</t>
  </si>
  <si>
    <t>器用</t>
  </si>
  <si>
    <t>素早</t>
  </si>
  <si>
    <t>運</t>
  </si>
  <si>
    <t>斬撃</t>
  </si>
  <si>
    <t>刺突</t>
  </si>
  <si>
    <t>打撃</t>
  </si>
  <si>
    <t>射撃</t>
  </si>
  <si>
    <t>魔法</t>
  </si>
  <si>
    <t>無区分</t>
  </si>
  <si>
    <t>単体</t>
  </si>
  <si>
    <t>範囲</t>
  </si>
  <si>
    <t>反撃</t>
  </si>
  <si>
    <t>人</t>
  </si>
  <si>
    <t>異族</t>
  </si>
  <si>
    <t>バジュラ</t>
  </si>
  <si>
    <t>&lt;嫉妬&gt;</t>
  </si>
  <si>
    <t>&lt;怠惰&gt;</t>
  </si>
  <si>
    <t>&lt;色欲&gt;</t>
  </si>
  <si>
    <t>&lt;暴食&gt;</t>
  </si>
  <si>
    <t>&lt;憤怒&gt;</t>
  </si>
  <si>
    <t>&lt;強欲&gt;</t>
  </si>
  <si>
    <t>&lt;傲慢&gt;</t>
  </si>
  <si>
    <t>TS_AOT_01.png</t>
  </si>
  <si>
    <t>勝利への紅き一矢</t>
  </si>
  <si>
    <t>活動</t>
  </si>
  <si>
    <t>その他
Other</t>
  </si>
  <si>
    <t>TS_AOT_02.png</t>
  </si>
  <si>
    <t>反攻の炎に捧げん</t>
  </si>
  <si>
    <t>限定</t>
  </si>
  <si>
    <t>TS_APRILFOOL_01.png</t>
  </si>
  <si>
    <t>その夢。ぬくもりの中に</t>
  </si>
  <si>
    <t>エンヴィリア
Envylia</t>
  </si>
  <si>
    <t>蒼炎騎士団</t>
  </si>
  <si>
    <t>TS_BF_01.png</t>
  </si>
  <si>
    <t>フロンティアレジェンズ</t>
  </si>
  <si>
    <t>TS_CARAMEL_01.png</t>
  </si>
  <si>
    <t>キャラメルイェーガー</t>
  </si>
  <si>
    <t>ルストブルグ
Lustburg</t>
  </si>
  <si>
    <t>TS_COMIKE_01.png</t>
  </si>
  <si>
    <t>クノイチの青春</t>
  </si>
  <si>
    <t>TS_CRY_ARTH_01.png</t>
  </si>
  <si>
    <t>猛き者の本懐</t>
  </si>
  <si>
    <t>TS_CRY_MERL_01.png</t>
  </si>
  <si>
    <t>尊き者の名は</t>
  </si>
  <si>
    <t>TS_DESERT_ANK_01.png</t>
  </si>
  <si>
    <t>敏腕参謀の多忙な一日</t>
  </si>
  <si>
    <t>砂漠の民</t>
  </si>
  <si>
    <t>TS_DESERT_ANK_02.png</t>
  </si>
  <si>
    <t>折れることなき翼</t>
  </si>
  <si>
    <t>TS_DESERT_ARKILL_01.png</t>
  </si>
  <si>
    <t>テイクリワード</t>
  </si>
  <si>
    <t>TS_DESERT_ASUWADO_01.png</t>
  </si>
  <si>
    <t>闇と雲に潜みし刃</t>
  </si>
  <si>
    <t>TS_DESERT_BALT_01.png</t>
  </si>
  <si>
    <t>砂上での熱き誓い</t>
  </si>
  <si>
    <t>TS_DESERT_BASINI_01.png</t>
  </si>
  <si>
    <t>次代の大陸の正義</t>
  </si>
  <si>
    <t>聖教騎士団</t>
  </si>
  <si>
    <t>TS_DESERT_BASINI_02.png</t>
  </si>
  <si>
    <t>春来たりなば</t>
  </si>
  <si>
    <t>TS_DESERT_MASHULI_01.png</t>
  </si>
  <si>
    <t>近くて遠いふれあい</t>
  </si>
  <si>
    <t>TS_DESERT_NEFERTY_01.png</t>
  </si>
  <si>
    <t>風に舞う時の砂</t>
  </si>
  <si>
    <t>TS_DESERT_RAMESES_01.png</t>
  </si>
  <si>
    <t>愛しき家族</t>
  </si>
  <si>
    <t>TS_DESERT_RETZIUS_01.png</t>
  </si>
  <si>
    <t>憧れと目標</t>
  </si>
  <si>
    <t>TS_DESERT_RYLE_01.png</t>
  </si>
  <si>
    <t>この白砂は俺の領域だ</t>
  </si>
  <si>
    <t>TS_DESERT_SUTORIE_01.png</t>
  </si>
  <si>
    <t>特別な日</t>
  </si>
  <si>
    <t>TS_DESERT_UZUMA_01.png</t>
  </si>
  <si>
    <t>絵から出てきたみたい</t>
  </si>
  <si>
    <t>TS_ENVYRIA_AGATHA_01.png</t>
  </si>
  <si>
    <t>「甘き追想」</t>
  </si>
  <si>
    <t>TS_ENVYRIA_ALAIA_01.png</t>
  </si>
  <si>
    <t>積み重ね、結晶</t>
  </si>
  <si>
    <t>TS_ENVYRIA_ALFRED_01.png</t>
  </si>
  <si>
    <t>シェイナファンの証明</t>
  </si>
  <si>
    <t>シャドウメサイヤ</t>
  </si>
  <si>
    <t>TS_ENVYRIA_AYLLU_01.png</t>
  </si>
  <si>
    <t>「ある日の大発見」</t>
  </si>
  <si>
    <t>TS_ENVYRIA_BELTA_01.png</t>
  </si>
  <si>
    <t>TS_ENVYRIA_BELTA_02.png</t>
  </si>
  <si>
    <t>TS_ENVYRIA_CANON_01.png</t>
  </si>
  <si>
    <t>継承されし大陸の正義</t>
  </si>
  <si>
    <t>TS_ENVYRIA_CLOE_01.png</t>
  </si>
  <si>
    <t>圧倒的敗北</t>
  </si>
  <si>
    <t>緋炎騎士団</t>
  </si>
  <si>
    <t>TS_ENVYRIA_DARTAGNAN_01.png</t>
  </si>
  <si>
    <t>肉は完全食！</t>
  </si>
  <si>
    <t>TS_ENVYRIA_DECEL_01.png</t>
  </si>
  <si>
    <t>ささやかな休息</t>
  </si>
  <si>
    <t>TS_ENVYRIA_DILGA_01.png</t>
  </si>
  <si>
    <t>戦士の休息</t>
  </si>
  <si>
    <t>エンヴィリア王国騎士団</t>
  </si>
  <si>
    <t>TS_ENVYRIA_ELAINE_01.png</t>
  </si>
  <si>
    <t>お気に入りの帽子</t>
  </si>
  <si>
    <t>TS_ENVYRIA_ELIZABETH_01.png</t>
  </si>
  <si>
    <t>お姉様の為ならば</t>
  </si>
  <si>
    <t>TS_ENVYRIA_FAIRLILY_01.png</t>
  </si>
  <si>
    <t>TS_ENVYRIA_FOUNTAIN_01.png</t>
  </si>
  <si>
    <t>未来への展望</t>
  </si>
  <si>
    <t>TS_ENVYRIA_GERALD_01.png</t>
  </si>
  <si>
    <t>受け継がれた鋼の意志</t>
  </si>
  <si>
    <t>TS_ENVYRIA_GINO_01.png</t>
  </si>
  <si>
    <t>優しき反抗期</t>
  </si>
  <si>
    <t>TS_ENVYRIA_LEONIA_01.png</t>
  </si>
  <si>
    <t>嗚呼、麗しき純白の獅子</t>
  </si>
  <si>
    <t>TS_ENVYRIA_LGDSAG_01.png</t>
  </si>
  <si>
    <t>胸を焦がす輝き</t>
  </si>
  <si>
    <t>TS_ENVYRIA_LUCRETIA_01.png</t>
  </si>
  <si>
    <t>姫騎士という高嶺の花</t>
  </si>
  <si>
    <t>TS_ENVYRIA_LUCRETIA_02.png</t>
  </si>
  <si>
    <t>幸せってこと♪</t>
  </si>
  <si>
    <t>TS_ENVYRIA_MARGARET_01.png</t>
  </si>
  <si>
    <t>TS_ENVYRIA_MONZOTM_01.png</t>
  </si>
  <si>
    <t>いつかまた昼食を</t>
  </si>
  <si>
    <t>TS_ENVYRIA_MONZOTM_02.png</t>
  </si>
  <si>
    <t>正義を賭して</t>
  </si>
  <si>
    <t>TS_ENVYRIA_NATALIE_01.png</t>
  </si>
  <si>
    <t>淡い想い、紅鏡に照らして</t>
  </si>
  <si>
    <t>TS_ENVYRIA_PRISCILA_01.png</t>
  </si>
  <si>
    <t>戦場の手向けの花</t>
  </si>
  <si>
    <t>TS_ENVYRIA_ROTEN_01.png</t>
  </si>
  <si>
    <t>「買い物のススメ」</t>
  </si>
  <si>
    <t>TS_ENVYRIA_RUNBELL_01.png</t>
  </si>
  <si>
    <t>「自由な傭兵の背中」</t>
  </si>
  <si>
    <t>TS_ENVYRIA_SHAYNA_01.png</t>
  </si>
  <si>
    <t>女子力の探求</t>
  </si>
  <si>
    <t>TS_ENVYRIA_SYARON_01.png</t>
  </si>
  <si>
    <t>TS_ENVYRIA_VETTEL_01.png</t>
  </si>
  <si>
    <t>在りし日の緋炎</t>
  </si>
  <si>
    <t>TS_ENVYRIA_VICTOR_01.png</t>
  </si>
  <si>
    <t>スタディオーダー</t>
  </si>
  <si>
    <t>TS_ENVYRIA_ZAYIN_01.png</t>
  </si>
  <si>
    <t>大陸の正義、ここに在り</t>
  </si>
  <si>
    <t>TS_ENVYRIA_ZAYIN_02.png</t>
  </si>
  <si>
    <t>笑顔の先に望む世界</t>
  </si>
  <si>
    <t>TS_FA_01.png</t>
  </si>
  <si>
    <t>TS_FA_02.png</t>
  </si>
  <si>
    <t>TS_GLUTTONY_JUURIA_01.png</t>
  </si>
  <si>
    <t>グラトニー＝フォス
Glttony Foss</t>
  </si>
  <si>
    <t>TS_GLUTTONY_LOTIA_01.png</t>
  </si>
  <si>
    <t>TS_GLUTTONY_NEICA_01.png</t>
  </si>
  <si>
    <t>TS_GLUTTONY_RAURA_01.png</t>
  </si>
  <si>
    <t>雷光よりも鮮烈な</t>
  </si>
  <si>
    <t>TS_GLUTTONY_TEONA_01.png</t>
  </si>
  <si>
    <t>TS_GREED_EMMEL_01.png</t>
  </si>
  <si>
    <t>TS_GREED_KU_IENA_01.png</t>
  </si>
  <si>
    <t>グリードダイク
Greed Dike</t>
  </si>
  <si>
    <t>TS_GREED_LUCILLE_01.png</t>
  </si>
  <si>
    <t>TS_GREED_MEIFAN_01.png</t>
  </si>
  <si>
    <t>TS_GREED_ORION_01.png</t>
  </si>
  <si>
    <t>TS_GREED_RISHEN_01.png</t>
  </si>
  <si>
    <t>船上の厄膳料理</t>
  </si>
  <si>
    <t>海賊団</t>
  </si>
  <si>
    <t>TS_GREED_SHENMEI_01.png</t>
  </si>
  <si>
    <t>お宝は海図のその先に</t>
  </si>
  <si>
    <t>TS_LIESBET_EDGAR_01.png</t>
  </si>
  <si>
    <t>TS_LOST_ACHAD_01.png</t>
  </si>
  <si>
    <t>私が見つけた太陽</t>
  </si>
  <si>
    <t>ロストブルー
Lost Blue</t>
  </si>
  <si>
    <t>十戒衆</t>
  </si>
  <si>
    <t>TS_LOST_ACHAD_02.png</t>
  </si>
  <si>
    <t>戒めなき青に包まれて</t>
  </si>
  <si>
    <t>TS_LOST_ACHAD_03.png</t>
  </si>
  <si>
    <t>ひとり、じゃなくて</t>
  </si>
  <si>
    <t>TS_LOST_DREI_01.png</t>
  </si>
  <si>
    <t>剪定、収穫、その開花</t>
  </si>
  <si>
    <t>TS_LOST_FURY_01.png</t>
  </si>
  <si>
    <t>理想の行き着いた果て</t>
  </si>
  <si>
    <t>TS_LOST_NOIN_01.png</t>
  </si>
  <si>
    <t>一夜の生き血を喰らい</t>
  </si>
  <si>
    <t>TS_LOST_THOL_01.png</t>
  </si>
  <si>
    <t>真理への戒めと記録</t>
  </si>
  <si>
    <t>TS_LOST_VIER_01.png</t>
  </si>
  <si>
    <t>空腹アンサンブル</t>
  </si>
  <si>
    <t>TS_LOST_ZENN_01.png</t>
  </si>
  <si>
    <t>鏡に映る隔絶の灯火</t>
  </si>
  <si>
    <t>TS_LOST_ZWEI_01.png</t>
  </si>
  <si>
    <t>九杯分の命</t>
  </si>
  <si>
    <t>TS_LOST_ZYVA_01.png</t>
  </si>
  <si>
    <t>白き花、黒き花</t>
  </si>
  <si>
    <t>TS_LUST_ALMA_01.png</t>
  </si>
  <si>
    <t>アルマは楽しそう、でも…</t>
  </si>
  <si>
    <t>TS_LUST_ALMA_02.png</t>
  </si>
  <si>
    <t>特訓サマービーチ</t>
  </si>
  <si>
    <t>TS_LUST_AMBROSIA_01.png</t>
  </si>
  <si>
    <t>罪、その地に積もりて</t>
  </si>
  <si>
    <t>TS_LUST_EMA_01.png</t>
  </si>
  <si>
    <t>魔法少女のランチタイム</t>
  </si>
  <si>
    <t>TS_LUST_LAVINA_01.png</t>
  </si>
  <si>
    <t>甘くて、あたたかくて。</t>
  </si>
  <si>
    <t>TS_LUST_LAVINA_02.png</t>
  </si>
  <si>
    <t>パーティは雪解けの後に</t>
  </si>
  <si>
    <t>TS_LUST_MORE_01.png</t>
  </si>
  <si>
    <t>出撃、狂気のキューピッド</t>
  </si>
  <si>
    <t>TS_LUST_NIKUSU_01.png</t>
  </si>
  <si>
    <t>雪上に刻まれた希望</t>
  </si>
  <si>
    <t>TS_LUST_OTHIMA_01.png</t>
  </si>
  <si>
    <t>終わりない宴</t>
  </si>
  <si>
    <t>TS_LUST_REBECCA_01.png</t>
  </si>
  <si>
    <t>レベッカは完璧、でも…</t>
  </si>
  <si>
    <t>TS_LUST_REBECCA_02.png</t>
  </si>
  <si>
    <t>特訓サマーシュート</t>
  </si>
  <si>
    <t>TS_LUST_ROFIA_01.png</t>
  </si>
  <si>
    <t>凍れる決意で手を伸ばし</t>
  </si>
  <si>
    <t>TS_LUST_SOPHIA_01.png</t>
  </si>
  <si>
    <t>とあるエルフの素顔</t>
  </si>
  <si>
    <t>TS_LUST_ST_MELA_01.png</t>
  </si>
  <si>
    <t>刻の架け橋</t>
  </si>
  <si>
    <t>TS_LUST_ST_MELA_DARK_01.png</t>
  </si>
  <si>
    <t>無限の罪、その身に</t>
  </si>
  <si>
    <t>TS_LUST_ST_NIKUSU_DARK_01.png</t>
  </si>
  <si>
    <t>歪な刻は氷の檻に沈んで</t>
  </si>
  <si>
    <t>TS_LUST_YAULAS_01.png</t>
  </si>
  <si>
    <t>華麗じゃない剣</t>
  </si>
  <si>
    <t>TS_MCF_ALTO_01.png</t>
  </si>
  <si>
    <t>トライアングラー</t>
  </si>
  <si>
    <t>マクロスフロンティア</t>
  </si>
  <si>
    <t>TS_MCF_RANKA_01.png</t>
  </si>
  <si>
    <t>夢追う歌姫</t>
  </si>
  <si>
    <t>TS_MCF_SHERYL_01.png</t>
  </si>
  <si>
    <t>銀河舞う妖精</t>
  </si>
  <si>
    <t>TS_NORTH_CADANOVA_01.png</t>
  </si>
  <si>
    <t>在りし日の二人と憧れと</t>
  </si>
  <si>
    <t>ノーザンブライドレリーフ 
Northern Pride</t>
  </si>
  <si>
    <t>TS_NORTH_GUILDFORD_01.png</t>
  </si>
  <si>
    <t>異端なき秩序の徒</t>
  </si>
  <si>
    <t>TS_NORTH_RAKINA_01.png</t>
  </si>
  <si>
    <t>“傲慢”への祈り</t>
  </si>
  <si>
    <t>TS_NORTH_TORITOH_01.png</t>
  </si>
  <si>
    <t>叶わぬ過去、叶える未来</t>
  </si>
  <si>
    <t>TS_OTHER_WAGINAO_01.png</t>
  </si>
  <si>
    <t>隔たりを破る純心</t>
  </si>
  <si>
    <t>TS_POK_01.png</t>
  </si>
  <si>
    <t>理を破る者たちの休息</t>
  </si>
  <si>
    <t>FgG</t>
  </si>
  <si>
    <t>TS_POK_ARUMASU_01.png</t>
  </si>
  <si>
    <t>決して折れない不屈の剣</t>
  </si>
  <si>
    <t>TS_POK_FAILNAUGHT_01.png</t>
  </si>
  <si>
    <t>闇に浮かぶ優しき笑み</t>
  </si>
  <si>
    <t>TS_POK_MASAMUNE_01.png</t>
  </si>
  <si>
    <t>主君に捧げし刃</t>
  </si>
  <si>
    <t>TS_POK_TIFARET_01.png</t>
  </si>
  <si>
    <t>導き、その光とともに</t>
  </si>
  <si>
    <t>TS_REALEVENT_01.png</t>
  </si>
  <si>
    <t>タガタメは次の次元へ</t>
  </si>
  <si>
    <t>TS_S_01.png</t>
  </si>
  <si>
    <t>穢れなき乙女たち</t>
  </si>
  <si>
    <t>TS_SAGA_BIRGITTA_01.png</t>
  </si>
  <si>
    <t>ファーストクリスマス</t>
  </si>
  <si>
    <t>サガ地方
Saga Region</t>
  </si>
  <si>
    <t>TS_SAGA_GORMALAS_01.png</t>
  </si>
  <si>
    <t>降臨ブラックキールズ</t>
  </si>
  <si>
    <t>TS_SAGA_MERDA_01.png</t>
  </si>
  <si>
    <t>仕事終わりのもふもふ</t>
  </si>
  <si>
    <t>TS_SAGA_MOCA_01.png</t>
  </si>
  <si>
    <t>優しき風を纏いて</t>
  </si>
  <si>
    <t>TS_SAGA_NINA_01.png</t>
  </si>
  <si>
    <t>スタディアニマルズ</t>
  </si>
  <si>
    <t>TS_SAGA_NINA_02.png</t>
  </si>
  <si>
    <t>手作りクリスマス</t>
  </si>
  <si>
    <t>TS_SAGA_SEIDA_01.png</t>
  </si>
  <si>
    <t>熱き魂を乗せて</t>
  </si>
  <si>
    <t>TS_SEKAIJU_01.png</t>
  </si>
  <si>
    <t>運命の交差</t>
  </si>
  <si>
    <t>TS_SLOTH_ADOREI_01.png</t>
  </si>
  <si>
    <t>伸ばした指先に</t>
  </si>
  <si>
    <t>スロウスシュタイン
Slothstein</t>
  </si>
  <si>
    <t>TS_SLOTH_AISHA_01.png</t>
  </si>
  <si>
    <t>悩殺パフォーマンス</t>
  </si>
  <si>
    <t>TS_SLOTH_ALBELL_01.png</t>
  </si>
  <si>
    <t>追えない背中を抱いて</t>
  </si>
  <si>
    <t>TS_SLOTH_CHERYL_01.png</t>
  </si>
  <si>
    <t>悪戯の祭典、その裏に</t>
  </si>
  <si>
    <t>TS_SLOTH_DAISY_01.png</t>
  </si>
  <si>
    <t>期待の新星、現る！</t>
  </si>
  <si>
    <t>TS_SLOTH_EVERICA_01.png</t>
  </si>
  <si>
    <t>ライトトラック</t>
  </si>
  <si>
    <t>TS_SLOTH_FIONA_01.png</t>
  </si>
  <si>
    <t>二人の未来</t>
  </si>
  <si>
    <t>TS_SLOTH_FIONA_02.png</t>
  </si>
  <si>
    <t>花嫁に涙は似合わない</t>
  </si>
  <si>
    <t>TS_SLOTH_HAZEL_01.png</t>
  </si>
  <si>
    <t>想いを映す銀の月</t>
  </si>
  <si>
    <t>TS_SLOTH_IKONA_01.png</t>
  </si>
  <si>
    <t>色違いの涙</t>
  </si>
  <si>
    <t>TS_SLOTH_KAYA_01.png</t>
  </si>
  <si>
    <t>シーサイドライブラリー</t>
  </si>
  <si>
    <t>TS_SLOTH_KURAJU_01.png</t>
  </si>
  <si>
    <t>憧れの射撃手</t>
  </si>
  <si>
    <t>TS_SLOTH_MINARIO_01.png</t>
  </si>
  <si>
    <t>交差する覚悟の銃身</t>
  </si>
  <si>
    <t>TS_SLOTH_TARAS_01.png</t>
  </si>
  <si>
    <t>スモーキングブルース</t>
  </si>
  <si>
    <t>TS_ST_KASUMI_01.png</t>
  </si>
  <si>
    <t>弱さもみんな抱きしめて</t>
  </si>
  <si>
    <t>TS_TSP_01.png</t>
  </si>
  <si>
    <t>伝説の騎士団</t>
  </si>
  <si>
    <t>〈七つの大罪〉</t>
  </si>
  <si>
    <t>TS_TSP_02.png</t>
  </si>
  <si>
    <t>大罪人の聖戦</t>
  </si>
  <si>
    <t>TS_TS_01.png</t>
  </si>
  <si>
    <t>リオネスの英雄、久遠に</t>
  </si>
  <si>
    <t>TS_TS_02.png</t>
  </si>
  <si>
    <t>異世界ピクニックの衝撃</t>
  </si>
  <si>
    <t>転スラ</t>
  </si>
  <si>
    <t>TS_TS_03.png</t>
  </si>
  <si>
    <t>斬り開く、仲間とともに</t>
  </si>
  <si>
    <t>TS_UNDOKAI_2018_01.png</t>
  </si>
  <si>
    <t>一番眩しい笑顔</t>
  </si>
  <si>
    <t>TS_WADA_FUJICA_01.png</t>
  </si>
  <si>
    <t>神童と呼ばれた友</t>
  </si>
  <si>
    <t>ワダツミ
Wadatsumi</t>
  </si>
  <si>
    <t>TS_WADA_IKASA_01.png</t>
  </si>
  <si>
    <t>未来は両の手の中に</t>
  </si>
  <si>
    <t>TS_WADA_ITSUKI_01.png</t>
  </si>
  <si>
    <t>甘くない、それも個性</t>
  </si>
  <si>
    <t>TS_WADA_IZAYOI_01.png</t>
  </si>
  <si>
    <t>空駆ける夜狐</t>
  </si>
  <si>
    <t>TS_WADA_KAGURA_01.png</t>
  </si>
  <si>
    <t>雪解け。故郷にて</t>
  </si>
  <si>
    <t>TS_WADA_KURT.png</t>
  </si>
  <si>
    <t>閃光、交わりし瞬間</t>
  </si>
  <si>
    <t>ワダツミ武門</t>
  </si>
  <si>
    <t>TS_WADA_KUZA_01.png</t>
  </si>
  <si>
    <t>誓いの刃</t>
  </si>
  <si>
    <t>TS_WADA_LEYDOW_01.png</t>
  </si>
  <si>
    <t>古の装い</t>
  </si>
  <si>
    <t>TS_WADA_SETSUNA_01.png</t>
  </si>
  <si>
    <t>私のすべて、灰に還る</t>
  </si>
  <si>
    <t>TS_WADA_SETSUNA_02.png</t>
  </si>
  <si>
    <t>懐旧は、あたたかく</t>
  </si>
  <si>
    <t>TS_WADA_SETSUNA_03.png</t>
  </si>
  <si>
    <t>砂塵、ひと雫の笑み</t>
  </si>
  <si>
    <t>TS_WADA_SUZUKA_01.png</t>
  </si>
  <si>
    <t>調理場、その初陣は</t>
  </si>
  <si>
    <t>TS_WADA_TAMAMO_01.png</t>
  </si>
  <si>
    <t>咲いて散るは憧憬の花</t>
  </si>
  <si>
    <t>TS_WADA_TAMAMO_02.png</t>
  </si>
  <si>
    <t>約束の時、幸福の味</t>
  </si>
  <si>
    <t>TS_WADA_YOMI_01.png</t>
  </si>
  <si>
    <t>誓い、彼岸の花に</t>
  </si>
  <si>
    <t>TS_WADA_ZIN_01.png</t>
  </si>
  <si>
    <t>流星に願った頃</t>
  </si>
  <si>
    <t>TS_WRATH_ANASTASIA_01.png</t>
  </si>
  <si>
    <t>薔薇はただ赤く</t>
  </si>
  <si>
    <t>ラーストリス
Wratharis</t>
  </si>
  <si>
    <t>ラーストリス騎士団</t>
  </si>
  <si>
    <t>TS_WRATH_DOROTHEA_01.png</t>
  </si>
  <si>
    <t>断崖ディスティニー</t>
  </si>
  <si>
    <t>TS_WRATH_GLANZ_01.png</t>
  </si>
  <si>
    <t>シークレットヒーロー</t>
  </si>
  <si>
    <t>TS_WRATH_KEVIN_01.png</t>
  </si>
  <si>
    <t>感謝を込めた花束を</t>
  </si>
  <si>
    <t>TS_WRATH_KLIMA_01.png</t>
  </si>
  <si>
    <t>雪あそびより</t>
  </si>
  <si>
    <t>TS_WRATH_KUDHANSTEIN_01.png</t>
  </si>
  <si>
    <t>漆黒に揺蕩いしは</t>
  </si>
  <si>
    <t>TS_WRATH_LAMIA_01.png</t>
  </si>
  <si>
    <t>花は優しく揺れて</t>
  </si>
  <si>
    <t>TS_WRATH_LAMIA_02.png</t>
  </si>
  <si>
    <t>千日の雛芥子</t>
  </si>
  <si>
    <t>TS_WRATH_MAGNUS_01.png</t>
  </si>
  <si>
    <t>アンフェア・ルール</t>
  </si>
  <si>
    <t>TS_WRATH_MAGNUS_02.png</t>
  </si>
  <si>
    <t>二人のジョーカー</t>
  </si>
  <si>
    <t>TS_WRATH_MARE_01.png</t>
  </si>
  <si>
    <t>私だって守れる！</t>
  </si>
  <si>
    <t>TS_WRATH_ROSA_01.png</t>
  </si>
  <si>
    <t>魂に刻まれし本能</t>
  </si>
  <si>
    <t>TS_WRATH_ROSA_02.png</t>
  </si>
  <si>
    <t>あの日見た堕天使</t>
  </si>
  <si>
    <t>TS_WRATH_SABALETA_01.png</t>
  </si>
  <si>
    <t>いずれ燃え尽きるほど</t>
  </si>
  <si>
    <t>TS_WRATH_SPICA_01.png</t>
  </si>
  <si>
    <t>双星の想いは募り</t>
  </si>
  <si>
    <t>TS_WRATH_TERESA_01.png</t>
  </si>
  <si>
    <t>可能性は広き海の如く</t>
  </si>
  <si>
    <t>TS_WRATH_ZAHAR_01.png</t>
  </si>
  <si>
    <t>漆黒の野望、未だ叶わず</t>
  </si>
  <si>
    <t>LB</t>
  </si>
  <si>
    <t>File name (origin)</t>
  </si>
  <si>
    <t>File name (LB)</t>
  </si>
  <si>
    <t>File name (group)</t>
  </si>
  <si>
    <t>group_envyria.png</t>
  </si>
  <si>
    <t>IT_CONCEPTCARD_COMMON_ENV.png</t>
  </si>
  <si>
    <t>subgroup_envyria_knight.png</t>
  </si>
  <si>
    <t>subgroup_envyria_orchestra.png</t>
  </si>
  <si>
    <t>未使用</t>
  </si>
  <si>
    <t>subgroup_souenkishi.png</t>
  </si>
  <si>
    <t>subgroup_hienkishi.png</t>
  </si>
  <si>
    <t>subgroup_shayna_fanclub.png</t>
  </si>
  <si>
    <t>シェイナファンクラブ</t>
  </si>
  <si>
    <t>group_wrath.png</t>
  </si>
  <si>
    <t>IT_CONCEPTCARD_COMMON_WRA.png</t>
  </si>
  <si>
    <t>subgroup_wrathtriz.png</t>
  </si>
  <si>
    <t>group_messiah.png</t>
  </si>
  <si>
    <t>group_sloth.png</t>
  </si>
  <si>
    <t>IT_CONCEPTCARD_COMMON_SLO.png</t>
  </si>
  <si>
    <t>group_lust.png</t>
  </si>
  <si>
    <t>IT_CONCEPTCARD_COMMON_LUS.png</t>
  </si>
  <si>
    <t>group_gluttony.png</t>
  </si>
  <si>
    <t>IT_CONCEPTCARD_COMMON_GLU.png</t>
  </si>
  <si>
    <t>subgroup_shiso.png</t>
  </si>
  <si>
    <t>group_greed.png</t>
  </si>
  <si>
    <t>IT_CONCEPTCARD_COMMON_GRE.png</t>
  </si>
  <si>
    <t>subgroup_greed_army.png</t>
  </si>
  <si>
    <t>subgroup_pirate.png</t>
  </si>
  <si>
    <t>group_saga.png</t>
  </si>
  <si>
    <t>IT_CONCEPTCARD_COMMON_SAG.png</t>
  </si>
  <si>
    <t>group_wada.png</t>
  </si>
  <si>
    <t>IT_CONCEPTCARD_COMMON_WAD.png</t>
  </si>
  <si>
    <t>subgroup_wadatusmi_samurai_family.png</t>
  </si>
  <si>
    <t>group_desert.png</t>
  </si>
  <si>
    <t>IT_CONCEPTCARD_COMMON_DES.png</t>
  </si>
  <si>
    <t>砂漠地帯
Desert Zone</t>
  </si>
  <si>
    <t>subgroup_people_of_desert.png</t>
  </si>
  <si>
    <t>group_north.png</t>
  </si>
  <si>
    <t>IT_CONCEPTCARD_COMMON_NOR.png</t>
  </si>
  <si>
    <t>subgroup_seikyoukishi.png</t>
  </si>
  <si>
    <t>group_lost.png</t>
  </si>
  <si>
    <t>IT_CONCEPTCARD_COMMON_LOS.png</t>
  </si>
  <si>
    <t>subgroup_jikkaisyu.png</t>
  </si>
  <si>
    <t>其他</t>
  </si>
  <si>
    <t>IT_CONCEPTCARD_COMMON_COLLABO.png</t>
  </si>
  <si>
    <t>group_FgG.png</t>
  </si>
  <si>
    <t>group_ts.png</t>
  </si>
  <si>
    <t>group_mcf.png</t>
  </si>
  <si>
    <t>group_tsp.png</t>
  </si>
  <si>
    <t>IT_CONCEPTCARD_COMMON_CHRISTMAS.png</t>
  </si>
  <si>
    <t>萬能 (包括活動念裝)</t>
  </si>
  <si>
    <t>❃真理念裝レリーフ只即用於非活動的5★念裝　</t>
  </si>
  <si>
    <t>❃每日主題境界值關卡未必能增加活動念裝的境界值 (以關卡公告為準)</t>
  </si>
  <si>
    <t>❃本清單不包括2★念裝 / 純紀念品 (通常為最大Level為1的念裝)</t>
  </si>
  <si>
    <t>Consolidated by 雪頂夢 @ PigPigChannel, last updated on</t>
  </si>
  <si>
    <t>Score</t>
  </si>
  <si>
    <t>Custom multiplier:</t>
  </si>
  <si>
    <t>TS_LUST_EMA_02.png</t>
  </si>
  <si>
    <t>Path</t>
  </si>
  <si>
    <t>ようこそ我らが植物園</t>
  </si>
  <si>
    <t>特式お手入れの成果は</t>
  </si>
  <si>
    <t>打ち上げる夏の思い出</t>
  </si>
  <si>
    <t>溢れる夏の音色</t>
  </si>
  <si>
    <t>迫り来る約束の日</t>
  </si>
  <si>
    <t>真理を追い求めて</t>
  </si>
  <si>
    <t>手向け、願いを乗せて</t>
  </si>
  <si>
    <t>甘い宝石たち</t>
  </si>
  <si>
    <t>パニックイースター</t>
  </si>
  <si>
    <t>栄光の欠片、煌めき</t>
  </si>
  <si>
    <t>慈しむ愛、ゆえに</t>
  </si>
  <si>
    <t>練磨、創造、その果て</t>
  </si>
  <si>
    <t>尽きる、その日まで</t>
  </si>
  <si>
    <t>パニックハロウィン</t>
  </si>
  <si>
    <t>覇道を征く者</t>
  </si>
  <si>
    <t>幸運な春の一片</t>
  </si>
  <si>
    <t>願い、光の風に吹かれて</t>
  </si>
  <si>
    <t>TS_GREED_EMMEL_02.png</t>
  </si>
  <si>
    <t>TS_SAGA_SANDAISEI_01.png</t>
  </si>
  <si>
    <t>雪解けを告げた風</t>
  </si>
  <si>
    <t>TS_SAGA_TAMISU_01.png</t>
  </si>
  <si>
    <t>緑は奇跡の色となりて</t>
  </si>
  <si>
    <t>攻屬</t>
  </si>
  <si>
    <t>補正</t>
  </si>
  <si>
    <t>闇属性</t>
  </si>
  <si>
    <t>特效</t>
  </si>
  <si>
    <t>MP上限+10</t>
  </si>
  <si>
    <t>MP上限+20</t>
  </si>
  <si>
    <t>範囲耐性+10</t>
  </si>
  <si>
    <t>詠唱時間-20</t>
  </si>
  <si>
    <t>命中率+10</t>
  </si>
  <si>
    <t>暴擊率+20</t>
  </si>
  <si>
    <t>射撃耐性+20</t>
  </si>
  <si>
    <t>単体耐性+30</t>
  </si>
  <si>
    <t>治癒力+20</t>
  </si>
  <si>
    <t>光属性耐性+20</t>
  </si>
  <si>
    <t>闇属性耐性+20</t>
  </si>
  <si>
    <t>水属性耐性+10</t>
  </si>
  <si>
    <t>沈黙+20</t>
  </si>
  <si>
    <t>魅了+10</t>
  </si>
  <si>
    <t>射撃回避+20</t>
  </si>
  <si>
    <t>回避+10</t>
  </si>
  <si>
    <t>回避+5</t>
  </si>
  <si>
    <t>魔法回避+20</t>
  </si>
  <si>
    <t>MP上限+5, MP回復+5</t>
  </si>
  <si>
    <t>MP上限+10, 範囲耐性+10</t>
  </si>
  <si>
    <t>MP上限+20, 回避+10</t>
  </si>
  <si>
    <t>MP上限+10, MP回復+10</t>
  </si>
  <si>
    <t>Converter</t>
  </si>
  <si>
    <t>魔動人形</t>
  </si>
  <si>
    <t>射撃&amp;魔法</t>
  </si>
  <si>
    <t>ノーザンブライドレリーフ
Northern Pride</t>
  </si>
  <si>
    <t>TS_LOST_THOL_02.png</t>
  </si>
  <si>
    <t>追いかけるは好奇心</t>
  </si>
  <si>
    <t>TS_LOST_EINZ_01.png</t>
  </si>
  <si>
    <t>世界を壊す、先駆けに</t>
  </si>
  <si>
    <t>暴擊率+10</t>
  </si>
  <si>
    <t>TS_NORTH_CADANOVA_02.png</t>
  </si>
  <si>
    <t>落涙なき慟哭</t>
  </si>
  <si>
    <t>風属性</t>
  </si>
  <si>
    <t>TS_GREED_LEAFA_01.png</t>
  </si>
  <si>
    <t>将軍の誇りチョコ</t>
  </si>
  <si>
    <t>TS_POK_CASSIUS_01.png</t>
  </si>
  <si>
    <t>円環の瞳</t>
  </si>
  <si>
    <t>暴擊率+20, 
命中率+10</t>
  </si>
  <si>
    <t>TS_POK_RISANAUT_01.png</t>
  </si>
  <si>
    <t>TS_S_02.png</t>
  </si>
  <si>
    <t>TS_SAGA_EULALIA_01.png</t>
  </si>
  <si>
    <t>確定事象の砂時計</t>
  </si>
  <si>
    <t>単体耐性+20</t>
  </si>
  <si>
    <t>華紋は桜色に染まり</t>
  </si>
  <si>
    <t>大森林の唱和</t>
  </si>
  <si>
    <t>❃暫時只有節日レリーフ可以突破活動／非5★念裝</t>
  </si>
  <si>
    <t>ブレフロ</t>
  </si>
  <si>
    <t>節日</t>
  </si>
  <si>
    <t>聖誕節2019</t>
  </si>
  <si>
    <t>白情人節2020</t>
  </si>
  <si>
    <t>女性 (包括活動念裝)</t>
  </si>
  <si>
    <t>TS_BF_02.png</t>
  </si>
  <si>
    <t>TS_DESERT_ANKH_03.png</t>
  </si>
  <si>
    <t>TS_WADA_REIMEI_01.png</t>
  </si>
  <si>
    <t>TS_WRATH_PLUMERIA_01.png</t>
  </si>
  <si>
    <t>グランガイアサマナーズ</t>
  </si>
  <si>
    <t>クリユニ</t>
  </si>
  <si>
    <t>斬撃攻撃力50%アップ 範囲攻撃属性20%アップ 素早さ10%アップ 刺突耐性20%アップ &lt;怠惰&gt;特効60%アップ</t>
  </si>
  <si>
    <t>刺突耐性+20</t>
  </si>
  <si>
    <t>おもてなしの心</t>
  </si>
  <si>
    <t>甘き血刃</t>
  </si>
  <si>
    <t>斬撃耐性+10,
命中率+5</t>
  </si>
  <si>
    <t>皆様に花マルを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</si>
</sst>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left" vertical="center"/>
    </xf>
    <xf numFmtId="0" fontId="2" fillId="0" borderId="1" xfId="1" applyNumberFormat="1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2" fillId="0" borderId="1" xfId="0" applyNumberFormat="1" applyFont="1" applyBorder="1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2" fillId="0" borderId="0" xfId="0" applyNumberFormat="1" applyFont="1" applyBorder="1" applyAlignment="1">
      <alignment horizontal="left" vertical="center"/>
    </xf>
    <xf numFmtId="0" fontId="2" fillId="0" borderId="0" xfId="1" applyNumberFormat="1" applyFont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3" fillId="2" borderId="0" xfId="1" applyNumberFormat="1" applyFont="1" applyFill="1" applyAlignment="1" applyProtection="1">
      <alignment horizontal="center" vertical="center"/>
      <protection locked="0"/>
    </xf>
    <xf numFmtId="0" fontId="3" fillId="2" borderId="1" xfId="1" applyNumberFormat="1" applyFont="1" applyFill="1" applyBorder="1" applyAlignment="1" applyProtection="1">
      <alignment horizontal="center" vertical="center"/>
      <protection locked="0"/>
    </xf>
    <xf numFmtId="0" fontId="3" fillId="2" borderId="0" xfId="0" applyNumberFormat="1" applyFont="1" applyFill="1" applyAlignment="1" applyProtection="1">
      <alignment horizontal="center" vertical="center"/>
      <protection locked="0"/>
    </xf>
    <xf numFmtId="0" fontId="3" fillId="2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NumberFormat="1" applyFont="1" applyAlignment="1" applyProtection="1">
      <alignment horizontal="left" vertical="center"/>
      <protection locked="0" hidden="1"/>
    </xf>
    <xf numFmtId="9" fontId="0" fillId="0" borderId="0" xfId="0" applyNumberFormat="1"/>
    <xf numFmtId="0" fontId="4" fillId="0" borderId="0" xfId="0" applyNumberFormat="1" applyFont="1" applyBorder="1" applyAlignment="1" applyProtection="1">
      <alignment horizontal="left" vertical="center"/>
      <protection locked="0" hidden="1"/>
    </xf>
    <xf numFmtId="0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Comma" xfId="1" builtinId="3"/>
    <cellStyle name="Normal" xfId="0" builtinId="0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9.png"/><Relationship Id="rId299" Type="http://schemas.openxmlformats.org/officeDocument/2006/relationships/image" Target="../media/image150.png"/><Relationship Id="rId21" Type="http://schemas.openxmlformats.org/officeDocument/2006/relationships/image" Target="../media/image11.png"/><Relationship Id="rId63" Type="http://schemas.openxmlformats.org/officeDocument/2006/relationships/image" Target="../media/image32.png"/><Relationship Id="rId159" Type="http://schemas.openxmlformats.org/officeDocument/2006/relationships/image" Target="../media/image80.png"/><Relationship Id="rId324" Type="http://schemas.openxmlformats.org/officeDocument/2006/relationships/image" Target="file:///C:\Users\kklau\OneDrive\Tagatame\Repo\mementos\resources\TS_WRATH_GLANZ_01.png" TargetMode="External"/><Relationship Id="rId366" Type="http://schemas.openxmlformats.org/officeDocument/2006/relationships/image" Target="../media/image190.png"/><Relationship Id="rId170" Type="http://schemas.openxmlformats.org/officeDocument/2006/relationships/image" Target="file:///C:\Users\kklau\OneDrive\Tagatame\Repo\mementos\resources\TS_LUST_AMBROSIA_01.png" TargetMode="External"/><Relationship Id="rId226" Type="http://schemas.openxmlformats.org/officeDocument/2006/relationships/image" Target="file:///C:\Users\kklau\OneDrive\Tagatame\Repo\mementos\resources\TS_REALEVENT_01.png" TargetMode="External"/><Relationship Id="rId268" Type="http://schemas.openxmlformats.org/officeDocument/2006/relationships/image" Target="file:///C:\Users\kklau\OneDrive\Tagatame\Repo\mementos\resources\TS_SLOTH_KURAJU_01.png" TargetMode="External"/><Relationship Id="rId32" Type="http://schemas.openxmlformats.org/officeDocument/2006/relationships/image" Target="file:///C:\Users\kklau\OneDrive\Tagatame\Repo\mementos\resources\TS_DESERT_MASHULI_01.png" TargetMode="External"/><Relationship Id="rId74" Type="http://schemas.openxmlformats.org/officeDocument/2006/relationships/image" Target="file:///C:\Users\kklau\OneDrive\Tagatame\Repo\mementos\resources\TS_ENVYRIA_FOUNTAIN_01.png" TargetMode="External"/><Relationship Id="rId128" Type="http://schemas.openxmlformats.org/officeDocument/2006/relationships/image" Target="file:///C:\Users\kklau\OneDrive\Tagatame\Repo\mementos\resources\TS_GREED_EMMEL_01.png" TargetMode="External"/><Relationship Id="rId335" Type="http://schemas.openxmlformats.org/officeDocument/2006/relationships/image" Target="../media/image168.png"/><Relationship Id="rId5" Type="http://schemas.openxmlformats.org/officeDocument/2006/relationships/image" Target="../media/image3.png"/><Relationship Id="rId181" Type="http://schemas.openxmlformats.org/officeDocument/2006/relationships/image" Target="../media/image91.png"/><Relationship Id="rId237" Type="http://schemas.openxmlformats.org/officeDocument/2006/relationships/image" Target="../media/image119.png"/><Relationship Id="rId279" Type="http://schemas.openxmlformats.org/officeDocument/2006/relationships/image" Target="../media/image140.png"/><Relationship Id="rId43" Type="http://schemas.openxmlformats.org/officeDocument/2006/relationships/image" Target="../media/image22.png"/><Relationship Id="rId139" Type="http://schemas.openxmlformats.org/officeDocument/2006/relationships/image" Target="../media/image70.png"/><Relationship Id="rId290" Type="http://schemas.openxmlformats.org/officeDocument/2006/relationships/image" Target="file:///C:\Users\kklau\OneDrive\Tagatame\Repo\mementos\resources\TS_WADA_IKASA_01.png" TargetMode="External"/><Relationship Id="rId304" Type="http://schemas.openxmlformats.org/officeDocument/2006/relationships/image" Target="file:///C:\Users\kklau\OneDrive\Tagatame\Repo\mementos\resources\TS_WADA_SETSUNA_01.png" TargetMode="External"/><Relationship Id="rId346" Type="http://schemas.openxmlformats.org/officeDocument/2006/relationships/image" Target="file:///C:\Users\kklau\OneDrive\Tagatame\Repo\mementos\resources\TS_WRATH_SABALETA_01.png" TargetMode="External"/><Relationship Id="rId85" Type="http://schemas.openxmlformats.org/officeDocument/2006/relationships/image" Target="../media/image43.png"/><Relationship Id="rId150" Type="http://schemas.openxmlformats.org/officeDocument/2006/relationships/image" Target="file:///C:\Users\kklau\OneDrive\Tagatame\Repo\mementos\resources\TS_LOST_DREI_01.png" TargetMode="External"/><Relationship Id="rId192" Type="http://schemas.openxmlformats.org/officeDocument/2006/relationships/image" Target="file:///C:\Users\kklau\OneDrive\Tagatame\Repo\mementos\resources\TS_LUST_ST_MELA_01.png" TargetMode="External"/><Relationship Id="rId206" Type="http://schemas.openxmlformats.org/officeDocument/2006/relationships/image" Target="file:///C:\Users\kklau\OneDrive\Tagatame\Repo\mementos\resources\TS_NORTH_CADANOVA_01.png" TargetMode="External"/><Relationship Id="rId248" Type="http://schemas.openxmlformats.org/officeDocument/2006/relationships/image" Target="file:///C:\Users\kklau\OneDrive\Tagatame\Repo\mementos\resources\TS_SLOTH_AISHA_01.png" TargetMode="External"/><Relationship Id="rId12" Type="http://schemas.openxmlformats.org/officeDocument/2006/relationships/image" Target="file:///C:\Users\kklau\OneDrive\Tagatame\Repo\mementos\resources\TS_COMIKE_01.png" TargetMode="External"/><Relationship Id="rId108" Type="http://schemas.openxmlformats.org/officeDocument/2006/relationships/image" Target="file:///C:\Users\kklau\OneDrive\Tagatame\Repo\mementos\resources\TS_ENVYRIA_VICTOR_01.png" TargetMode="External"/><Relationship Id="rId315" Type="http://schemas.openxmlformats.org/officeDocument/2006/relationships/image" Target="../media/image158.png"/><Relationship Id="rId357" Type="http://schemas.openxmlformats.org/officeDocument/2006/relationships/image" Target="../media/image181.png"/><Relationship Id="rId54" Type="http://schemas.openxmlformats.org/officeDocument/2006/relationships/image" Target="file:///C:\Users\kklau\OneDrive\Tagatame\Repo\mementos\resources\TS_ENVYRIA_BELTA_01.png" TargetMode="External"/><Relationship Id="rId96" Type="http://schemas.openxmlformats.org/officeDocument/2006/relationships/image" Target="file:///C:\Users\kklau\OneDrive\Tagatame\Repo\mementos\resources\TS_ENVYRIA_PRISCILA_01.png" TargetMode="External"/><Relationship Id="rId161" Type="http://schemas.openxmlformats.org/officeDocument/2006/relationships/image" Target="../media/image81.png"/><Relationship Id="rId217" Type="http://schemas.openxmlformats.org/officeDocument/2006/relationships/image" Target="../media/image109.png"/><Relationship Id="rId259" Type="http://schemas.openxmlformats.org/officeDocument/2006/relationships/image" Target="../media/image130.png"/><Relationship Id="rId23" Type="http://schemas.openxmlformats.org/officeDocument/2006/relationships/image" Target="../media/image12.png"/><Relationship Id="rId119" Type="http://schemas.openxmlformats.org/officeDocument/2006/relationships/image" Target="../media/image60.png"/><Relationship Id="rId270" Type="http://schemas.openxmlformats.org/officeDocument/2006/relationships/image" Target="file:///C:\Users\kklau\OneDrive\Tagatame\Repo\mementos\resources\TS_SLOTH_MINARIO_01.png" TargetMode="External"/><Relationship Id="rId326" Type="http://schemas.openxmlformats.org/officeDocument/2006/relationships/image" Target="file:///C:\Users\kklau\OneDrive\Tagatame\Repo\mementos\resources\TS_WRATH_KEVIN_01.png" TargetMode="External"/><Relationship Id="rId65" Type="http://schemas.openxmlformats.org/officeDocument/2006/relationships/image" Target="../media/image33.png"/><Relationship Id="rId130" Type="http://schemas.openxmlformats.org/officeDocument/2006/relationships/image" Target="file:///C:\Users\kklau\OneDrive\Tagatame\Repo\mementos\resources\TS_GREED_KU_IENA_01.png" TargetMode="External"/><Relationship Id="rId368" Type="http://schemas.openxmlformats.org/officeDocument/2006/relationships/image" Target="../media/image192.png"/><Relationship Id="rId172" Type="http://schemas.openxmlformats.org/officeDocument/2006/relationships/image" Target="file:///C:\Users\kklau\OneDrive\Tagatame\Repo\mementos\resources\TS_LUST_EMA_01.png" TargetMode="External"/><Relationship Id="rId228" Type="http://schemas.openxmlformats.org/officeDocument/2006/relationships/image" Target="file:///C:\Users\kklau\OneDrive\Tagatame\Repo\mementos\resources\TS_S_01.png" TargetMode="External"/><Relationship Id="rId281" Type="http://schemas.openxmlformats.org/officeDocument/2006/relationships/image" Target="../media/image141.png"/><Relationship Id="rId337" Type="http://schemas.openxmlformats.org/officeDocument/2006/relationships/image" Target="../media/image169.png"/><Relationship Id="rId34" Type="http://schemas.openxmlformats.org/officeDocument/2006/relationships/image" Target="file:///C:\Users\kklau\OneDrive\Tagatame\Repo\mementos\resources\TS_DESERT_NEFERTY_01.png" TargetMode="External"/><Relationship Id="rId76" Type="http://schemas.openxmlformats.org/officeDocument/2006/relationships/image" Target="file:///C:\Users\kklau\OneDrive\Tagatame\Repo\mementos\resources\TS_ENVYRIA_GERALD_01.png" TargetMode="External"/><Relationship Id="rId141" Type="http://schemas.openxmlformats.org/officeDocument/2006/relationships/image" Target="../media/image71.png"/><Relationship Id="rId7" Type="http://schemas.openxmlformats.org/officeDocument/2006/relationships/image" Target="../media/image4.png"/><Relationship Id="rId183" Type="http://schemas.openxmlformats.org/officeDocument/2006/relationships/image" Target="../media/image92.png"/><Relationship Id="rId239" Type="http://schemas.openxmlformats.org/officeDocument/2006/relationships/image" Target="../media/image120.png"/><Relationship Id="rId250" Type="http://schemas.openxmlformats.org/officeDocument/2006/relationships/image" Target="file:///C:\Users\kklau\OneDrive\Tagatame\Repo\mementos\resources\TS_SLOTH_ALBELL_01.png" TargetMode="External"/><Relationship Id="rId292" Type="http://schemas.openxmlformats.org/officeDocument/2006/relationships/image" Target="file:///C:\Users\kklau\OneDrive\Tagatame\Repo\mementos\resources\TS_WADA_ITSUKI_01.png" TargetMode="External"/><Relationship Id="rId306" Type="http://schemas.openxmlformats.org/officeDocument/2006/relationships/image" Target="file:///C:\Users\kklau\OneDrive\Tagatame\Repo\mementos\resources\TS_WADA_SETSUNA_02.png" TargetMode="External"/><Relationship Id="rId45" Type="http://schemas.openxmlformats.org/officeDocument/2006/relationships/image" Target="../media/image23.png"/><Relationship Id="rId87" Type="http://schemas.openxmlformats.org/officeDocument/2006/relationships/image" Target="../media/image44.png"/><Relationship Id="rId110" Type="http://schemas.openxmlformats.org/officeDocument/2006/relationships/image" Target="file:///C:\Users\kklau\OneDrive\Tagatame\Repo\mementos\resources\TS_ENVYRIA_ZAYIN_01.png" TargetMode="External"/><Relationship Id="rId348" Type="http://schemas.openxmlformats.org/officeDocument/2006/relationships/image" Target="file:///C:\Users\kklau\OneDrive\Tagatame\Repo\mementos\resources\TS_WRATH_SPICA_01.png" TargetMode="External"/><Relationship Id="rId152" Type="http://schemas.openxmlformats.org/officeDocument/2006/relationships/image" Target="file:///C:\Users\kklau\OneDrive\Tagatame\Repo\mementos\resources\TS_LOST_FURY_01.png" TargetMode="External"/><Relationship Id="rId194" Type="http://schemas.openxmlformats.org/officeDocument/2006/relationships/image" Target="file:///C:\Users\kklau\OneDrive\Tagatame\Repo\mementos\resources\TS_LUST_ST_MELA_DARK_01.png" TargetMode="External"/><Relationship Id="rId208" Type="http://schemas.openxmlformats.org/officeDocument/2006/relationships/image" Target="file:///C:\Users\kklau\OneDrive\Tagatame\Repo\mementos\resources\TS_NORTH_GUILDFORD_01.png" TargetMode="External"/><Relationship Id="rId261" Type="http://schemas.openxmlformats.org/officeDocument/2006/relationships/image" Target="../media/image131.png"/><Relationship Id="rId14" Type="http://schemas.openxmlformats.org/officeDocument/2006/relationships/image" Target="file:///C:\Users\kklau\OneDrive\Tagatame\Repo\mementos\resources\TS_CRY_ARTH_01.png" TargetMode="External"/><Relationship Id="rId56" Type="http://schemas.openxmlformats.org/officeDocument/2006/relationships/image" Target="file:///C:\Users\kklau\OneDrive\Tagatame\Repo\mementos\resources\TS_ENVYRIA_BELTA_02.png" TargetMode="External"/><Relationship Id="rId317" Type="http://schemas.openxmlformats.org/officeDocument/2006/relationships/image" Target="../media/image159.png"/><Relationship Id="rId359" Type="http://schemas.openxmlformats.org/officeDocument/2006/relationships/image" Target="../media/image183.png"/><Relationship Id="rId98" Type="http://schemas.openxmlformats.org/officeDocument/2006/relationships/image" Target="file:///C:\Users\kklau\OneDrive\Tagatame\Repo\mementos\resources\TS_ENVYRIA_ROTEN_01.png" TargetMode="External"/><Relationship Id="rId121" Type="http://schemas.openxmlformats.org/officeDocument/2006/relationships/image" Target="../media/image61.png"/><Relationship Id="rId163" Type="http://schemas.openxmlformats.org/officeDocument/2006/relationships/image" Target="../media/image82.png"/><Relationship Id="rId219" Type="http://schemas.openxmlformats.org/officeDocument/2006/relationships/image" Target="../media/image110.png"/><Relationship Id="rId230" Type="http://schemas.openxmlformats.org/officeDocument/2006/relationships/image" Target="file:///C:\Users\kklau\OneDrive\Tagatame\Repo\mementos\resources\TS_SAGA_BIRGITTA_01.png" TargetMode="External"/><Relationship Id="rId25" Type="http://schemas.openxmlformats.org/officeDocument/2006/relationships/image" Target="../media/image13.png"/><Relationship Id="rId67" Type="http://schemas.openxmlformats.org/officeDocument/2006/relationships/image" Target="../media/image34.png"/><Relationship Id="rId272" Type="http://schemas.openxmlformats.org/officeDocument/2006/relationships/image" Target="file:///C:\Users\kklau\OneDrive\Tagatame\Repo\mementos\resources\TS_SLOTH_TARAS_01.png" TargetMode="External"/><Relationship Id="rId328" Type="http://schemas.openxmlformats.org/officeDocument/2006/relationships/image" Target="file:///C:\Users\kklau\OneDrive\Tagatame\Repo\mementos\resources\TS_WRATH_KLIMA_01.png" TargetMode="External"/><Relationship Id="rId132" Type="http://schemas.openxmlformats.org/officeDocument/2006/relationships/image" Target="file:///C:\Users\kklau\OneDrive\Tagatame\Repo\mementos\resources\TS_GREED_LUCILLE_01.png" TargetMode="External"/><Relationship Id="rId174" Type="http://schemas.openxmlformats.org/officeDocument/2006/relationships/image" Target="file:///C:\Users\kklau\OneDrive\Tagatame\Repo\mementos\resources\TS_LUST_LAVINA_01.png" TargetMode="External"/><Relationship Id="rId220" Type="http://schemas.openxmlformats.org/officeDocument/2006/relationships/image" Target="file:///C:\Users\kklau\OneDrive\Tagatame\Repo\mementos\resources\TS_POK_FAILNAUGHT_01.png" TargetMode="External"/><Relationship Id="rId241" Type="http://schemas.openxmlformats.org/officeDocument/2006/relationships/image" Target="../media/image121.png"/><Relationship Id="rId15" Type="http://schemas.openxmlformats.org/officeDocument/2006/relationships/image" Target="../media/image8.png"/><Relationship Id="rId36" Type="http://schemas.openxmlformats.org/officeDocument/2006/relationships/image" Target="file:///C:\Users\kklau\OneDrive\Tagatame\Repo\mementos\resources\TS_DESERT_RAMESES_01.png" TargetMode="External"/><Relationship Id="rId57" Type="http://schemas.openxmlformats.org/officeDocument/2006/relationships/image" Target="../media/image29.png"/><Relationship Id="rId262" Type="http://schemas.openxmlformats.org/officeDocument/2006/relationships/image" Target="file:///C:\Users\kklau\OneDrive\Tagatame\Repo\mementos\resources\TS_SLOTH_HAZEL_01.png" TargetMode="External"/><Relationship Id="rId283" Type="http://schemas.openxmlformats.org/officeDocument/2006/relationships/image" Target="../media/image142.png"/><Relationship Id="rId318" Type="http://schemas.openxmlformats.org/officeDocument/2006/relationships/image" Target="file:///C:\Users\kklau\OneDrive\Tagatame\Repo\mementos\resources\TS_WADA_ZIN_01.png" TargetMode="External"/><Relationship Id="rId339" Type="http://schemas.openxmlformats.org/officeDocument/2006/relationships/image" Target="../media/image170.png"/><Relationship Id="rId78" Type="http://schemas.openxmlformats.org/officeDocument/2006/relationships/image" Target="file:///C:\Users\kklau\OneDrive\Tagatame\Repo\mementos\resources\TS_ENVYRIA_GINO_01.png" TargetMode="External"/><Relationship Id="rId99" Type="http://schemas.openxmlformats.org/officeDocument/2006/relationships/image" Target="../media/image50.png"/><Relationship Id="rId101" Type="http://schemas.openxmlformats.org/officeDocument/2006/relationships/image" Target="../media/image51.png"/><Relationship Id="rId122" Type="http://schemas.openxmlformats.org/officeDocument/2006/relationships/image" Target="file:///C:\Users\kklau\OneDrive\Tagatame\Repo\mementos\resources\TS_GLUTTONY_NEICA_01.png" TargetMode="External"/><Relationship Id="rId143" Type="http://schemas.openxmlformats.org/officeDocument/2006/relationships/image" Target="../media/image72.png"/><Relationship Id="rId164" Type="http://schemas.openxmlformats.org/officeDocument/2006/relationships/image" Target="file:///C:\Users\kklau\OneDrive\Tagatame\Repo\mementos\resources\TS_LOST_ZYVA_01.png" TargetMode="External"/><Relationship Id="rId185" Type="http://schemas.openxmlformats.org/officeDocument/2006/relationships/image" Target="../media/image93.png"/><Relationship Id="rId350" Type="http://schemas.openxmlformats.org/officeDocument/2006/relationships/image" Target="file:///C:\Users\kklau\OneDrive\Tagatame\Repo\mementos\resources\TS_WRATH_TERESA_01.png" TargetMode="External"/><Relationship Id="rId9" Type="http://schemas.openxmlformats.org/officeDocument/2006/relationships/image" Target="../media/image5.png"/><Relationship Id="rId210" Type="http://schemas.openxmlformats.org/officeDocument/2006/relationships/image" Target="file:///C:\Users\kklau\OneDrive\Tagatame\Repo\mementos\resources\TS_NORTH_RAKINA_01.png" TargetMode="External"/><Relationship Id="rId26" Type="http://schemas.openxmlformats.org/officeDocument/2006/relationships/image" Target="file:///C:\Users\kklau\OneDrive\Tagatame\Repo\mementos\resources\TS_DESERT_BALT_01.png" TargetMode="External"/><Relationship Id="rId231" Type="http://schemas.openxmlformats.org/officeDocument/2006/relationships/image" Target="../media/image116.png"/><Relationship Id="rId252" Type="http://schemas.openxmlformats.org/officeDocument/2006/relationships/image" Target="file:///C:\Users\kklau\OneDrive\Tagatame\Repo\mementos\resources\TS_SLOTH_CHERYL_01.png" TargetMode="External"/><Relationship Id="rId273" Type="http://schemas.openxmlformats.org/officeDocument/2006/relationships/image" Target="../media/image137.png"/><Relationship Id="rId294" Type="http://schemas.openxmlformats.org/officeDocument/2006/relationships/image" Target="file:///C:\Users\kklau\OneDrive\Tagatame\Repo\mementos\resources\TS_WADA_IZAYOI_01.png" TargetMode="External"/><Relationship Id="rId308" Type="http://schemas.openxmlformats.org/officeDocument/2006/relationships/image" Target="file:///C:\Users\kklau\OneDrive\Tagatame\Repo\mementos\resources\TS_WADA_SETSUNA_03.png" TargetMode="External"/><Relationship Id="rId329" Type="http://schemas.openxmlformats.org/officeDocument/2006/relationships/image" Target="../media/image165.png"/><Relationship Id="rId47" Type="http://schemas.openxmlformats.org/officeDocument/2006/relationships/image" Target="../media/image24.png"/><Relationship Id="rId68" Type="http://schemas.openxmlformats.org/officeDocument/2006/relationships/image" Target="file:///C:\Users\kklau\OneDrive\Tagatame\Repo\mementos\resources\TS_ENVYRIA_ELAINE_01.png" TargetMode="External"/><Relationship Id="rId89" Type="http://schemas.openxmlformats.org/officeDocument/2006/relationships/image" Target="../media/image45.png"/><Relationship Id="rId112" Type="http://schemas.openxmlformats.org/officeDocument/2006/relationships/image" Target="file:///C:\Users\kklau\OneDrive\Tagatame\Repo\mementos\resources\TS_ENVYRIA_ZAYIN_02.png" TargetMode="External"/><Relationship Id="rId133" Type="http://schemas.openxmlformats.org/officeDocument/2006/relationships/image" Target="../media/image67.png"/><Relationship Id="rId154" Type="http://schemas.openxmlformats.org/officeDocument/2006/relationships/image" Target="file:///C:\Users\kklau\OneDrive\Tagatame\Repo\mementos\resources\TS_LOST_NOIN_01.png" TargetMode="External"/><Relationship Id="rId175" Type="http://schemas.openxmlformats.org/officeDocument/2006/relationships/image" Target="../media/image88.png"/><Relationship Id="rId340" Type="http://schemas.openxmlformats.org/officeDocument/2006/relationships/image" Target="file:///C:\Users\kklau\OneDrive\Tagatame\Repo\mementos\resources\TS_WRATH_MARE_01.png" TargetMode="External"/><Relationship Id="rId361" Type="http://schemas.openxmlformats.org/officeDocument/2006/relationships/image" Target="../media/image185.png"/><Relationship Id="rId196" Type="http://schemas.openxmlformats.org/officeDocument/2006/relationships/image" Target="file:///C:\Users\kklau\OneDrive\Tagatame\Repo\mementos\resources\TS_LUST_ST_NIKUSU_DARK_01.png" TargetMode="External"/><Relationship Id="rId200" Type="http://schemas.openxmlformats.org/officeDocument/2006/relationships/image" Target="file:///C:\Users\kklau\OneDrive\Tagatame\Repo\mementos\resources\TS_MCF_ALTO_01.png" TargetMode="External"/><Relationship Id="rId16" Type="http://schemas.openxmlformats.org/officeDocument/2006/relationships/image" Target="file:///C:\Users\kklau\OneDrive\Tagatame\Repo\mementos\resources\TS_CRY_MERL_01.png" TargetMode="External"/><Relationship Id="rId221" Type="http://schemas.openxmlformats.org/officeDocument/2006/relationships/image" Target="../media/image111.png"/><Relationship Id="rId242" Type="http://schemas.openxmlformats.org/officeDocument/2006/relationships/image" Target="file:///C:\Users\kklau\OneDrive\Tagatame\Repo\mementos\resources\TS_SAGA_SEIDA_01.png" TargetMode="External"/><Relationship Id="rId263" Type="http://schemas.openxmlformats.org/officeDocument/2006/relationships/image" Target="../media/image132.png"/><Relationship Id="rId284" Type="http://schemas.openxmlformats.org/officeDocument/2006/relationships/image" Target="file:///C:\Users\kklau\OneDrive\Tagatame\Repo\mementos\resources\TS_TSP_02.png" TargetMode="External"/><Relationship Id="rId319" Type="http://schemas.openxmlformats.org/officeDocument/2006/relationships/image" Target="../media/image160.png"/><Relationship Id="rId37" Type="http://schemas.openxmlformats.org/officeDocument/2006/relationships/image" Target="../media/image19.png"/><Relationship Id="rId58" Type="http://schemas.openxmlformats.org/officeDocument/2006/relationships/image" Target="file:///C:\Users\kklau\OneDrive\Tagatame\Repo\mementos\resources\TS_ENVYRIA_CANON_01.png" TargetMode="External"/><Relationship Id="rId79" Type="http://schemas.openxmlformats.org/officeDocument/2006/relationships/image" Target="../media/image40.png"/><Relationship Id="rId102" Type="http://schemas.openxmlformats.org/officeDocument/2006/relationships/image" Target="file:///C:\Users\kklau\OneDrive\Tagatame\Repo\mementos\resources\TS_ENVYRIA_SHAYNA_01.png" TargetMode="External"/><Relationship Id="rId123" Type="http://schemas.openxmlformats.org/officeDocument/2006/relationships/image" Target="../media/image62.png"/><Relationship Id="rId144" Type="http://schemas.openxmlformats.org/officeDocument/2006/relationships/image" Target="file:///C:\Users\kklau\OneDrive\Tagatame\Repo\mementos\resources\TS_LOST_ACHAD_01.png" TargetMode="External"/><Relationship Id="rId330" Type="http://schemas.openxmlformats.org/officeDocument/2006/relationships/image" Target="file:///C:\Users\kklau\OneDrive\Tagatame\Repo\mementos\resources\TS_WRATH_KUDHANSTEIN_01.png" TargetMode="External"/><Relationship Id="rId90" Type="http://schemas.openxmlformats.org/officeDocument/2006/relationships/image" Target="file:///C:\Users\kklau\OneDrive\Tagatame\Repo\mementos\resources\TS_ENVYRIA_MONZOTM_01.png" TargetMode="External"/><Relationship Id="rId165" Type="http://schemas.openxmlformats.org/officeDocument/2006/relationships/image" Target="../media/image83.png"/><Relationship Id="rId186" Type="http://schemas.openxmlformats.org/officeDocument/2006/relationships/image" Target="file:///C:\Users\kklau\OneDrive\Tagatame\Repo\mementos\resources\TS_LUST_REBECCA_02.png" TargetMode="External"/><Relationship Id="rId351" Type="http://schemas.openxmlformats.org/officeDocument/2006/relationships/image" Target="../media/image176.png"/><Relationship Id="rId211" Type="http://schemas.openxmlformats.org/officeDocument/2006/relationships/image" Target="../media/image106.png"/><Relationship Id="rId232" Type="http://schemas.openxmlformats.org/officeDocument/2006/relationships/image" Target="file:///C:\Users\kklau\OneDrive\Tagatame\Repo\mementos\resources\TS_SAGA_GORMALAS_01.png" TargetMode="External"/><Relationship Id="rId253" Type="http://schemas.openxmlformats.org/officeDocument/2006/relationships/image" Target="../media/image127.png"/><Relationship Id="rId274" Type="http://schemas.openxmlformats.org/officeDocument/2006/relationships/image" Target="file:///C:\Users\kklau\OneDrive\Tagatame\Repo\mementos\resources\TS_ST_KASUMI_01.png" TargetMode="External"/><Relationship Id="rId295" Type="http://schemas.openxmlformats.org/officeDocument/2006/relationships/image" Target="../media/image148.png"/><Relationship Id="rId309" Type="http://schemas.openxmlformats.org/officeDocument/2006/relationships/image" Target="../media/image155.png"/><Relationship Id="rId27" Type="http://schemas.openxmlformats.org/officeDocument/2006/relationships/image" Target="../media/image14.png"/><Relationship Id="rId48" Type="http://schemas.openxmlformats.org/officeDocument/2006/relationships/image" Target="file:///C:\Users\kklau\OneDrive\Tagatame\Repo\mementos\resources\TS_ENVYRIA_ALAIA_01.png" TargetMode="External"/><Relationship Id="rId69" Type="http://schemas.openxmlformats.org/officeDocument/2006/relationships/image" Target="../media/image35.png"/><Relationship Id="rId113" Type="http://schemas.openxmlformats.org/officeDocument/2006/relationships/image" Target="../media/image57.png"/><Relationship Id="rId134" Type="http://schemas.openxmlformats.org/officeDocument/2006/relationships/image" Target="file:///C:\Users\kklau\OneDrive\Tagatame\Repo\mementos\resources\TS_GREED_MEIFAN_01.png" TargetMode="External"/><Relationship Id="rId320" Type="http://schemas.openxmlformats.org/officeDocument/2006/relationships/image" Target="file:///C:\Users\kklau\OneDrive\Tagatame\Repo\mementos\resources\TS_WRATH_ANASTASIA_01.png" TargetMode="External"/><Relationship Id="rId80" Type="http://schemas.openxmlformats.org/officeDocument/2006/relationships/image" Target="file:///C:\Users\kklau\OneDrive\Tagatame\Repo\mementos\resources\TS_ENVYRIA_LEONIA_01.png" TargetMode="External"/><Relationship Id="rId155" Type="http://schemas.openxmlformats.org/officeDocument/2006/relationships/image" Target="../media/image78.png"/><Relationship Id="rId176" Type="http://schemas.openxmlformats.org/officeDocument/2006/relationships/image" Target="file:///C:\Users\kklau\OneDrive\Tagatame\Repo\mementos\resources\TS_LUST_LAVINA_02.png" TargetMode="External"/><Relationship Id="rId197" Type="http://schemas.openxmlformats.org/officeDocument/2006/relationships/image" Target="../media/image99.png"/><Relationship Id="rId341" Type="http://schemas.openxmlformats.org/officeDocument/2006/relationships/image" Target="../media/image171.png"/><Relationship Id="rId362" Type="http://schemas.openxmlformats.org/officeDocument/2006/relationships/image" Target="../media/image186.png"/><Relationship Id="rId201" Type="http://schemas.openxmlformats.org/officeDocument/2006/relationships/image" Target="../media/image101.png"/><Relationship Id="rId222" Type="http://schemas.openxmlformats.org/officeDocument/2006/relationships/image" Target="file:///C:\Users\kklau\OneDrive\Tagatame\Repo\mementos\resources\TS_POK_MASAMUNE_01.png" TargetMode="External"/><Relationship Id="rId243" Type="http://schemas.openxmlformats.org/officeDocument/2006/relationships/image" Target="../media/image122.png"/><Relationship Id="rId264" Type="http://schemas.openxmlformats.org/officeDocument/2006/relationships/image" Target="file:///C:\Users\kklau\OneDrive\Tagatame\Repo\mementos\resources\TS_SLOTH_IKONA_01.png" TargetMode="External"/><Relationship Id="rId285" Type="http://schemas.openxmlformats.org/officeDocument/2006/relationships/image" Target="../media/image143.png"/><Relationship Id="rId17" Type="http://schemas.openxmlformats.org/officeDocument/2006/relationships/image" Target="../media/image9.png"/><Relationship Id="rId38" Type="http://schemas.openxmlformats.org/officeDocument/2006/relationships/image" Target="file:///C:\Users\kklau\OneDrive\Tagatame\Repo\mementos\resources\TS_DESERT_RETZIUS_01.png" TargetMode="External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24" Type="http://schemas.openxmlformats.org/officeDocument/2006/relationships/image" Target="file:///C:\Users\kklau\OneDrive\Tagatame\Repo\mementos\resources\TS_GLUTTONY_RAURA_01.png" TargetMode="External"/><Relationship Id="rId310" Type="http://schemas.openxmlformats.org/officeDocument/2006/relationships/image" Target="file:///C:\Users\kklau\OneDrive\Tagatame\Repo\mementos\resources\TS_WADA_SUZUKA_01.png" TargetMode="External"/><Relationship Id="rId70" Type="http://schemas.openxmlformats.org/officeDocument/2006/relationships/image" Target="file:///C:\Users\kklau\OneDrive\Tagatame\Repo\mementos\resources\TS_ENVYRIA_ELIZABETH_01.png" TargetMode="External"/><Relationship Id="rId91" Type="http://schemas.openxmlformats.org/officeDocument/2006/relationships/image" Target="../media/image46.png"/><Relationship Id="rId145" Type="http://schemas.openxmlformats.org/officeDocument/2006/relationships/image" Target="../media/image73.png"/><Relationship Id="rId166" Type="http://schemas.openxmlformats.org/officeDocument/2006/relationships/image" Target="file:///C:\Users\kklau\OneDrive\Tagatame\Repo\mementos\resources\TS_LUST_ALMA_01.png" TargetMode="External"/><Relationship Id="rId187" Type="http://schemas.openxmlformats.org/officeDocument/2006/relationships/image" Target="../media/image94.png"/><Relationship Id="rId331" Type="http://schemas.openxmlformats.org/officeDocument/2006/relationships/image" Target="../media/image166.png"/><Relationship Id="rId352" Type="http://schemas.openxmlformats.org/officeDocument/2006/relationships/image" Target="file:///C:\Users\kklau\OneDrive\Tagatame\Repo\mementos\resources\TS_WRATH_ZAHAR_01.png" TargetMode="External"/><Relationship Id="rId1" Type="http://schemas.openxmlformats.org/officeDocument/2006/relationships/image" Target="../media/image1.png"/><Relationship Id="rId212" Type="http://schemas.openxmlformats.org/officeDocument/2006/relationships/image" Target="file:///C:\Users\kklau\OneDrive\Tagatame\Repo\mementos\resources\TS_NORTH_TORITOH_01.png" TargetMode="External"/><Relationship Id="rId233" Type="http://schemas.openxmlformats.org/officeDocument/2006/relationships/image" Target="../media/image117.png"/><Relationship Id="rId254" Type="http://schemas.openxmlformats.org/officeDocument/2006/relationships/image" Target="file:///C:\Users\kklau\OneDrive\Tagatame\Repo\mementos\resources\TS_SLOTH_DAISY_01.png" TargetMode="External"/><Relationship Id="rId28" Type="http://schemas.openxmlformats.org/officeDocument/2006/relationships/image" Target="file:///C:\Users\kklau\OneDrive\Tagatame\Repo\mementos\resources\TS_DESERT_BASINI_01.png" TargetMode="External"/><Relationship Id="rId49" Type="http://schemas.openxmlformats.org/officeDocument/2006/relationships/image" Target="../media/image25.png"/><Relationship Id="rId114" Type="http://schemas.openxmlformats.org/officeDocument/2006/relationships/image" Target="file:///C:\Users\kklau\OneDrive\Tagatame\Repo\mementos\resources\TS_FA_01.png" TargetMode="External"/><Relationship Id="rId275" Type="http://schemas.openxmlformats.org/officeDocument/2006/relationships/image" Target="../media/image138.png"/><Relationship Id="rId296" Type="http://schemas.openxmlformats.org/officeDocument/2006/relationships/image" Target="file:///C:\Users\kklau\OneDrive\Tagatame\Repo\mementos\resources\TS_WADA_KAGURA_01.png" TargetMode="External"/><Relationship Id="rId300" Type="http://schemas.openxmlformats.org/officeDocument/2006/relationships/image" Target="file:///C:\Users\kklau\OneDrive\Tagatame\Repo\mementos\resources\TS_WADA_KUZA_01.png" TargetMode="External"/><Relationship Id="rId60" Type="http://schemas.openxmlformats.org/officeDocument/2006/relationships/image" Target="file:///C:\Users\kklau\OneDrive\Tagatame\Repo\mementos\resources\TS_ENVYRIA_CLOE_01.png" TargetMode="External"/><Relationship Id="rId81" Type="http://schemas.openxmlformats.org/officeDocument/2006/relationships/image" Target="../media/image41.png"/><Relationship Id="rId135" Type="http://schemas.openxmlformats.org/officeDocument/2006/relationships/image" Target="../media/image68.png"/><Relationship Id="rId156" Type="http://schemas.openxmlformats.org/officeDocument/2006/relationships/image" Target="file:///C:\Users\kklau\OneDrive\Tagatame\Repo\mementos\resources\TS_LOST_THOL_01.png" TargetMode="External"/><Relationship Id="rId177" Type="http://schemas.openxmlformats.org/officeDocument/2006/relationships/image" Target="../media/image89.png"/><Relationship Id="rId198" Type="http://schemas.openxmlformats.org/officeDocument/2006/relationships/image" Target="file:///C:\Users\kklau\OneDrive\Tagatame\Repo\mementos\resources\TS_LUST_YAULAS_01.png" TargetMode="External"/><Relationship Id="rId321" Type="http://schemas.openxmlformats.org/officeDocument/2006/relationships/image" Target="../media/image161.png"/><Relationship Id="rId342" Type="http://schemas.openxmlformats.org/officeDocument/2006/relationships/image" Target="file:///C:\Users\kklau\OneDrive\Tagatame\Repo\mementos\resources\TS_WRATH_ROSA_01.png" TargetMode="External"/><Relationship Id="rId363" Type="http://schemas.openxmlformats.org/officeDocument/2006/relationships/image" Target="../media/image187.png"/><Relationship Id="rId202" Type="http://schemas.openxmlformats.org/officeDocument/2006/relationships/image" Target="file:///C:\Users\kklau\OneDrive\Tagatame\Repo\mementos\resources\TS_MCF_RANKA_01.png" TargetMode="External"/><Relationship Id="rId223" Type="http://schemas.openxmlformats.org/officeDocument/2006/relationships/image" Target="../media/image112.png"/><Relationship Id="rId244" Type="http://schemas.openxmlformats.org/officeDocument/2006/relationships/image" Target="file:///C:\Users\kklau\OneDrive\Tagatame\Repo\mementos\resources\TS_SEKAIJU_01.png" TargetMode="External"/><Relationship Id="rId18" Type="http://schemas.openxmlformats.org/officeDocument/2006/relationships/image" Target="file:///C:\Users\kklau\OneDrive\Tagatame\Repo\mementos\resources\TS_DESERT_ANK_01.png" TargetMode="External"/><Relationship Id="rId39" Type="http://schemas.openxmlformats.org/officeDocument/2006/relationships/image" Target="../media/image20.png"/><Relationship Id="rId265" Type="http://schemas.openxmlformats.org/officeDocument/2006/relationships/image" Target="../media/image133.png"/><Relationship Id="rId286" Type="http://schemas.openxmlformats.org/officeDocument/2006/relationships/image" Target="file:///C:\Users\kklau\OneDrive\Tagatame\Repo\mementos\resources\TS_UNDOKAI_2018_01.png" TargetMode="External"/><Relationship Id="rId50" Type="http://schemas.openxmlformats.org/officeDocument/2006/relationships/image" Target="file:///C:\Users\kklau\OneDrive\Tagatame\Repo\mementos\resources\TS_ENVYRIA_ALFRED_01.png" TargetMode="External"/><Relationship Id="rId104" Type="http://schemas.openxmlformats.org/officeDocument/2006/relationships/image" Target="file:///C:\Users\kklau\OneDrive\Tagatame\Repo\mementos\resources\TS_ENVYRIA_SYARON_01.png" TargetMode="External"/><Relationship Id="rId125" Type="http://schemas.openxmlformats.org/officeDocument/2006/relationships/image" Target="../media/image63.png"/><Relationship Id="rId146" Type="http://schemas.openxmlformats.org/officeDocument/2006/relationships/image" Target="file:///C:\Users\kklau\OneDrive\Tagatame\Repo\mementos\resources\TS_LOST_ACHAD_02.png" TargetMode="External"/><Relationship Id="rId167" Type="http://schemas.openxmlformats.org/officeDocument/2006/relationships/image" Target="../media/image84.png"/><Relationship Id="rId188" Type="http://schemas.openxmlformats.org/officeDocument/2006/relationships/image" Target="file:///C:\Users\kklau\OneDrive\Tagatame\Repo\mementos\resources\TS_LUST_ROFIA_01.png" TargetMode="External"/><Relationship Id="rId311" Type="http://schemas.openxmlformats.org/officeDocument/2006/relationships/image" Target="../media/image156.png"/><Relationship Id="rId332" Type="http://schemas.openxmlformats.org/officeDocument/2006/relationships/image" Target="file:///C:\Users\kklau\OneDrive\Tagatame\Repo\mementos\resources\TS_WRATH_LAMIA_01.png" TargetMode="External"/><Relationship Id="rId353" Type="http://schemas.openxmlformats.org/officeDocument/2006/relationships/image" Target="../media/image177.png"/><Relationship Id="rId71" Type="http://schemas.openxmlformats.org/officeDocument/2006/relationships/image" Target="../media/image36.png"/><Relationship Id="rId92" Type="http://schemas.openxmlformats.org/officeDocument/2006/relationships/image" Target="file:///C:\Users\kklau\OneDrive\Tagatame\Repo\mementos\resources\TS_ENVYRIA_MONZOTM_02.png" TargetMode="External"/><Relationship Id="rId213" Type="http://schemas.openxmlformats.org/officeDocument/2006/relationships/image" Target="../media/image107.png"/><Relationship Id="rId234" Type="http://schemas.openxmlformats.org/officeDocument/2006/relationships/image" Target="file:///C:\Users\kklau\OneDrive\Tagatame\Repo\mementos\resources\TS_SAGA_MERDA_01.png" TargetMode="External"/><Relationship Id="rId2" Type="http://schemas.openxmlformats.org/officeDocument/2006/relationships/image" Target="file:///C:\Users\kklau\OneDrive\Tagatame\Repo\mementos\resources\TS_AOT_01.png" TargetMode="External"/><Relationship Id="rId29" Type="http://schemas.openxmlformats.org/officeDocument/2006/relationships/image" Target="../media/image15.png"/><Relationship Id="rId255" Type="http://schemas.openxmlformats.org/officeDocument/2006/relationships/image" Target="../media/image128.png"/><Relationship Id="rId276" Type="http://schemas.openxmlformats.org/officeDocument/2006/relationships/image" Target="file:///C:\Users\kklau\OneDrive\Tagatame\Repo\mementos\resources\TS_TS_01.png" TargetMode="External"/><Relationship Id="rId297" Type="http://schemas.openxmlformats.org/officeDocument/2006/relationships/image" Target="../media/image149.png"/><Relationship Id="rId40" Type="http://schemas.openxmlformats.org/officeDocument/2006/relationships/image" Target="file:///C:\Users\kklau\OneDrive\Tagatame\Repo\mementos\resources\TS_DESERT_RYLE_01.png" TargetMode="External"/><Relationship Id="rId115" Type="http://schemas.openxmlformats.org/officeDocument/2006/relationships/image" Target="../media/image58.png"/><Relationship Id="rId136" Type="http://schemas.openxmlformats.org/officeDocument/2006/relationships/image" Target="file:///C:\Users\kklau\OneDrive\Tagatame\Repo\mementos\resources\TS_GREED_ORION_01.png" TargetMode="External"/><Relationship Id="rId157" Type="http://schemas.openxmlformats.org/officeDocument/2006/relationships/image" Target="../media/image79.png"/><Relationship Id="rId178" Type="http://schemas.openxmlformats.org/officeDocument/2006/relationships/image" Target="file:///C:\Users\kklau\OneDrive\Tagatame\Repo\mementos\resources\TS_LUST_MORE_01.png" TargetMode="External"/><Relationship Id="rId301" Type="http://schemas.openxmlformats.org/officeDocument/2006/relationships/image" Target="../media/image151.png"/><Relationship Id="rId322" Type="http://schemas.openxmlformats.org/officeDocument/2006/relationships/image" Target="file:///C:\Users\kklau\OneDrive\Tagatame\Repo\mementos\resources\TS_WRATH_DOROTHEA_01.png" TargetMode="External"/><Relationship Id="rId343" Type="http://schemas.openxmlformats.org/officeDocument/2006/relationships/image" Target="../media/image172.png"/><Relationship Id="rId364" Type="http://schemas.openxmlformats.org/officeDocument/2006/relationships/image" Target="../media/image188.png"/><Relationship Id="rId61" Type="http://schemas.openxmlformats.org/officeDocument/2006/relationships/image" Target="../media/image31.png"/><Relationship Id="rId82" Type="http://schemas.openxmlformats.org/officeDocument/2006/relationships/image" Target="file:///C:\Users\kklau\OneDrive\Tagatame\Repo\mementos\resources\TS_ENVYRIA_LGDSAG_01.png" TargetMode="External"/><Relationship Id="rId199" Type="http://schemas.openxmlformats.org/officeDocument/2006/relationships/image" Target="../media/image100.png"/><Relationship Id="rId203" Type="http://schemas.openxmlformats.org/officeDocument/2006/relationships/image" Target="../media/image102.png"/><Relationship Id="rId19" Type="http://schemas.openxmlformats.org/officeDocument/2006/relationships/image" Target="../media/image10.png"/><Relationship Id="rId224" Type="http://schemas.openxmlformats.org/officeDocument/2006/relationships/image" Target="file:///C:\Users\kklau\OneDrive\Tagatame\Repo\mementos\resources\TS_POK_TIFARET_01.png" TargetMode="External"/><Relationship Id="rId245" Type="http://schemas.openxmlformats.org/officeDocument/2006/relationships/image" Target="../media/image123.png"/><Relationship Id="rId266" Type="http://schemas.openxmlformats.org/officeDocument/2006/relationships/image" Target="file:///C:\Users\kklau\OneDrive\Tagatame\Repo\mementos\resources\TS_SLOTH_KAYA_01.png" TargetMode="External"/><Relationship Id="rId287" Type="http://schemas.openxmlformats.org/officeDocument/2006/relationships/image" Target="../media/image144.png"/><Relationship Id="rId30" Type="http://schemas.openxmlformats.org/officeDocument/2006/relationships/image" Target="file:///C:\Users\kklau\OneDrive\Tagatame\Repo\mementos\resources\TS_DESERT_BASINI_02.png" TargetMode="External"/><Relationship Id="rId105" Type="http://schemas.openxmlformats.org/officeDocument/2006/relationships/image" Target="../media/image53.png"/><Relationship Id="rId126" Type="http://schemas.openxmlformats.org/officeDocument/2006/relationships/image" Target="file:///C:\Users\kklau\OneDrive\Tagatame\Repo\mementos\resources\TS_GLUTTONY_TEONA_01.png" TargetMode="External"/><Relationship Id="rId147" Type="http://schemas.openxmlformats.org/officeDocument/2006/relationships/image" Target="../media/image74.png"/><Relationship Id="rId168" Type="http://schemas.openxmlformats.org/officeDocument/2006/relationships/image" Target="file:///C:\Users\kklau\OneDrive\Tagatame\Repo\mementos\resources\TS_LUST_ALMA_02.png" TargetMode="External"/><Relationship Id="rId312" Type="http://schemas.openxmlformats.org/officeDocument/2006/relationships/image" Target="file:///C:\Users\kklau\OneDrive\Tagatame\Repo\mementos\resources\TS_WADA_TAMAMO_01.png" TargetMode="External"/><Relationship Id="rId333" Type="http://schemas.openxmlformats.org/officeDocument/2006/relationships/image" Target="../media/image167.png"/><Relationship Id="rId354" Type="http://schemas.openxmlformats.org/officeDocument/2006/relationships/image" Target="../media/image178.png"/><Relationship Id="rId51" Type="http://schemas.openxmlformats.org/officeDocument/2006/relationships/image" Target="../media/image26.png"/><Relationship Id="rId72" Type="http://schemas.openxmlformats.org/officeDocument/2006/relationships/image" Target="file:///C:\Users\kklau\OneDrive\Tagatame\Repo\mementos\resources\TS_ENVYRIA_FAIRLILY_01.png" TargetMode="External"/><Relationship Id="rId93" Type="http://schemas.openxmlformats.org/officeDocument/2006/relationships/image" Target="../media/image47.png"/><Relationship Id="rId189" Type="http://schemas.openxmlformats.org/officeDocument/2006/relationships/image" Target="../media/image95.png"/><Relationship Id="rId3" Type="http://schemas.openxmlformats.org/officeDocument/2006/relationships/image" Target="../media/image2.png"/><Relationship Id="rId214" Type="http://schemas.openxmlformats.org/officeDocument/2006/relationships/image" Target="file:///C:\Users\kklau\OneDrive\Tagatame\Repo\mementos\resources\TS_OTHER_WAGINAO_01.png" TargetMode="External"/><Relationship Id="rId235" Type="http://schemas.openxmlformats.org/officeDocument/2006/relationships/image" Target="../media/image118.png"/><Relationship Id="rId256" Type="http://schemas.openxmlformats.org/officeDocument/2006/relationships/image" Target="file:///C:\Users\kklau\OneDrive\Tagatame\Repo\mementos\resources\TS_SLOTH_EVERICA_01.png" TargetMode="External"/><Relationship Id="rId277" Type="http://schemas.openxmlformats.org/officeDocument/2006/relationships/image" Target="../media/image139.png"/><Relationship Id="rId298" Type="http://schemas.openxmlformats.org/officeDocument/2006/relationships/image" Target="file:///C:\Users\kklau\OneDrive\Tagatame\Repo\mementos\resources\TS_WADA_KURT.png" TargetMode="External"/><Relationship Id="rId116" Type="http://schemas.openxmlformats.org/officeDocument/2006/relationships/image" Target="file:///C:\Users\kklau\OneDrive\Tagatame\Repo\mementos\resources\TS_FA_02.png" TargetMode="External"/><Relationship Id="rId137" Type="http://schemas.openxmlformats.org/officeDocument/2006/relationships/image" Target="../media/image69.png"/><Relationship Id="rId158" Type="http://schemas.openxmlformats.org/officeDocument/2006/relationships/image" Target="file:///C:\Users\kklau\OneDrive\Tagatame\Repo\mementos\resources\TS_LOST_VIER_01.png" TargetMode="External"/><Relationship Id="rId302" Type="http://schemas.openxmlformats.org/officeDocument/2006/relationships/image" Target="file:///C:\Users\kklau\OneDrive\Tagatame\Repo\mementos\resources\TS_WADA_LEYDOW_01.png" TargetMode="External"/><Relationship Id="rId323" Type="http://schemas.openxmlformats.org/officeDocument/2006/relationships/image" Target="../media/image162.png"/><Relationship Id="rId344" Type="http://schemas.openxmlformats.org/officeDocument/2006/relationships/image" Target="file:///C:\Users\kklau\OneDrive\Tagatame\Repo\mementos\resources\TS_WRATH_ROSA_02.png" TargetMode="External"/><Relationship Id="rId20" Type="http://schemas.openxmlformats.org/officeDocument/2006/relationships/image" Target="file:///C:\Users\kklau\OneDrive\Tagatame\Repo\mementos\resources\TS_DESERT_ANK_02.png" TargetMode="External"/><Relationship Id="rId41" Type="http://schemas.openxmlformats.org/officeDocument/2006/relationships/image" Target="../media/image21.png"/><Relationship Id="rId62" Type="http://schemas.openxmlformats.org/officeDocument/2006/relationships/image" Target="file:///C:\Users\kklau\OneDrive\Tagatame\Repo\mementos\resources\TS_ENVYRIA_DARTAGNAN_01.png" TargetMode="External"/><Relationship Id="rId83" Type="http://schemas.openxmlformats.org/officeDocument/2006/relationships/image" Target="../media/image42.png"/><Relationship Id="rId179" Type="http://schemas.openxmlformats.org/officeDocument/2006/relationships/image" Target="../media/image90.png"/><Relationship Id="rId365" Type="http://schemas.openxmlformats.org/officeDocument/2006/relationships/image" Target="../media/image189.png"/><Relationship Id="rId190" Type="http://schemas.openxmlformats.org/officeDocument/2006/relationships/image" Target="file:///C:\Users\kklau\OneDrive\Tagatame\Repo\mementos\resources\TS_LUST_SOPHIA_01.png" TargetMode="External"/><Relationship Id="rId204" Type="http://schemas.openxmlformats.org/officeDocument/2006/relationships/image" Target="file:///C:\Users\kklau\OneDrive\Tagatame\Repo\mementos\resources\TS_MCF_SHERYL_01.png" TargetMode="External"/><Relationship Id="rId225" Type="http://schemas.openxmlformats.org/officeDocument/2006/relationships/image" Target="../media/image113.png"/><Relationship Id="rId246" Type="http://schemas.openxmlformats.org/officeDocument/2006/relationships/image" Target="file:///C:\Users\kklau\OneDrive\Tagatame\Repo\mementos\resources\TS_SLOTH_ADOREI_01.png" TargetMode="External"/><Relationship Id="rId267" Type="http://schemas.openxmlformats.org/officeDocument/2006/relationships/image" Target="../media/image134.png"/><Relationship Id="rId288" Type="http://schemas.openxmlformats.org/officeDocument/2006/relationships/image" Target="file:///C:\Users\kklau\OneDrive\Tagatame\Repo\mementos\resources\TS_WADA_FUJICA_01.png" TargetMode="External"/><Relationship Id="rId106" Type="http://schemas.openxmlformats.org/officeDocument/2006/relationships/image" Target="file:///C:\Users\kklau\OneDrive\Tagatame\Repo\mementos\resources\TS_ENVYRIA_VETTEL_01.png" TargetMode="External"/><Relationship Id="rId127" Type="http://schemas.openxmlformats.org/officeDocument/2006/relationships/image" Target="../media/image64.png"/><Relationship Id="rId313" Type="http://schemas.openxmlformats.org/officeDocument/2006/relationships/image" Target="../media/image157.png"/><Relationship Id="rId10" Type="http://schemas.openxmlformats.org/officeDocument/2006/relationships/image" Target="file:///C:\Users\kklau\OneDrive\Tagatame\Repo\mementos\resources\TS_CARAMEL_01.png" TargetMode="External"/><Relationship Id="rId31" Type="http://schemas.openxmlformats.org/officeDocument/2006/relationships/image" Target="../media/image16.png"/><Relationship Id="rId52" Type="http://schemas.openxmlformats.org/officeDocument/2006/relationships/image" Target="file:///C:\Users\kklau\OneDrive\Tagatame\Repo\mementos\resources\TS_ENVYRIA_AYLLU_01.png" TargetMode="External"/><Relationship Id="rId73" Type="http://schemas.openxmlformats.org/officeDocument/2006/relationships/image" Target="../media/image37.png"/><Relationship Id="rId94" Type="http://schemas.openxmlformats.org/officeDocument/2006/relationships/image" Target="file:///C:\Users\kklau\OneDrive\Tagatame\Repo\mementos\resources\TS_ENVYRIA_NATALIE_01.png" TargetMode="External"/><Relationship Id="rId148" Type="http://schemas.openxmlformats.org/officeDocument/2006/relationships/image" Target="file:///C:\Users\kklau\OneDrive\Tagatame\Repo\mementos\resources\TS_LOST_ACHAD_03.png" TargetMode="External"/><Relationship Id="rId169" Type="http://schemas.openxmlformats.org/officeDocument/2006/relationships/image" Target="../media/image85.png"/><Relationship Id="rId334" Type="http://schemas.openxmlformats.org/officeDocument/2006/relationships/image" Target="file:///C:\Users\kklau\OneDrive\Tagatame\Repo\mementos\resources\TS_WRATH_LAMIA_02.png" TargetMode="External"/><Relationship Id="rId355" Type="http://schemas.openxmlformats.org/officeDocument/2006/relationships/image" Target="../media/image179.png"/><Relationship Id="rId4" Type="http://schemas.openxmlformats.org/officeDocument/2006/relationships/image" Target="file:///C:\Users\kklau\OneDrive\Tagatame\Repo\mementos\resources\TS_AOT_02.png" TargetMode="External"/><Relationship Id="rId180" Type="http://schemas.openxmlformats.org/officeDocument/2006/relationships/image" Target="file:///C:\Users\kklau\OneDrive\Tagatame\Repo\mementos\resources\TS_LUST_NIKUSU_01.png" TargetMode="External"/><Relationship Id="rId215" Type="http://schemas.openxmlformats.org/officeDocument/2006/relationships/image" Target="../media/image108.png"/><Relationship Id="rId236" Type="http://schemas.openxmlformats.org/officeDocument/2006/relationships/image" Target="file:///C:\Users\kklau\OneDrive\Tagatame\Repo\mementos\resources\TS_SAGA_MOCA_01.png" TargetMode="External"/><Relationship Id="rId257" Type="http://schemas.openxmlformats.org/officeDocument/2006/relationships/image" Target="../media/image129.png"/><Relationship Id="rId278" Type="http://schemas.openxmlformats.org/officeDocument/2006/relationships/image" Target="file:///C:\Users\kklau\OneDrive\Tagatame\Repo\mementos\resources\TS_TS_02.png" TargetMode="External"/><Relationship Id="rId303" Type="http://schemas.openxmlformats.org/officeDocument/2006/relationships/image" Target="../media/image152.png"/><Relationship Id="rId42" Type="http://schemas.openxmlformats.org/officeDocument/2006/relationships/image" Target="file:///C:\Users\kklau\OneDrive\Tagatame\Repo\mementos\resources\TS_DESERT_SUTORIE_01.png" TargetMode="External"/><Relationship Id="rId84" Type="http://schemas.openxmlformats.org/officeDocument/2006/relationships/image" Target="file:///C:\Users\kklau\OneDrive\Tagatame\Repo\mementos\resources\TS_ENVYRIA_LUCRETIA_01.png" TargetMode="External"/><Relationship Id="rId138" Type="http://schemas.openxmlformats.org/officeDocument/2006/relationships/image" Target="file:///C:\Users\kklau\OneDrive\Tagatame\Repo\mementos\resources\TS_GREED_RISHEN_01.png" TargetMode="External"/><Relationship Id="rId345" Type="http://schemas.openxmlformats.org/officeDocument/2006/relationships/image" Target="../media/image173.png"/><Relationship Id="rId191" Type="http://schemas.openxmlformats.org/officeDocument/2006/relationships/image" Target="../media/image96.png"/><Relationship Id="rId205" Type="http://schemas.openxmlformats.org/officeDocument/2006/relationships/image" Target="../media/image103.png"/><Relationship Id="rId247" Type="http://schemas.openxmlformats.org/officeDocument/2006/relationships/image" Target="../media/image124.png"/><Relationship Id="rId107" Type="http://schemas.openxmlformats.org/officeDocument/2006/relationships/image" Target="../media/image54.png"/><Relationship Id="rId289" Type="http://schemas.openxmlformats.org/officeDocument/2006/relationships/image" Target="../media/image145.png"/><Relationship Id="rId11" Type="http://schemas.openxmlformats.org/officeDocument/2006/relationships/image" Target="../media/image6.png"/><Relationship Id="rId53" Type="http://schemas.openxmlformats.org/officeDocument/2006/relationships/image" Target="../media/image27.png"/><Relationship Id="rId149" Type="http://schemas.openxmlformats.org/officeDocument/2006/relationships/image" Target="../media/image75.png"/><Relationship Id="rId314" Type="http://schemas.openxmlformats.org/officeDocument/2006/relationships/image" Target="file:///C:\Users\kklau\OneDrive\Tagatame\Repo\mementos\resources\TS_WADA_TAMAMO_02.png" TargetMode="External"/><Relationship Id="rId356" Type="http://schemas.openxmlformats.org/officeDocument/2006/relationships/image" Target="../media/image180.png"/><Relationship Id="rId95" Type="http://schemas.openxmlformats.org/officeDocument/2006/relationships/image" Target="../media/image48.png"/><Relationship Id="rId160" Type="http://schemas.openxmlformats.org/officeDocument/2006/relationships/image" Target="file:///C:\Users\kklau\OneDrive\Tagatame\Repo\mementos\resources\TS_LOST_ZENN_01.png" TargetMode="External"/><Relationship Id="rId216" Type="http://schemas.openxmlformats.org/officeDocument/2006/relationships/image" Target="file:///C:\Users\kklau\OneDrive\Tagatame\Repo\mementos\resources\TS_POK_01.png" TargetMode="External"/><Relationship Id="rId258" Type="http://schemas.openxmlformats.org/officeDocument/2006/relationships/image" Target="file:///C:\Users\kklau\OneDrive\Tagatame\Repo\mementos\resources\TS_SLOTH_FIONA_01.png" TargetMode="External"/><Relationship Id="rId22" Type="http://schemas.openxmlformats.org/officeDocument/2006/relationships/image" Target="file:///C:\Users\kklau\OneDrive\Tagatame\Repo\mementos\resources\TS_DESERT_ARKILL_01.png" TargetMode="External"/><Relationship Id="rId64" Type="http://schemas.openxmlformats.org/officeDocument/2006/relationships/image" Target="file:///C:\Users\kklau\OneDrive\Tagatame\Repo\mementos\resources\TS_ENVYRIA_DECEL_01.png" TargetMode="External"/><Relationship Id="rId118" Type="http://schemas.openxmlformats.org/officeDocument/2006/relationships/image" Target="file:///C:\Users\kklau\OneDrive\Tagatame\Repo\mementos\resources\TS_GLUTTONY_JUURIA_01.png" TargetMode="External"/><Relationship Id="rId325" Type="http://schemas.openxmlformats.org/officeDocument/2006/relationships/image" Target="../media/image163.png"/><Relationship Id="rId367" Type="http://schemas.openxmlformats.org/officeDocument/2006/relationships/image" Target="../media/image191.png"/><Relationship Id="rId171" Type="http://schemas.openxmlformats.org/officeDocument/2006/relationships/image" Target="../media/image86.png"/><Relationship Id="rId227" Type="http://schemas.openxmlformats.org/officeDocument/2006/relationships/image" Target="../media/image114.png"/><Relationship Id="rId269" Type="http://schemas.openxmlformats.org/officeDocument/2006/relationships/image" Target="../media/image135.png"/><Relationship Id="rId33" Type="http://schemas.openxmlformats.org/officeDocument/2006/relationships/image" Target="../media/image17.png"/><Relationship Id="rId129" Type="http://schemas.openxmlformats.org/officeDocument/2006/relationships/image" Target="../media/image65.png"/><Relationship Id="rId280" Type="http://schemas.openxmlformats.org/officeDocument/2006/relationships/image" Target="file:///C:\Users\kklau\OneDrive\Tagatame\Repo\mementos\resources\TS_TS_03.png" TargetMode="External"/><Relationship Id="rId336" Type="http://schemas.openxmlformats.org/officeDocument/2006/relationships/image" Target="file:///C:\Users\kklau\OneDrive\Tagatame\Repo\mementos\resources\TS_WRATH_MAGNUS_01.png" TargetMode="External"/><Relationship Id="rId75" Type="http://schemas.openxmlformats.org/officeDocument/2006/relationships/image" Target="../media/image38.png"/><Relationship Id="rId140" Type="http://schemas.openxmlformats.org/officeDocument/2006/relationships/image" Target="file:///C:\Users\kklau\OneDrive\Tagatame\Repo\mementos\resources\TS_GREED_SHENMEI_01.png" TargetMode="External"/><Relationship Id="rId182" Type="http://schemas.openxmlformats.org/officeDocument/2006/relationships/image" Target="file:///C:\Users\kklau\OneDrive\Tagatame\Repo\mementos\resources\TS_LUST_OTHIMA_01.png" TargetMode="External"/><Relationship Id="rId6" Type="http://schemas.openxmlformats.org/officeDocument/2006/relationships/image" Target="file:///C:\Users\kklau\OneDrive\Tagatame\Repo\mementos\resources\TS_APRILFOOL_01.png" TargetMode="External"/><Relationship Id="rId238" Type="http://schemas.openxmlformats.org/officeDocument/2006/relationships/image" Target="file:///C:\Users\kklau\OneDrive\Tagatame\Repo\mementos\resources\TS_SAGA_NINA_01.png" TargetMode="External"/><Relationship Id="rId291" Type="http://schemas.openxmlformats.org/officeDocument/2006/relationships/image" Target="../media/image146.png"/><Relationship Id="rId305" Type="http://schemas.openxmlformats.org/officeDocument/2006/relationships/image" Target="../media/image153.png"/><Relationship Id="rId347" Type="http://schemas.openxmlformats.org/officeDocument/2006/relationships/image" Target="../media/image174.png"/><Relationship Id="rId44" Type="http://schemas.openxmlformats.org/officeDocument/2006/relationships/image" Target="file:///C:\Users\kklau\OneDrive\Tagatame\Repo\mementos\resources\TS_DESERT_UZUMA_01.png" TargetMode="External"/><Relationship Id="rId86" Type="http://schemas.openxmlformats.org/officeDocument/2006/relationships/image" Target="file:///C:\Users\kklau\OneDrive\Tagatame\Repo\mementos\resources\TS_ENVYRIA_LUCRETIA_02.png" TargetMode="External"/><Relationship Id="rId151" Type="http://schemas.openxmlformats.org/officeDocument/2006/relationships/image" Target="../media/image76.png"/><Relationship Id="rId193" Type="http://schemas.openxmlformats.org/officeDocument/2006/relationships/image" Target="../media/image97.png"/><Relationship Id="rId207" Type="http://schemas.openxmlformats.org/officeDocument/2006/relationships/image" Target="../media/image104.png"/><Relationship Id="rId249" Type="http://schemas.openxmlformats.org/officeDocument/2006/relationships/image" Target="../media/image125.png"/><Relationship Id="rId13" Type="http://schemas.openxmlformats.org/officeDocument/2006/relationships/image" Target="../media/image7.png"/><Relationship Id="rId109" Type="http://schemas.openxmlformats.org/officeDocument/2006/relationships/image" Target="../media/image55.png"/><Relationship Id="rId260" Type="http://schemas.openxmlformats.org/officeDocument/2006/relationships/image" Target="file:///C:\Users\kklau\OneDrive\Tagatame\Repo\mementos\resources\TS_SLOTH_FIONA_02.png" TargetMode="External"/><Relationship Id="rId316" Type="http://schemas.openxmlformats.org/officeDocument/2006/relationships/image" Target="file:///C:\Users\kklau\OneDrive\Tagatame\Repo\mementos\resources\TS_WADA_YOMI_01.png" TargetMode="External"/><Relationship Id="rId55" Type="http://schemas.openxmlformats.org/officeDocument/2006/relationships/image" Target="../media/image28.png"/><Relationship Id="rId97" Type="http://schemas.openxmlformats.org/officeDocument/2006/relationships/image" Target="../media/image49.png"/><Relationship Id="rId120" Type="http://schemas.openxmlformats.org/officeDocument/2006/relationships/image" Target="file:///C:\Users\kklau\OneDrive\Tagatame\Repo\mementos\resources\TS_GLUTTONY_LOTIA_01.png" TargetMode="External"/><Relationship Id="rId358" Type="http://schemas.openxmlformats.org/officeDocument/2006/relationships/image" Target="../media/image182.png"/><Relationship Id="rId162" Type="http://schemas.openxmlformats.org/officeDocument/2006/relationships/image" Target="file:///C:\Users\kklau\OneDrive\Tagatame\Repo\mementos\resources\TS_LOST_ZWEI_01.png" TargetMode="External"/><Relationship Id="rId218" Type="http://schemas.openxmlformats.org/officeDocument/2006/relationships/image" Target="file:///C:\Users\kklau\OneDrive\Tagatame\Repo\mementos\resources\TS_POK_ARUMASU_01.png" TargetMode="External"/><Relationship Id="rId271" Type="http://schemas.openxmlformats.org/officeDocument/2006/relationships/image" Target="../media/image136.png"/><Relationship Id="rId24" Type="http://schemas.openxmlformats.org/officeDocument/2006/relationships/image" Target="file:///C:\Users\kklau\OneDrive\Tagatame\Repo\mementos\resources\TS_DESERT_ASUWADO_01.png" TargetMode="External"/><Relationship Id="rId66" Type="http://schemas.openxmlformats.org/officeDocument/2006/relationships/image" Target="file:///C:\Users\kklau\OneDrive\Tagatame\Repo\mementos\resources\TS_ENVYRIA_DILGA_01.png" TargetMode="External"/><Relationship Id="rId131" Type="http://schemas.openxmlformats.org/officeDocument/2006/relationships/image" Target="../media/image66.png"/><Relationship Id="rId327" Type="http://schemas.openxmlformats.org/officeDocument/2006/relationships/image" Target="../media/image164.png"/><Relationship Id="rId173" Type="http://schemas.openxmlformats.org/officeDocument/2006/relationships/image" Target="../media/image87.png"/><Relationship Id="rId229" Type="http://schemas.openxmlformats.org/officeDocument/2006/relationships/image" Target="../media/image115.png"/><Relationship Id="rId240" Type="http://schemas.openxmlformats.org/officeDocument/2006/relationships/image" Target="file:///C:\Users\kklau\OneDrive\Tagatame\Repo\mementos\resources\TS_SAGA_NINA_02.png" TargetMode="External"/><Relationship Id="rId35" Type="http://schemas.openxmlformats.org/officeDocument/2006/relationships/image" Target="../media/image18.png"/><Relationship Id="rId77" Type="http://schemas.openxmlformats.org/officeDocument/2006/relationships/image" Target="../media/image39.png"/><Relationship Id="rId100" Type="http://schemas.openxmlformats.org/officeDocument/2006/relationships/image" Target="file:///C:\Users\kklau\OneDrive\Tagatame\Repo\mementos\resources\TS_ENVYRIA_RUNBELL_01.png" TargetMode="External"/><Relationship Id="rId282" Type="http://schemas.openxmlformats.org/officeDocument/2006/relationships/image" Target="file:///C:\Users\kklau\OneDrive\Tagatame\Repo\mementos\resources\TS_TSP_01.png" TargetMode="External"/><Relationship Id="rId338" Type="http://schemas.openxmlformats.org/officeDocument/2006/relationships/image" Target="file:///C:\Users\kklau\OneDrive\Tagatame\Repo\mementos\resources\TS_WRATH_MAGNUS_02.png" TargetMode="External"/><Relationship Id="rId8" Type="http://schemas.openxmlformats.org/officeDocument/2006/relationships/image" Target="file:///C:\Users\kklau\OneDrive\Tagatame\Repo\mementos\resources\TS_BF_01.png" TargetMode="External"/><Relationship Id="rId142" Type="http://schemas.openxmlformats.org/officeDocument/2006/relationships/image" Target="file:///C:\Users\kklau\OneDrive\Tagatame\Repo\mementos\resources\TS_LIESBET_EDGAR_01.png" TargetMode="External"/><Relationship Id="rId184" Type="http://schemas.openxmlformats.org/officeDocument/2006/relationships/image" Target="file:///C:\Users\kklau\OneDrive\Tagatame\Repo\mementos\resources\TS_LUST_REBECCA_01.png" TargetMode="External"/><Relationship Id="rId251" Type="http://schemas.openxmlformats.org/officeDocument/2006/relationships/image" Target="../media/image126.png"/><Relationship Id="rId46" Type="http://schemas.openxmlformats.org/officeDocument/2006/relationships/image" Target="file:///C:\Users\kklau\OneDrive\Tagatame\Repo\mementos\resources\TS_ENVYRIA_AGATHA_01.png" TargetMode="External"/><Relationship Id="rId293" Type="http://schemas.openxmlformats.org/officeDocument/2006/relationships/image" Target="../media/image147.png"/><Relationship Id="rId307" Type="http://schemas.openxmlformats.org/officeDocument/2006/relationships/image" Target="../media/image154.png"/><Relationship Id="rId349" Type="http://schemas.openxmlformats.org/officeDocument/2006/relationships/image" Target="../media/image175.png"/><Relationship Id="rId88" Type="http://schemas.openxmlformats.org/officeDocument/2006/relationships/image" Target="file:///C:\Users\kklau\OneDrive\Tagatame\Repo\mementos\resources\TS_ENVYRIA_MARGARET_01.png" TargetMode="External"/><Relationship Id="rId111" Type="http://schemas.openxmlformats.org/officeDocument/2006/relationships/image" Target="../media/image56.png"/><Relationship Id="rId153" Type="http://schemas.openxmlformats.org/officeDocument/2006/relationships/image" Target="../media/image77.png"/><Relationship Id="rId195" Type="http://schemas.openxmlformats.org/officeDocument/2006/relationships/image" Target="../media/image98.png"/><Relationship Id="rId209" Type="http://schemas.openxmlformats.org/officeDocument/2006/relationships/image" Target="../media/image105.png"/><Relationship Id="rId360" Type="http://schemas.openxmlformats.org/officeDocument/2006/relationships/image" Target="../media/image18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file:///C:\Users\kklau\OneDrive\Tagatame\Repo\mementos\resources\ui\group_ts.png" TargetMode="External"/><Relationship Id="rId21" Type="http://schemas.openxmlformats.org/officeDocument/2006/relationships/image" Target="../media/image203.png"/><Relationship Id="rId42" Type="http://schemas.openxmlformats.org/officeDocument/2006/relationships/image" Target="file:///C:\Users\kklau\OneDrive\Tagatame\Repo\mementos\resources\ui\IT_CONCEPTCARD_COMMON_GLU.png" TargetMode="External"/><Relationship Id="rId47" Type="http://schemas.openxmlformats.org/officeDocument/2006/relationships/image" Target="../media/image216.png"/><Relationship Id="rId63" Type="http://schemas.openxmlformats.org/officeDocument/2006/relationships/image" Target="../media/image224.png"/><Relationship Id="rId68" Type="http://schemas.openxmlformats.org/officeDocument/2006/relationships/image" Target="file:///C:\Users\kklau\OneDrive\Tagatame\Repo\mementos\resources\ui\subgroup_jikkaisyu.png" TargetMode="External"/><Relationship Id="rId84" Type="http://schemas.openxmlformats.org/officeDocument/2006/relationships/image" Target="file:///C:\Users\kklau\OneDrive\Tagatame\Repo\mementos\resources\ui\subgroup_wrathtriz.png" TargetMode="External"/><Relationship Id="rId16" Type="http://schemas.openxmlformats.org/officeDocument/2006/relationships/image" Target="file:///C:\Users\kklau\OneDrive\Tagatame\Repo\mementos\resources\ui\group_mcf.png" TargetMode="External"/><Relationship Id="rId11" Type="http://schemas.openxmlformats.org/officeDocument/2006/relationships/image" Target="../media/image198.png"/><Relationship Id="rId32" Type="http://schemas.openxmlformats.org/officeDocument/2006/relationships/image" Target="file:///C:\Users\kklau\OneDrive\Tagatame\Repo\mementos\resources\ui\group_wrath.png" TargetMode="External"/><Relationship Id="rId37" Type="http://schemas.openxmlformats.org/officeDocument/2006/relationships/image" Target="../media/image211.png"/><Relationship Id="rId53" Type="http://schemas.openxmlformats.org/officeDocument/2006/relationships/image" Target="../media/image219.png"/><Relationship Id="rId58" Type="http://schemas.openxmlformats.org/officeDocument/2006/relationships/image" Target="file:///C:\Users\kklau\OneDrive\Tagatame\Repo\mementos\resources\ui\IT_CONCEPTCARD_COMMON_WRA.png" TargetMode="External"/><Relationship Id="rId74" Type="http://schemas.openxmlformats.org/officeDocument/2006/relationships/image" Target="file:///C:\Users\kklau\OneDrive\Tagatame\Repo\mementos\resources\ui\subgroup_seikyoukishi.png" TargetMode="External"/><Relationship Id="rId79" Type="http://schemas.openxmlformats.org/officeDocument/2006/relationships/image" Target="../media/image232.png"/><Relationship Id="rId5" Type="http://schemas.openxmlformats.org/officeDocument/2006/relationships/image" Target="../media/image195.png"/><Relationship Id="rId19" Type="http://schemas.openxmlformats.org/officeDocument/2006/relationships/image" Target="../media/image202.png"/><Relationship Id="rId14" Type="http://schemas.openxmlformats.org/officeDocument/2006/relationships/image" Target="file:///C:\Users\kklau\OneDrive\Tagatame\Repo\mementos\resources\ui\group_lust.png" TargetMode="External"/><Relationship Id="rId22" Type="http://schemas.openxmlformats.org/officeDocument/2006/relationships/image" Target="file:///C:\Users\kklau\OneDrive\Tagatame\Repo\mementos\resources\ui\group_saga.png" TargetMode="External"/><Relationship Id="rId27" Type="http://schemas.openxmlformats.org/officeDocument/2006/relationships/image" Target="../media/image206.png"/><Relationship Id="rId30" Type="http://schemas.openxmlformats.org/officeDocument/2006/relationships/image" Target="file:///C:\Users\kklau\OneDrive\Tagatame\Repo\mementos\resources\ui\group_wada.png" TargetMode="External"/><Relationship Id="rId35" Type="http://schemas.openxmlformats.org/officeDocument/2006/relationships/image" Target="../media/image210.png"/><Relationship Id="rId43" Type="http://schemas.openxmlformats.org/officeDocument/2006/relationships/image" Target="../media/image214.png"/><Relationship Id="rId48" Type="http://schemas.openxmlformats.org/officeDocument/2006/relationships/image" Target="file:///C:\Users\kklau\OneDrive\Tagatame\Repo\mementos\resources\ui\IT_CONCEPTCARD_COMMON_LUS.png" TargetMode="External"/><Relationship Id="rId56" Type="http://schemas.openxmlformats.org/officeDocument/2006/relationships/image" Target="file:///C:\Users\kklau\OneDrive\Tagatame\Repo\mementos\resources\ui\IT_CONCEPTCARD_COMMON_WAD.png" TargetMode="External"/><Relationship Id="rId64" Type="http://schemas.openxmlformats.org/officeDocument/2006/relationships/image" Target="file:///C:\Users\kklau\OneDrive\Tagatame\Repo\mementos\resources\ui\subgroup_greed_army.png" TargetMode="External"/><Relationship Id="rId69" Type="http://schemas.openxmlformats.org/officeDocument/2006/relationships/image" Target="../media/image227.png"/><Relationship Id="rId77" Type="http://schemas.openxmlformats.org/officeDocument/2006/relationships/image" Target="../media/image231.png"/><Relationship Id="rId8" Type="http://schemas.openxmlformats.org/officeDocument/2006/relationships/image" Target="file:///C:\Users\kklau\OneDrive\Tagatame\Repo\mementos\resources\ui\group_gluttony.png" TargetMode="External"/><Relationship Id="rId51" Type="http://schemas.openxmlformats.org/officeDocument/2006/relationships/image" Target="../media/image218.png"/><Relationship Id="rId72" Type="http://schemas.openxmlformats.org/officeDocument/2006/relationships/image" Target="file:///C:\Users\kklau\OneDrive\Tagatame\Repo\mementos\resources\ui\subgroup_pirate.png" TargetMode="External"/><Relationship Id="rId80" Type="http://schemas.openxmlformats.org/officeDocument/2006/relationships/image" Target="file:///C:\Users\kklau\OneDrive\Tagatame\Repo\mementos\resources\ui\subgroup_souenkishi.png" TargetMode="External"/><Relationship Id="rId85" Type="http://schemas.openxmlformats.org/officeDocument/2006/relationships/image" Target="../media/image235.png"/><Relationship Id="rId3" Type="http://schemas.openxmlformats.org/officeDocument/2006/relationships/image" Target="../media/image194.png"/><Relationship Id="rId12" Type="http://schemas.openxmlformats.org/officeDocument/2006/relationships/image" Target="file:///C:\Users\kklau\OneDrive\Tagatame\Repo\mementos\resources\ui\group_lost.png" TargetMode="External"/><Relationship Id="rId17" Type="http://schemas.openxmlformats.org/officeDocument/2006/relationships/image" Target="../media/image201.png"/><Relationship Id="rId25" Type="http://schemas.openxmlformats.org/officeDocument/2006/relationships/image" Target="../media/image205.png"/><Relationship Id="rId33" Type="http://schemas.openxmlformats.org/officeDocument/2006/relationships/image" Target="../media/image209.png"/><Relationship Id="rId38" Type="http://schemas.openxmlformats.org/officeDocument/2006/relationships/image" Target="file:///C:\Users\kklau\OneDrive\Tagatame\Repo\mementos\resources\ui\IT_CONCEPTCARD_COMMON_DES.png" TargetMode="External"/><Relationship Id="rId46" Type="http://schemas.openxmlformats.org/officeDocument/2006/relationships/image" Target="file:///C:\Users\kklau\OneDrive\Tagatame\Repo\mementos\resources\ui\IT_CONCEPTCARD_COMMON_LOS.png" TargetMode="External"/><Relationship Id="rId59" Type="http://schemas.openxmlformats.org/officeDocument/2006/relationships/image" Target="../media/image222.png"/><Relationship Id="rId67" Type="http://schemas.openxmlformats.org/officeDocument/2006/relationships/image" Target="../media/image226.png"/><Relationship Id="rId20" Type="http://schemas.openxmlformats.org/officeDocument/2006/relationships/image" Target="file:///C:\Users\kklau\OneDrive\Tagatame\Repo\mementos\resources\ui\group_north.png" TargetMode="External"/><Relationship Id="rId41" Type="http://schemas.openxmlformats.org/officeDocument/2006/relationships/image" Target="../media/image213.png"/><Relationship Id="rId54" Type="http://schemas.openxmlformats.org/officeDocument/2006/relationships/image" Target="file:///C:\Users\kklau\OneDrive\Tagatame\Repo\mementos\resources\ui\IT_CONCEPTCARD_COMMON_SLO.png" TargetMode="External"/><Relationship Id="rId62" Type="http://schemas.openxmlformats.org/officeDocument/2006/relationships/image" Target="file:///C:\Users\kklau\OneDrive\Tagatame\Repo\mementos\resources\ui\subgroup_envyria_orchestra.png" TargetMode="External"/><Relationship Id="rId70" Type="http://schemas.openxmlformats.org/officeDocument/2006/relationships/image" Target="file:///C:\Users\kklau\OneDrive\Tagatame\Repo\mementos\resources\ui\subgroup_people_of_desert.png" TargetMode="External"/><Relationship Id="rId75" Type="http://schemas.openxmlformats.org/officeDocument/2006/relationships/image" Target="../media/image230.png"/><Relationship Id="rId83" Type="http://schemas.openxmlformats.org/officeDocument/2006/relationships/image" Target="../media/image234.png"/><Relationship Id="rId1" Type="http://schemas.openxmlformats.org/officeDocument/2006/relationships/image" Target="../media/image193.png"/><Relationship Id="rId6" Type="http://schemas.openxmlformats.org/officeDocument/2006/relationships/image" Target="file:///C:\Users\kklau\OneDrive\Tagatame\Repo\mementos\resources\ui\group_FgG.png" TargetMode="External"/><Relationship Id="rId15" Type="http://schemas.openxmlformats.org/officeDocument/2006/relationships/image" Target="../media/image200.png"/><Relationship Id="rId23" Type="http://schemas.openxmlformats.org/officeDocument/2006/relationships/image" Target="../media/image204.png"/><Relationship Id="rId28" Type="http://schemas.openxmlformats.org/officeDocument/2006/relationships/image" Target="file:///C:\Users\kklau\OneDrive\Tagatame\Repo\mementos\resources\ui\group_tsp.png" TargetMode="External"/><Relationship Id="rId36" Type="http://schemas.openxmlformats.org/officeDocument/2006/relationships/image" Target="file:///C:\Users\kklau\OneDrive\Tagatame\Repo\mementos\resources\ui\IT_CONCEPTCARD_COMMON_COLLABO.png" TargetMode="External"/><Relationship Id="rId49" Type="http://schemas.openxmlformats.org/officeDocument/2006/relationships/image" Target="../media/image217.png"/><Relationship Id="rId57" Type="http://schemas.openxmlformats.org/officeDocument/2006/relationships/image" Target="../media/image221.png"/><Relationship Id="rId10" Type="http://schemas.openxmlformats.org/officeDocument/2006/relationships/image" Target="file:///C:\Users\kklau\OneDrive\Tagatame\Repo\mementos\resources\ui\group_greed.png" TargetMode="External"/><Relationship Id="rId31" Type="http://schemas.openxmlformats.org/officeDocument/2006/relationships/image" Target="../media/image208.png"/><Relationship Id="rId44" Type="http://schemas.openxmlformats.org/officeDocument/2006/relationships/image" Target="file:///C:\Users\kklau\OneDrive\Tagatame\Repo\mementos\resources\ui\IT_CONCEPTCARD_COMMON_GRE.png" TargetMode="External"/><Relationship Id="rId52" Type="http://schemas.openxmlformats.org/officeDocument/2006/relationships/image" Target="file:///C:\Users\kklau\OneDrive\Tagatame\Repo\mementos\resources\ui\IT_CONCEPTCARD_COMMON_SAG.png" TargetMode="External"/><Relationship Id="rId60" Type="http://schemas.openxmlformats.org/officeDocument/2006/relationships/image" Target="file:///C:\Users\kklau\OneDrive\Tagatame\Repo\mementos\resources\ui\subgroup_envyria_knight.png" TargetMode="External"/><Relationship Id="rId65" Type="http://schemas.openxmlformats.org/officeDocument/2006/relationships/image" Target="../media/image225.png"/><Relationship Id="rId73" Type="http://schemas.openxmlformats.org/officeDocument/2006/relationships/image" Target="../media/image229.png"/><Relationship Id="rId78" Type="http://schemas.openxmlformats.org/officeDocument/2006/relationships/image" Target="file:///C:\Users\kklau\OneDrive\Tagatame\Repo\mementos\resources\ui\subgroup_shiso.png" TargetMode="External"/><Relationship Id="rId81" Type="http://schemas.openxmlformats.org/officeDocument/2006/relationships/image" Target="../media/image233.png"/><Relationship Id="rId86" Type="http://schemas.openxmlformats.org/officeDocument/2006/relationships/image" Target="../media/image236.png"/><Relationship Id="rId4" Type="http://schemas.openxmlformats.org/officeDocument/2006/relationships/image" Target="file:///C:\Users\kklau\OneDrive\Tagatame\Repo\mementos\resources\ui\group_envyria.png" TargetMode="External"/><Relationship Id="rId9" Type="http://schemas.openxmlformats.org/officeDocument/2006/relationships/image" Target="../media/image197.png"/><Relationship Id="rId13" Type="http://schemas.openxmlformats.org/officeDocument/2006/relationships/image" Target="../media/image199.png"/><Relationship Id="rId18" Type="http://schemas.openxmlformats.org/officeDocument/2006/relationships/image" Target="file:///C:\Users\kklau\OneDrive\Tagatame\Repo\mementos\resources\ui\group_messiah.png" TargetMode="External"/><Relationship Id="rId39" Type="http://schemas.openxmlformats.org/officeDocument/2006/relationships/image" Target="../media/image212.png"/><Relationship Id="rId34" Type="http://schemas.openxmlformats.org/officeDocument/2006/relationships/image" Target="file:///C:\Users\kklau\OneDrive\Tagatame\Repo\mementos\resources\ui\IT_CONCEPTCARD_COMMON_CHRISTMAS.png" TargetMode="External"/><Relationship Id="rId50" Type="http://schemas.openxmlformats.org/officeDocument/2006/relationships/image" Target="file:///C:\Users\kklau\OneDrive\Tagatame\Repo\mementos\resources\ui\IT_CONCEPTCARD_COMMON_NOR.png" TargetMode="External"/><Relationship Id="rId55" Type="http://schemas.openxmlformats.org/officeDocument/2006/relationships/image" Target="../media/image220.png"/><Relationship Id="rId76" Type="http://schemas.openxmlformats.org/officeDocument/2006/relationships/image" Target="file:///C:\Users\kklau\OneDrive\Tagatame\Repo\mementos\resources\ui\subgroup_shayna_fanclub.png" TargetMode="External"/><Relationship Id="rId7" Type="http://schemas.openxmlformats.org/officeDocument/2006/relationships/image" Target="../media/image196.png"/><Relationship Id="rId71" Type="http://schemas.openxmlformats.org/officeDocument/2006/relationships/image" Target="../media/image228.png"/><Relationship Id="rId2" Type="http://schemas.openxmlformats.org/officeDocument/2006/relationships/image" Target="file:///C:\Users\kklau\OneDrive\Tagatame\Repo\mementos\resources\ui\group_desert.png" TargetMode="External"/><Relationship Id="rId29" Type="http://schemas.openxmlformats.org/officeDocument/2006/relationships/image" Target="../media/image207.png"/><Relationship Id="rId24" Type="http://schemas.openxmlformats.org/officeDocument/2006/relationships/image" Target="file:///C:\Users\kklau\OneDrive\Tagatame\Repo\mementos\resources\ui\group_sloth.png" TargetMode="External"/><Relationship Id="rId40" Type="http://schemas.openxmlformats.org/officeDocument/2006/relationships/image" Target="file:///C:\Users\kklau\OneDrive\Tagatame\Repo\mementos\resources\ui\IT_CONCEPTCARD_COMMON_ENV.png" TargetMode="External"/><Relationship Id="rId45" Type="http://schemas.openxmlformats.org/officeDocument/2006/relationships/image" Target="../media/image215.png"/><Relationship Id="rId66" Type="http://schemas.openxmlformats.org/officeDocument/2006/relationships/image" Target="file:///C:\Users\kklau\OneDrive\Tagatame\Repo\mementos\resources\ui\subgroup_hienkishi.png" TargetMode="External"/><Relationship Id="rId87" Type="http://schemas.openxmlformats.org/officeDocument/2006/relationships/image" Target="../media/image237.png"/><Relationship Id="rId61" Type="http://schemas.openxmlformats.org/officeDocument/2006/relationships/image" Target="../media/image223.png"/><Relationship Id="rId82" Type="http://schemas.openxmlformats.org/officeDocument/2006/relationships/image" Target="file:///C:\Users\kklau\OneDrive\Tagatame\Repo\mementos\resources\ui\subgroup_wadatusmi_samurai_family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1</xdr:colOff>
      <xdr:row>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739030-505B-49B2-BDA5-3B5C346F2A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1614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</xdr:colOff>
      <xdr:row>3</xdr:row>
      <xdr:rowOff>464730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3B7479-71B7-4148-A0FC-FB9FBAB39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817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</xdr:colOff>
      <xdr:row>5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CF24AB-C8C1-4EDA-A476-36FF4F54D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634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1</xdr:colOff>
      <xdr:row>5</xdr:row>
      <xdr:rowOff>464730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5F5A5C-1440-4A3D-8CD5-ABBFBF789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51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1</xdr:colOff>
      <xdr:row>7</xdr:row>
      <xdr:rowOff>464730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4296DB-DF44-40EC-B012-AAE5BE6FF7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269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</xdr:colOff>
      <xdr:row>8</xdr:row>
      <xdr:rowOff>464730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1ED247-B0CC-42F6-BA42-424C9D7573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086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1</xdr:colOff>
      <xdr:row>10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10FBBF-B9F2-4018-8D39-A185D6AAF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903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</xdr:colOff>
      <xdr:row>10</xdr:row>
      <xdr:rowOff>464729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8BC60B-1759-41F0-AFEC-3A9667FB0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r:link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721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1</xdr:colOff>
      <xdr:row>12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6347AD-3CE2-46B3-BC44-894587DD86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4538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</xdr:colOff>
      <xdr:row>12</xdr:row>
      <xdr:rowOff>464730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B7239D-10F0-4873-8C17-54FAD8C34C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r:link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1355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</xdr:colOff>
      <xdr:row>15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8E37D85-9DD0-477F-BB7B-9271DCEE9D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r:link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8172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1</xdr:colOff>
      <xdr:row>16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24659C-19E2-4539-8D6E-97A46951F9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r:link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4990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</xdr:colOff>
      <xdr:row>16</xdr:row>
      <xdr:rowOff>464730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5303579-5EBD-495C-A6A2-36F6F7277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r:link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807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1</xdr:colOff>
      <xdr:row>18</xdr:row>
      <xdr:rowOff>-1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904C20-16A0-4527-AF71-FAD8846C0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r:link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624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</xdr:colOff>
      <xdr:row>19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35BEF38-B398-4CA7-9472-9AF7642FF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r:link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441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1</xdr:colOff>
      <xdr:row>20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08248-053E-4D8D-BE91-1EE05BB020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r:link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259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468172</xdr:rowOff>
    </xdr:from>
    <xdr:to>
      <xdr:col>2</xdr:col>
      <xdr:colOff>1</xdr:colOff>
      <xdr:row>21</xdr:row>
      <xdr:rowOff>1434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F30821E-F034-472E-80C7-5155A5D6F7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r:link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9076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468172</xdr:rowOff>
    </xdr:from>
    <xdr:to>
      <xdr:col>2</xdr:col>
      <xdr:colOff>1</xdr:colOff>
      <xdr:row>21</xdr:row>
      <xdr:rowOff>464730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57D5DD-38E7-40A6-A780-BD8EC2F5E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r:link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5893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1</xdr:colOff>
      <xdr:row>23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690947F-8BBB-4D73-818A-5E247FB45B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r:link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2711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1</xdr:colOff>
      <xdr:row>23</xdr:row>
      <xdr:rowOff>464730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E73EB2-626C-4983-88ED-E493B4ABE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r:link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9528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1</xdr:colOff>
      <xdr:row>25</xdr:row>
      <xdr:rowOff>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89AFEA6-35BC-4CB6-AC71-CBBDB69885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r:link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6345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1</xdr:colOff>
      <xdr:row>25</xdr:row>
      <xdr:rowOff>464730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1FA0B1-F334-4395-A606-7D4BF57FA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r:link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3162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1</xdr:colOff>
      <xdr:row>26</xdr:row>
      <xdr:rowOff>464729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4F64D22-0C28-4709-9846-9B3520DA0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r:link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9980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2</xdr:col>
      <xdr:colOff>1</xdr:colOff>
      <xdr:row>28</xdr:row>
      <xdr:rowOff>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D8FB570-77F9-4F1B-AEE4-1F6899933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r:link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6797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1</xdr:colOff>
      <xdr:row>28</xdr:row>
      <xdr:rowOff>464730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5E0F6AE-C95C-4E4C-B6DC-5EAB679B6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r:link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3614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1</xdr:colOff>
      <xdr:row>30</xdr:row>
      <xdr:rowOff>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07E4EC6-DE60-410B-ABCB-9A3062C2B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r:link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0432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1</xdr:colOff>
      <xdr:row>30</xdr:row>
      <xdr:rowOff>464729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B33D38B-4CB9-4DE6-A2A1-F3939F988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r:link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7249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</xdr:colOff>
      <xdr:row>31</xdr:row>
      <xdr:rowOff>464729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F0C5E46-6124-4835-9C19-68AB83990F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r:link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4066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2</xdr:col>
      <xdr:colOff>1</xdr:colOff>
      <xdr:row>32</xdr:row>
      <xdr:rowOff>464730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7C4046D-4F01-4804-931B-42E8F1C0A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r:link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0883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1</xdr:rowOff>
    </xdr:from>
    <xdr:to>
      <xdr:col>2</xdr:col>
      <xdr:colOff>1</xdr:colOff>
      <xdr:row>34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E840B30-52CC-4FED-A235-52D81BBFEF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r:link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7701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</xdr:rowOff>
    </xdr:from>
    <xdr:to>
      <xdr:col>2</xdr:col>
      <xdr:colOff>1</xdr:colOff>
      <xdr:row>35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78B842E-3B85-4AC3-92FE-9DA5DE0E6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r:link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518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1</xdr:rowOff>
    </xdr:from>
    <xdr:to>
      <xdr:col>2</xdr:col>
      <xdr:colOff>1</xdr:colOff>
      <xdr:row>36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0CADCCD-41A1-496C-8810-E2F07C28DA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r:link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1335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468172</xdr:rowOff>
    </xdr:from>
    <xdr:to>
      <xdr:col>2</xdr:col>
      <xdr:colOff>1</xdr:colOff>
      <xdr:row>37</xdr:row>
      <xdr:rowOff>1446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97C5AA0-1D6B-41C8-A529-C8C31E80C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r:link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8152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1</xdr:colOff>
      <xdr:row>37</xdr:row>
      <xdr:rowOff>464729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BEC4A3F-BBC2-4F75-8D77-AC81D259D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r:link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70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1</xdr:colOff>
      <xdr:row>38</xdr:row>
      <xdr:rowOff>464729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6C6E80D-029F-418A-B87B-51C789E03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r:link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1787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1</xdr:colOff>
      <xdr:row>39</xdr:row>
      <xdr:rowOff>464729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E1882E1-EBD0-4FBB-82AE-3753F9B65A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r:link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8604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1</xdr:colOff>
      <xdr:row>40</xdr:row>
      <xdr:rowOff>464729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4427B58-36D3-4D86-9D54-833AE4602A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r:link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5422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1</xdr:colOff>
      <xdr:row>41</xdr:row>
      <xdr:rowOff>464729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22BDC96-4190-4FBA-8AB1-2D27145427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r:link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2239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2</xdr:col>
      <xdr:colOff>1</xdr:colOff>
      <xdr:row>43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0584D90-048E-4076-AD31-E1146036A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r:link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9056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</xdr:rowOff>
    </xdr:from>
    <xdr:to>
      <xdr:col>2</xdr:col>
      <xdr:colOff>1</xdr:colOff>
      <xdr:row>43</xdr:row>
      <xdr:rowOff>464730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EC0463B-2FFC-4C4A-950A-5FE4ABB151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r:link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5874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</xdr:rowOff>
    </xdr:from>
    <xdr:to>
      <xdr:col>2</xdr:col>
      <xdr:colOff>1</xdr:colOff>
      <xdr:row>45</xdr:row>
      <xdr:rowOff>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9C33953-9BDC-4515-BA39-40BEBC475E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r:link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2691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468172</xdr:rowOff>
    </xdr:from>
    <xdr:to>
      <xdr:col>2</xdr:col>
      <xdr:colOff>1</xdr:colOff>
      <xdr:row>46</xdr:row>
      <xdr:rowOff>1448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63CD7DC-4479-40DF-8B3B-4ECF79B41A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r:link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19508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468172</xdr:rowOff>
    </xdr:from>
    <xdr:to>
      <xdr:col>2</xdr:col>
      <xdr:colOff>1</xdr:colOff>
      <xdr:row>47</xdr:row>
      <xdr:rowOff>1445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81148AA-7C25-439C-8F89-8B4F2EEE5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r:link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6325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1</xdr:colOff>
      <xdr:row>47</xdr:row>
      <xdr:rowOff>464729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1581940-C501-45ED-95CE-6266AC5ABA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r:link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13143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1</xdr:colOff>
      <xdr:row>48</xdr:row>
      <xdr:rowOff>464729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59DC039E-FC5F-4CD8-9C0C-A60FB29222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r:link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59960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</xdr:colOff>
      <xdr:row>50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035F18D-61A8-41A1-AD32-93614581F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r:link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6777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</xdr:colOff>
      <xdr:row>50</xdr:row>
      <xdr:rowOff>464729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FE53D48-7AAF-475F-9ED0-BEAE747FD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r:link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3594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1</xdr:colOff>
      <xdr:row>51</xdr:row>
      <xdr:rowOff>464729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3B344D49-8622-4AD8-8D3C-6DAA3C0D82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r:link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0412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1</xdr:rowOff>
    </xdr:from>
    <xdr:to>
      <xdr:col>2</xdr:col>
      <xdr:colOff>1</xdr:colOff>
      <xdr:row>52</xdr:row>
      <xdr:rowOff>464730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ADC5CDDA-526B-4624-B2C0-E372233C4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r:link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7229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2</xdr:col>
      <xdr:colOff>1</xdr:colOff>
      <xdr:row>54</xdr:row>
      <xdr:rowOff>-1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0808E2D-7D39-4FF1-AD37-FC74E6099A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r:link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4046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468172</xdr:rowOff>
    </xdr:from>
    <xdr:to>
      <xdr:col>2</xdr:col>
      <xdr:colOff>1</xdr:colOff>
      <xdr:row>55</xdr:row>
      <xdr:rowOff>1448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2E46B28-9CF1-46D1-BAA7-D6C3B17A78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r:link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0863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468172</xdr:rowOff>
    </xdr:from>
    <xdr:to>
      <xdr:col>2</xdr:col>
      <xdr:colOff>1</xdr:colOff>
      <xdr:row>56</xdr:row>
      <xdr:rowOff>1435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CA1C19D-E59B-46A7-A8E7-3E5A42E4FF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r:link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7681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468172</xdr:rowOff>
    </xdr:from>
    <xdr:to>
      <xdr:col>2</xdr:col>
      <xdr:colOff>1</xdr:colOff>
      <xdr:row>57</xdr:row>
      <xdr:rowOff>1446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266B7FD-308B-459B-B1BA-8E63E1A9E9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r:link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4498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1</xdr:colOff>
      <xdr:row>57</xdr:row>
      <xdr:rowOff>464729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04A579C-1AFC-45BB-AC7E-B6A8849F7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r:link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1315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1</xdr:colOff>
      <xdr:row>58</xdr:row>
      <xdr:rowOff>464729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ED62CC6C-63A2-4779-8A75-8BD2F1430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r:link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28133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1</xdr:colOff>
      <xdr:row>59</xdr:row>
      <xdr:rowOff>464729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B0806D2-6F50-44C5-A8CF-23189637D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r:link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4950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</xdr:colOff>
      <xdr:row>60</xdr:row>
      <xdr:rowOff>464729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8B87A06F-0D9B-4D96-B1EF-F856F5A69D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r:link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21767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1</xdr:colOff>
      <xdr:row>61</xdr:row>
      <xdr:rowOff>464729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CDF66307-041D-422A-B2F2-BD8B04A2C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r:link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8585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1</xdr:rowOff>
    </xdr:from>
    <xdr:to>
      <xdr:col>2</xdr:col>
      <xdr:colOff>1</xdr:colOff>
      <xdr:row>63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DCA2AB9-CAD9-4E49-922B-5E22E9B0FE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r:link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5402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1</xdr:rowOff>
    </xdr:from>
    <xdr:to>
      <xdr:col>2</xdr:col>
      <xdr:colOff>1</xdr:colOff>
      <xdr:row>63</xdr:row>
      <xdr:rowOff>464730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BD679500-986D-4158-9783-D7864E871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r:link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2219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1</xdr:rowOff>
    </xdr:from>
    <xdr:to>
      <xdr:col>2</xdr:col>
      <xdr:colOff>1</xdr:colOff>
      <xdr:row>65</xdr:row>
      <xdr:rowOff>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7D32FA2-9BA7-40B6-9C98-E4A8D90C0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r:link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9036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1</xdr:rowOff>
    </xdr:from>
    <xdr:to>
      <xdr:col>2</xdr:col>
      <xdr:colOff>1</xdr:colOff>
      <xdr:row>65</xdr:row>
      <xdr:rowOff>464730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A4D778D-4C2B-4876-9EB3-996083AB47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r:link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5854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</xdr:rowOff>
    </xdr:from>
    <xdr:to>
      <xdr:col>2</xdr:col>
      <xdr:colOff>1</xdr:colOff>
      <xdr:row>66</xdr:row>
      <xdr:rowOff>464730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8AE2F60-6E33-486E-8E27-7B76589827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 r:link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02671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468171</xdr:rowOff>
    </xdr:from>
    <xdr:to>
      <xdr:col>2</xdr:col>
      <xdr:colOff>1</xdr:colOff>
      <xdr:row>68</xdr:row>
      <xdr:rowOff>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A78E2CA-D5F6-4523-8E5D-84F63AD626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 r:link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49488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1</xdr:colOff>
      <xdr:row>69</xdr:row>
      <xdr:rowOff>462735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412071D-38D7-4F0D-A674-6535DE75D3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 r:link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30715234"/>
          <a:ext cx="464730" cy="462735"/>
        </a:xfrm>
        <a:prstGeom prst="rect">
          <a:avLst/>
        </a:prstGeom>
      </xdr:spPr>
    </xdr:pic>
    <xdr:clientData/>
  </xdr:twoCellAnchor>
  <xdr:twoCellAnchor editAs="oneCell">
    <xdr:from>
      <xdr:col>0</xdr:col>
      <xdr:colOff>2013831</xdr:colOff>
      <xdr:row>71</xdr:row>
      <xdr:rowOff>1995</xdr:rowOff>
    </xdr:from>
    <xdr:to>
      <xdr:col>2</xdr:col>
      <xdr:colOff>0</xdr:colOff>
      <xdr:row>72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3F9C900A-F12F-46D6-BC6C-2F5C4817DD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 r:link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1" y="32412634"/>
          <a:ext cx="464731" cy="4627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3442</xdr:rowOff>
    </xdr:from>
    <xdr:to>
      <xdr:col>2</xdr:col>
      <xdr:colOff>1</xdr:colOff>
      <xdr:row>73</xdr:row>
      <xdr:rowOff>1445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A8B4367A-3DDB-4E3D-A69E-F5DBCC2FA9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 r:link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32878811"/>
          <a:ext cx="464731" cy="462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468172</xdr:rowOff>
    </xdr:from>
    <xdr:to>
      <xdr:col>2</xdr:col>
      <xdr:colOff>1</xdr:colOff>
      <xdr:row>74</xdr:row>
      <xdr:rowOff>1444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91BA7819-1DFE-42F6-9041-DFA478E24A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 r:link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36757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1</xdr:colOff>
      <xdr:row>75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E121727A-2A20-4832-82F0-EDED1BD2BA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 r:link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83575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1</xdr:colOff>
      <xdr:row>75</xdr:row>
      <xdr:rowOff>464729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2BBA4F3-4121-4A1C-B7AF-93BB89F1E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 r:link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0392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1</xdr:colOff>
      <xdr:row>76</xdr:row>
      <xdr:rowOff>464729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3B1AFC4C-4F33-4DCF-B44B-4FD653D8D8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 r:link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7209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3537</xdr:rowOff>
    </xdr:from>
    <xdr:to>
      <xdr:col>2</xdr:col>
      <xdr:colOff>1</xdr:colOff>
      <xdr:row>77</xdr:row>
      <xdr:rowOff>464730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D99ABFAA-0CF8-4460-9358-BB4F1BD8F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 r:link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33971883"/>
          <a:ext cx="464730" cy="468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1</xdr:colOff>
      <xdr:row>79</xdr:row>
      <xdr:rowOff>1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EE62FDDB-A9CE-4442-822A-B02932373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 r:link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0844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</xdr:rowOff>
    </xdr:from>
    <xdr:to>
      <xdr:col>2</xdr:col>
      <xdr:colOff>1</xdr:colOff>
      <xdr:row>80</xdr:row>
      <xdr:rowOff>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55754F70-F625-4D3F-A277-FC1214E76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 r:link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17661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1</xdr:rowOff>
    </xdr:from>
    <xdr:to>
      <xdr:col>2</xdr:col>
      <xdr:colOff>1</xdr:colOff>
      <xdr:row>81</xdr:row>
      <xdr:rowOff>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8B02207-5C34-480C-98D6-50FB742B7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 r:link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64478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1</xdr:rowOff>
    </xdr:from>
    <xdr:to>
      <xdr:col>2</xdr:col>
      <xdr:colOff>1</xdr:colOff>
      <xdr:row>83</xdr:row>
      <xdr:rowOff>-1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AC0E6E2A-AE6C-4A5A-8E94-F84E8A6AD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 r:link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11296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1</xdr:rowOff>
    </xdr:from>
    <xdr:to>
      <xdr:col>2</xdr:col>
      <xdr:colOff>1</xdr:colOff>
      <xdr:row>84</xdr:row>
      <xdr:rowOff>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70FB634A-31EE-4495-922D-5135BE67D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 r:link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58113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2</xdr:col>
      <xdr:colOff>1</xdr:colOff>
      <xdr:row>85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FAE9A781-C5B4-47DA-81E5-F7E68533B1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 r:link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4930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2</xdr:rowOff>
    </xdr:from>
    <xdr:to>
      <xdr:col>2</xdr:col>
      <xdr:colOff>1</xdr:colOff>
      <xdr:row>87</xdr:row>
      <xdr:rowOff>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63AC66F-5C44-40AE-91F4-A156B1A54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 r:link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1748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2</xdr:rowOff>
    </xdr:from>
    <xdr:to>
      <xdr:col>2</xdr:col>
      <xdr:colOff>1</xdr:colOff>
      <xdr:row>88</xdr:row>
      <xdr:rowOff>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DA018103-5420-475B-87C6-C06825A432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 r:link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98565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1</xdr:rowOff>
    </xdr:from>
    <xdr:to>
      <xdr:col>2</xdr:col>
      <xdr:colOff>1</xdr:colOff>
      <xdr:row>88</xdr:row>
      <xdr:rowOff>464730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5620A758-4599-48D4-BD37-83AA4E23F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 r:link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45382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468171</xdr:rowOff>
    </xdr:from>
    <xdr:to>
      <xdr:col>2</xdr:col>
      <xdr:colOff>1</xdr:colOff>
      <xdr:row>90</xdr:row>
      <xdr:rowOff>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EA8B5F34-B62A-45C8-8075-E10211860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 r:link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92199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468171</xdr:rowOff>
    </xdr:from>
    <xdr:to>
      <xdr:col>2</xdr:col>
      <xdr:colOff>1</xdr:colOff>
      <xdr:row>91</xdr:row>
      <xdr:rowOff>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8D08F9B6-E258-4E58-A5D7-09AB001975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 r:link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39016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468171</xdr:rowOff>
    </xdr:from>
    <xdr:to>
      <xdr:col>2</xdr:col>
      <xdr:colOff>1</xdr:colOff>
      <xdr:row>92</xdr:row>
      <xdr:rowOff>1447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EA1CC87A-E5C5-417C-8B7D-F05E4B539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 r:link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85834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468172</xdr:rowOff>
    </xdr:from>
    <xdr:to>
      <xdr:col>2</xdr:col>
      <xdr:colOff>1</xdr:colOff>
      <xdr:row>93</xdr:row>
      <xdr:rowOff>1446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D5D847E1-98E8-4509-BBF2-E42DAECEA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 r:link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32651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1446</xdr:rowOff>
    </xdr:from>
    <xdr:to>
      <xdr:col>2</xdr:col>
      <xdr:colOff>1</xdr:colOff>
      <xdr:row>94</xdr:row>
      <xdr:rowOff>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8D65FAB8-3E73-4F06-AD8C-EBE887BAE2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 r:link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0206911"/>
          <a:ext cx="467047" cy="467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1125</xdr:rowOff>
    </xdr:from>
    <xdr:to>
      <xdr:col>2</xdr:col>
      <xdr:colOff>1</xdr:colOff>
      <xdr:row>96</xdr:row>
      <xdr:rowOff>1123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C7EDBC94-D74F-4743-829B-062F0ABEB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 r:link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1140684"/>
          <a:ext cx="467047" cy="47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463512</xdr:rowOff>
    </xdr:from>
    <xdr:to>
      <xdr:col>2</xdr:col>
      <xdr:colOff>1</xdr:colOff>
      <xdr:row>96</xdr:row>
      <xdr:rowOff>463510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CB989368-5D94-4141-BD22-59285C1270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 r:link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1603071"/>
          <a:ext cx="467047" cy="467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463833</xdr:rowOff>
    </xdr:from>
    <xdr:to>
      <xdr:col>2</xdr:col>
      <xdr:colOff>1</xdr:colOff>
      <xdr:row>97</xdr:row>
      <xdr:rowOff>463832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2CA67A17-3CBB-4221-B6FD-7F14FE48F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 r:link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2070440"/>
          <a:ext cx="467047" cy="466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463510</xdr:rowOff>
    </xdr:from>
    <xdr:to>
      <xdr:col>2</xdr:col>
      <xdr:colOff>1</xdr:colOff>
      <xdr:row>98</xdr:row>
      <xdr:rowOff>463508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DE6585E6-82AF-4C4C-BA92-CCFA9B3ED2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 r:link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2537164"/>
          <a:ext cx="467047" cy="467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463510</xdr:rowOff>
    </xdr:from>
    <xdr:to>
      <xdr:col>2</xdr:col>
      <xdr:colOff>1</xdr:colOff>
      <xdr:row>99</xdr:row>
      <xdr:rowOff>463509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6482BFFC-8DEB-486C-94B8-69901B913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 r:link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3004212"/>
          <a:ext cx="467047" cy="47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1</xdr:colOff>
      <xdr:row>100</xdr:row>
      <xdr:rowOff>464729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E18249E-801E-407B-A188-930F6BA24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 r:link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3474796"/>
          <a:ext cx="467047" cy="47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463510</xdr:rowOff>
    </xdr:from>
    <xdr:to>
      <xdr:col>2</xdr:col>
      <xdr:colOff>1</xdr:colOff>
      <xdr:row>101</xdr:row>
      <xdr:rowOff>463509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AE1B0D0F-4710-4BF5-B2E3-4988EABD8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 r:link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3938306"/>
          <a:ext cx="467047" cy="4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1</xdr:colOff>
      <xdr:row>102</xdr:row>
      <xdr:rowOff>464729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3EE67D44-9100-44EF-8C94-375C3FABC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 r:link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4408891"/>
          <a:ext cx="467047" cy="4670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2</xdr:rowOff>
    </xdr:from>
    <xdr:to>
      <xdr:col>2</xdr:col>
      <xdr:colOff>1</xdr:colOff>
      <xdr:row>104</xdr:row>
      <xdr:rowOff>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E45DDF0D-B051-4367-BD56-C4E4A4359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 r:link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4875940"/>
          <a:ext cx="467047" cy="4670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466087</xdr:rowOff>
    </xdr:from>
    <xdr:to>
      <xdr:col>2</xdr:col>
      <xdr:colOff>1</xdr:colOff>
      <xdr:row>105</xdr:row>
      <xdr:rowOff>1356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E0C77EE-8C98-4D5F-8156-39E46D96C1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 r:link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5342025"/>
          <a:ext cx="467047" cy="467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466086</xdr:rowOff>
    </xdr:from>
    <xdr:to>
      <xdr:col>2</xdr:col>
      <xdr:colOff>1</xdr:colOff>
      <xdr:row>106</xdr:row>
      <xdr:rowOff>1355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DFD054D2-B051-439C-ACD2-63F0576589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 r:link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5809072"/>
          <a:ext cx="467047" cy="467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466086</xdr:rowOff>
    </xdr:from>
    <xdr:to>
      <xdr:col>2</xdr:col>
      <xdr:colOff>1</xdr:colOff>
      <xdr:row>107</xdr:row>
      <xdr:rowOff>1354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854A1F7F-A85B-4F3E-82DC-546BEC440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 r:link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6276119"/>
          <a:ext cx="467047" cy="467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466085</xdr:rowOff>
    </xdr:from>
    <xdr:to>
      <xdr:col>2</xdr:col>
      <xdr:colOff>1</xdr:colOff>
      <xdr:row>108</xdr:row>
      <xdr:rowOff>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CA18BDFC-A966-41A8-9301-FDF7C2FD5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 r:link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6743166"/>
          <a:ext cx="467047" cy="4670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466084</xdr:rowOff>
    </xdr:from>
    <xdr:to>
      <xdr:col>2</xdr:col>
      <xdr:colOff>1</xdr:colOff>
      <xdr:row>109</xdr:row>
      <xdr:rowOff>1352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FE06B977-7AE1-4B32-B081-40DEE6B8E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 r:link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7210212"/>
          <a:ext cx="467047" cy="4673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466405</xdr:rowOff>
    </xdr:from>
    <xdr:to>
      <xdr:col>2</xdr:col>
      <xdr:colOff>1</xdr:colOff>
      <xdr:row>110</xdr:row>
      <xdr:rowOff>1674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BCECA62A-D72B-4EAE-9CC3-75C2C91710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 r:link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7677580"/>
          <a:ext cx="467047" cy="467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466726</xdr:rowOff>
    </xdr:from>
    <xdr:to>
      <xdr:col>2</xdr:col>
      <xdr:colOff>1</xdr:colOff>
      <xdr:row>111</xdr:row>
      <xdr:rowOff>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40049241-4CFA-4849-9E86-9AFCA2D996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 r:link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8144949"/>
          <a:ext cx="467047" cy="467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1446</xdr:rowOff>
    </xdr:from>
    <xdr:to>
      <xdr:col>2</xdr:col>
      <xdr:colOff>1</xdr:colOff>
      <xdr:row>112</xdr:row>
      <xdr:rowOff>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862F8553-A85B-4F55-8624-FBE14B5DE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 r:link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8613764"/>
          <a:ext cx="467047" cy="467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1</xdr:colOff>
      <xdr:row>113</xdr:row>
      <xdr:rowOff>464729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E9783E9-4577-46E8-AAC1-9535F20EAF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 r:link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9079365"/>
          <a:ext cx="467047" cy="467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459973</xdr:rowOff>
    </xdr:from>
    <xdr:to>
      <xdr:col>2</xdr:col>
      <xdr:colOff>1</xdr:colOff>
      <xdr:row>114</xdr:row>
      <xdr:rowOff>459971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B6BB5431-D249-48AB-9301-7F4CD9223E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 r:link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9539338"/>
          <a:ext cx="467047" cy="47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463510</xdr:rowOff>
    </xdr:from>
    <xdr:to>
      <xdr:col>2</xdr:col>
      <xdr:colOff>1</xdr:colOff>
      <xdr:row>115</xdr:row>
      <xdr:rowOff>463510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AC91F629-F81A-4120-9518-AF5481FE96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 r:link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50009922"/>
          <a:ext cx="467047" cy="4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3537</xdr:rowOff>
    </xdr:from>
    <xdr:to>
      <xdr:col>2</xdr:col>
      <xdr:colOff>1</xdr:colOff>
      <xdr:row>117</xdr:row>
      <xdr:rowOff>1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9EC4D0B3-E6FB-43CC-898B-B38D93CA0F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 r:link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50484044"/>
          <a:ext cx="467047" cy="47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3536</xdr:rowOff>
    </xdr:from>
    <xdr:to>
      <xdr:col>2</xdr:col>
      <xdr:colOff>1</xdr:colOff>
      <xdr:row>118</xdr:row>
      <xdr:rowOff>1432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F4817245-0EAC-485A-A432-2B9D39B53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 r:link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50951091"/>
          <a:ext cx="467047" cy="4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3538</xdr:rowOff>
    </xdr:from>
    <xdr:to>
      <xdr:col>2</xdr:col>
      <xdr:colOff>1</xdr:colOff>
      <xdr:row>119</xdr:row>
      <xdr:rowOff>3537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E3AFC7A3-CA38-40B2-8E82-7C0C0AA2CB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 r:link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51418140"/>
          <a:ext cx="467047" cy="4670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3538</xdr:rowOff>
    </xdr:from>
    <xdr:to>
      <xdr:col>2</xdr:col>
      <xdr:colOff>1</xdr:colOff>
      <xdr:row>121</xdr:row>
      <xdr:rowOff>1435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AD57BB9C-8C5D-42B8-AA7B-7133E1B3B3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 r:link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51885187"/>
          <a:ext cx="467047" cy="4670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3535</xdr:rowOff>
    </xdr:from>
    <xdr:to>
      <xdr:col>2</xdr:col>
      <xdr:colOff>1</xdr:colOff>
      <xdr:row>122</xdr:row>
      <xdr:rowOff>5148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94E70F52-FBEC-4B14-AF1A-1A665B11BB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 r:link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4721231"/>
          <a:ext cx="464731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3537</xdr:rowOff>
    </xdr:from>
    <xdr:to>
      <xdr:col>2</xdr:col>
      <xdr:colOff>1</xdr:colOff>
      <xdr:row>124</xdr:row>
      <xdr:rowOff>1433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53F65FA2-6B8D-46DA-8D96-87670D7EF2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 r:link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53174591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466726</xdr:rowOff>
    </xdr:from>
    <xdr:to>
      <xdr:col>2</xdr:col>
      <xdr:colOff>1</xdr:colOff>
      <xdr:row>125</xdr:row>
      <xdr:rowOff>1433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110F79DA-EE3B-45AF-9900-92D734C36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 r:link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53637780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1</xdr:colOff>
      <xdr:row>153</xdr:row>
      <xdr:rowOff>462734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35CA1299-F924-4991-99E8-CB5D1AF88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 r:link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3953747"/>
          <a:ext cx="464730" cy="462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1</xdr:rowOff>
    </xdr:from>
    <xdr:to>
      <xdr:col>2</xdr:col>
      <xdr:colOff>1</xdr:colOff>
      <xdr:row>128</xdr:row>
      <xdr:rowOff>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72E4F61E-E86E-4F01-A9CA-0EC870A2C6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 r:link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7170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3441</xdr:rowOff>
    </xdr:from>
    <xdr:to>
      <xdr:col>2</xdr:col>
      <xdr:colOff>1</xdr:colOff>
      <xdr:row>130</xdr:row>
      <xdr:rowOff>1435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681E797C-923D-4CF0-9A45-9AB4837AF5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 r:link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4884653"/>
          <a:ext cx="464730" cy="4627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1</xdr:rowOff>
    </xdr:from>
    <xdr:to>
      <xdr:col>2</xdr:col>
      <xdr:colOff>1</xdr:colOff>
      <xdr:row>130</xdr:row>
      <xdr:rowOff>464730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EA96C1E3-E23F-46C5-BF75-69C363E2AD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 r:link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30804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468171</xdr:rowOff>
    </xdr:from>
    <xdr:to>
      <xdr:col>2</xdr:col>
      <xdr:colOff>1</xdr:colOff>
      <xdr:row>132</xdr:row>
      <xdr:rowOff>1443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97E1CD3A-B3F4-4408-976C-34B67A0ED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 r:link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77621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2</xdr:rowOff>
    </xdr:from>
    <xdr:to>
      <xdr:col>2</xdr:col>
      <xdr:colOff>1</xdr:colOff>
      <xdr:row>133</xdr:row>
      <xdr:rowOff>1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9E765A0B-370D-42C3-84D4-5183D26461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 r:link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439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468172</xdr:rowOff>
    </xdr:from>
    <xdr:to>
      <xdr:col>2</xdr:col>
      <xdr:colOff>1</xdr:colOff>
      <xdr:row>134</xdr:row>
      <xdr:rowOff>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20E0D4A2-9ADC-4CE6-9FE1-D0379EA2F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 r:link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71256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2</xdr:rowOff>
    </xdr:from>
    <xdr:to>
      <xdr:col>2</xdr:col>
      <xdr:colOff>1</xdr:colOff>
      <xdr:row>135</xdr:row>
      <xdr:rowOff>464730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6285D2AE-E8F2-4F4E-9C80-99606CFBE9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 r:link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8073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1</xdr:colOff>
      <xdr:row>137</xdr:row>
      <xdr:rowOff>462734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D2FE31A4-73D6-4F97-AFCC-001FCF0FF4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 r:link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8599055"/>
          <a:ext cx="464730" cy="462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2</xdr:rowOff>
    </xdr:from>
    <xdr:to>
      <xdr:col>2</xdr:col>
      <xdr:colOff>1</xdr:colOff>
      <xdr:row>139</xdr:row>
      <xdr:rowOff>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C28F469-14F3-465A-A6BF-0FF0123DD3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 r:link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1708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1</xdr:colOff>
      <xdr:row>140</xdr:row>
      <xdr:rowOff>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EDB63A44-82F4-4358-9D86-C6CB31A9A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 r:link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8525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3</xdr:rowOff>
    </xdr:from>
    <xdr:to>
      <xdr:col>2</xdr:col>
      <xdr:colOff>1</xdr:colOff>
      <xdr:row>141</xdr:row>
      <xdr:rowOff>1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6FB5C666-30B5-499B-9E06-5F14D581A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 r:link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05343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1</xdr:colOff>
      <xdr:row>142</xdr:row>
      <xdr:rowOff>1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E74AA5AA-CECF-4319-BBC1-A6A28CA41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 r:link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52160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468170</xdr:rowOff>
    </xdr:from>
    <xdr:to>
      <xdr:col>2</xdr:col>
      <xdr:colOff>1</xdr:colOff>
      <xdr:row>143</xdr:row>
      <xdr:rowOff>1443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6B41F2C-6E75-4EB4-B896-FDE2DC18A8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 r:link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8977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1</xdr:colOff>
      <xdr:row>144</xdr:row>
      <xdr:rowOff>1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7F7F8A08-8A90-47C2-9543-FE2BD8BDFC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 r:link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45794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468170</xdr:rowOff>
    </xdr:from>
    <xdr:to>
      <xdr:col>2</xdr:col>
      <xdr:colOff>1</xdr:colOff>
      <xdr:row>145</xdr:row>
      <xdr:rowOff>1445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2BACC056-2AE6-404F-826B-6249BEA87E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 r:link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92611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1</xdr:rowOff>
    </xdr:from>
    <xdr:to>
      <xdr:col>2</xdr:col>
      <xdr:colOff>1</xdr:colOff>
      <xdr:row>146</xdr:row>
      <xdr:rowOff>2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DDCFEC42-A683-4790-A791-36078ADA2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 r:link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39429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468171</xdr:rowOff>
    </xdr:from>
    <xdr:to>
      <xdr:col>2</xdr:col>
      <xdr:colOff>1</xdr:colOff>
      <xdr:row>147</xdr:row>
      <xdr:rowOff>1446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B5751A4C-35BA-4C7D-8FFF-1206321E9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 r:link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6246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2</xdr:col>
      <xdr:colOff>1</xdr:colOff>
      <xdr:row>148</xdr:row>
      <xdr:rowOff>2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3EC2F996-623B-4643-8F23-43CB4DC9CE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 r:link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33063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468171</xdr:rowOff>
    </xdr:from>
    <xdr:to>
      <xdr:col>2</xdr:col>
      <xdr:colOff>1</xdr:colOff>
      <xdr:row>149</xdr:row>
      <xdr:rowOff>1445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57E0160-9FFE-404D-B05B-5711C2497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 r:link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79880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2</xdr:rowOff>
    </xdr:from>
    <xdr:to>
      <xdr:col>2</xdr:col>
      <xdr:colOff>1</xdr:colOff>
      <xdr:row>150</xdr:row>
      <xdr:rowOff>2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DC1F0046-874A-4E45-BD76-9E4D0977EA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 r:link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26698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468172</xdr:rowOff>
    </xdr:from>
    <xdr:to>
      <xdr:col>2</xdr:col>
      <xdr:colOff>1</xdr:colOff>
      <xdr:row>151</xdr:row>
      <xdr:rowOff>1447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1206A138-831D-4F67-93C6-EB21D73711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 r:link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73515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2</xdr:rowOff>
    </xdr:from>
    <xdr:to>
      <xdr:col>2</xdr:col>
      <xdr:colOff>1</xdr:colOff>
      <xdr:row>151</xdr:row>
      <xdr:rowOff>464730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BD67769B-B3C7-4E63-AD7A-8EFB63D0EF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 r:link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4175821"/>
          <a:ext cx="464730" cy="4647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468172</xdr:rowOff>
    </xdr:from>
    <xdr:to>
      <xdr:col>2</xdr:col>
      <xdr:colOff>1</xdr:colOff>
      <xdr:row>153</xdr:row>
      <xdr:rowOff>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A184CF4-2604-4E2F-B526-614591F97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 r:link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67150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1</xdr:colOff>
      <xdr:row>154</xdr:row>
      <xdr:rowOff>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707809B-E474-4A3E-AD61-4E7165C02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 r:link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5570009"/>
          <a:ext cx="464730" cy="464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1</xdr:rowOff>
    </xdr:from>
    <xdr:to>
      <xdr:col>2</xdr:col>
      <xdr:colOff>1</xdr:colOff>
      <xdr:row>155</xdr:row>
      <xdr:rowOff>3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49B0752B-1E99-48A8-B2EC-D12C242EB5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 r:link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5570012"/>
          <a:ext cx="464730" cy="4647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459651</xdr:rowOff>
    </xdr:from>
    <xdr:to>
      <xdr:col>2</xdr:col>
      <xdr:colOff>1</xdr:colOff>
      <xdr:row>155</xdr:row>
      <xdr:rowOff>459651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C54F4A1B-5533-464C-ABCC-E82B6E533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 r:link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6029662"/>
          <a:ext cx="464730" cy="4647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459648</xdr:rowOff>
    </xdr:from>
    <xdr:to>
      <xdr:col>2</xdr:col>
      <xdr:colOff>1</xdr:colOff>
      <xdr:row>156</xdr:row>
      <xdr:rowOff>459646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1BB2A651-B244-4FAF-96D0-B30DAD83B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 r:link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6494389"/>
          <a:ext cx="464730" cy="468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1</xdr:colOff>
      <xdr:row>158</xdr:row>
      <xdr:rowOff>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9711B08D-A282-41BC-87CF-E36ECDE192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 r:link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6964201"/>
          <a:ext cx="464730" cy="4647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459651</xdr:rowOff>
    </xdr:from>
    <xdr:to>
      <xdr:col>2</xdr:col>
      <xdr:colOff>1</xdr:colOff>
      <xdr:row>158</xdr:row>
      <xdr:rowOff>459649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E18CE19F-35F0-46D7-8B80-57014FC05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 r:link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7423852"/>
          <a:ext cx="464730" cy="468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463187</xdr:rowOff>
    </xdr:from>
    <xdr:to>
      <xdr:col>2</xdr:col>
      <xdr:colOff>1</xdr:colOff>
      <xdr:row>159</xdr:row>
      <xdr:rowOff>463185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77B216E9-0C05-4650-93C9-82B25DACA7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 r:link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68212390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466724</xdr:rowOff>
    </xdr:from>
    <xdr:to>
      <xdr:col>2</xdr:col>
      <xdr:colOff>1</xdr:colOff>
      <xdr:row>160</xdr:row>
      <xdr:rowOff>463186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BEE5459F-18F7-413B-9181-6EA0F4AB3C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 r:link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68686190"/>
          <a:ext cx="470263" cy="466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463189</xdr:rowOff>
    </xdr:from>
    <xdr:to>
      <xdr:col>2</xdr:col>
      <xdr:colOff>1</xdr:colOff>
      <xdr:row>161</xdr:row>
      <xdr:rowOff>463187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30FA562E-5F8D-4119-9739-546293E2C4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 r:link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69152918"/>
          <a:ext cx="470263" cy="473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466726</xdr:rowOff>
    </xdr:from>
    <xdr:to>
      <xdr:col>2</xdr:col>
      <xdr:colOff>1</xdr:colOff>
      <xdr:row>163</xdr:row>
      <xdr:rowOff>1434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FDD08BD3-B5D9-49D4-92E7-2EDA43C3EE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 r:link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69626717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1444</xdr:rowOff>
    </xdr:from>
    <xdr:to>
      <xdr:col>2</xdr:col>
      <xdr:colOff>1</xdr:colOff>
      <xdr:row>164</xdr:row>
      <xdr:rowOff>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714679F1-C45B-4553-849C-87DE92BF4D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 r:link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0101961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1</xdr:rowOff>
    </xdr:from>
    <xdr:to>
      <xdr:col>2</xdr:col>
      <xdr:colOff>1</xdr:colOff>
      <xdr:row>165</xdr:row>
      <xdr:rowOff>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31A372E5-4472-4592-AE05-D89A92AB4E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 r:link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0570781"/>
          <a:ext cx="470263" cy="470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466726</xdr:rowOff>
    </xdr:from>
    <xdr:to>
      <xdr:col>2</xdr:col>
      <xdr:colOff>1</xdr:colOff>
      <xdr:row>166</xdr:row>
      <xdr:rowOff>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9E5EBA38-1A07-48F1-830B-584B3688D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 r:link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1037506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466726</xdr:rowOff>
    </xdr:from>
    <xdr:to>
      <xdr:col>2</xdr:col>
      <xdr:colOff>1</xdr:colOff>
      <xdr:row>167</xdr:row>
      <xdr:rowOff>1994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6625C2C4-83AE-4B70-A0B2-E0229D6E6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 r:link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1507769"/>
          <a:ext cx="470263" cy="470262"/>
        </a:xfrm>
        <a:prstGeom prst="rect">
          <a:avLst/>
        </a:prstGeom>
      </xdr:spPr>
    </xdr:pic>
    <xdr:clientData/>
  </xdr:twoCellAnchor>
  <xdr:twoCellAnchor editAs="oneCell">
    <xdr:from>
      <xdr:col>0</xdr:col>
      <xdr:colOff>2013831</xdr:colOff>
      <xdr:row>168</xdr:row>
      <xdr:rowOff>0</xdr:rowOff>
    </xdr:from>
    <xdr:to>
      <xdr:col>2</xdr:col>
      <xdr:colOff>0</xdr:colOff>
      <xdr:row>168</xdr:row>
      <xdr:rowOff>464171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80387FD-2175-4348-B37A-B9F08438C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 r:link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1" y="77489484"/>
          <a:ext cx="464731" cy="464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1</xdr:rowOff>
    </xdr:from>
    <xdr:to>
      <xdr:col>2</xdr:col>
      <xdr:colOff>1</xdr:colOff>
      <xdr:row>169</xdr:row>
      <xdr:rowOff>463295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45E68B5E-A543-4AF8-8492-98949B1C7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 r:link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2451832"/>
          <a:ext cx="470263" cy="470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466726</xdr:rowOff>
    </xdr:from>
    <xdr:to>
      <xdr:col>2</xdr:col>
      <xdr:colOff>1</xdr:colOff>
      <xdr:row>171</xdr:row>
      <xdr:rowOff>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360D0DD3-0A9A-4EAE-9358-B44B5896A3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 r:link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2918557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1</xdr:colOff>
      <xdr:row>172</xdr:row>
      <xdr:rowOff>1432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A6C2048-A458-48BA-B720-13702E922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 r:link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3392357"/>
          <a:ext cx="470263" cy="473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1447</xdr:rowOff>
    </xdr:from>
    <xdr:to>
      <xdr:col>2</xdr:col>
      <xdr:colOff>1</xdr:colOff>
      <xdr:row>173</xdr:row>
      <xdr:rowOff>1447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82BAB139-33A9-49BE-AC19-E0E12F617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 r:link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3864067"/>
          <a:ext cx="470263" cy="47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1</xdr:colOff>
      <xdr:row>174</xdr:row>
      <xdr:rowOff>1435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AEEBFFFD-0309-44A0-9301-7496424633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 r:link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4332883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1447</xdr:rowOff>
    </xdr:from>
    <xdr:to>
      <xdr:col>2</xdr:col>
      <xdr:colOff>1</xdr:colOff>
      <xdr:row>175</xdr:row>
      <xdr:rowOff>1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77CDABB0-0C7A-4C23-9EC1-B75F457133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 r:link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4804593"/>
          <a:ext cx="470263" cy="47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3</xdr:rowOff>
    </xdr:from>
    <xdr:to>
      <xdr:col>2</xdr:col>
      <xdr:colOff>1</xdr:colOff>
      <xdr:row>176</xdr:row>
      <xdr:rowOff>0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D4316294-DDAC-4669-81C4-9FB88C84BF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 r:link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5273412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1</xdr:rowOff>
    </xdr:from>
    <xdr:to>
      <xdr:col>2</xdr:col>
      <xdr:colOff>1</xdr:colOff>
      <xdr:row>177</xdr:row>
      <xdr:rowOff>1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2BB70B82-657F-4351-AA11-EE2CBCCAC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 r:link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5743672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463187</xdr:rowOff>
    </xdr:from>
    <xdr:to>
      <xdr:col>2</xdr:col>
      <xdr:colOff>1</xdr:colOff>
      <xdr:row>177</xdr:row>
      <xdr:rowOff>463187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CBBE62E-AD90-4400-8155-B636BA964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 r:link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6206858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463187</xdr:rowOff>
    </xdr:from>
    <xdr:to>
      <xdr:col>2</xdr:col>
      <xdr:colOff>1</xdr:colOff>
      <xdr:row>178</xdr:row>
      <xdr:rowOff>463186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ACC2089C-BB96-4FD5-BADE-86B791E31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 r:link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6677121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463187</xdr:rowOff>
    </xdr:from>
    <xdr:to>
      <xdr:col>2</xdr:col>
      <xdr:colOff>1</xdr:colOff>
      <xdr:row>179</xdr:row>
      <xdr:rowOff>463186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6E072C1A-7D89-478B-86E6-7014517CB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 r:link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7147384"/>
          <a:ext cx="470263" cy="47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466725</xdr:rowOff>
    </xdr:from>
    <xdr:to>
      <xdr:col>2</xdr:col>
      <xdr:colOff>1</xdr:colOff>
      <xdr:row>181</xdr:row>
      <xdr:rowOff>1995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367096FC-C121-4187-9F4D-199442726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 r:link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7621185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466725</xdr:rowOff>
    </xdr:from>
    <xdr:to>
      <xdr:col>2</xdr:col>
      <xdr:colOff>1</xdr:colOff>
      <xdr:row>182</xdr:row>
      <xdr:rowOff>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9BBBA91E-3346-49DF-BCF9-DCF17BB42A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 r:link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8091448"/>
          <a:ext cx="470263" cy="47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1</xdr:colOff>
      <xdr:row>183</xdr:row>
      <xdr:rowOff>1432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6AC1B4FC-CB74-4B27-A95C-EA144C1914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 r:link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8565249"/>
          <a:ext cx="470263" cy="470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459651</xdr:rowOff>
    </xdr:from>
    <xdr:to>
      <xdr:col>2</xdr:col>
      <xdr:colOff>1</xdr:colOff>
      <xdr:row>183</xdr:row>
      <xdr:rowOff>459650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DFA7E7E8-BC51-483E-871A-F96264DB9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 r:link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9024900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463189</xdr:rowOff>
    </xdr:from>
    <xdr:to>
      <xdr:col>2</xdr:col>
      <xdr:colOff>1</xdr:colOff>
      <xdr:row>184</xdr:row>
      <xdr:rowOff>463190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9CA55C1E-0DB7-400E-94DD-04F1B38440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 r:link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9498700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463189</xdr:rowOff>
    </xdr:from>
    <xdr:to>
      <xdr:col>2</xdr:col>
      <xdr:colOff>1</xdr:colOff>
      <xdr:row>185</xdr:row>
      <xdr:rowOff>463189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D5EB891E-CB66-4F6E-AA11-76FFE9C23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 r:link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79968963"/>
          <a:ext cx="470263" cy="47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466727</xdr:rowOff>
    </xdr:from>
    <xdr:to>
      <xdr:col>2</xdr:col>
      <xdr:colOff>1</xdr:colOff>
      <xdr:row>187</xdr:row>
      <xdr:rowOff>1994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1FBBE761-2E27-4CB5-819F-C69803CFC7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 r:link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80442764"/>
          <a:ext cx="470263" cy="470261"/>
        </a:xfrm>
        <a:prstGeom prst="rect">
          <a:avLst/>
        </a:prstGeom>
      </xdr:spPr>
    </xdr:pic>
    <xdr:clientData/>
  </xdr:twoCellAnchor>
  <xdr:twoCellAnchor editAs="oneCell">
    <xdr:from>
      <xdr:col>0</xdr:col>
      <xdr:colOff>2013831</xdr:colOff>
      <xdr:row>188</xdr:row>
      <xdr:rowOff>0</xdr:rowOff>
    </xdr:from>
    <xdr:to>
      <xdr:col>2</xdr:col>
      <xdr:colOff>0</xdr:colOff>
      <xdr:row>188</xdr:row>
      <xdr:rowOff>464168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F4FFAC8B-5B1D-4B9C-9781-25A54D4BD8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 r:link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1" y="86784091"/>
          <a:ext cx="464731" cy="4641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1</xdr:colOff>
      <xdr:row>190</xdr:row>
      <xdr:rowOff>1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56E828ED-0D83-4D0A-8EE1-A722A0D0EC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 r:link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81386826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1446</xdr:rowOff>
    </xdr:from>
    <xdr:to>
      <xdr:col>2</xdr:col>
      <xdr:colOff>1</xdr:colOff>
      <xdr:row>191</xdr:row>
      <xdr:rowOff>1447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73D95EA1-CC02-4D6E-80F4-FB1370594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 r:link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81858535"/>
          <a:ext cx="470263" cy="47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3</xdr:rowOff>
    </xdr:from>
    <xdr:to>
      <xdr:col>2</xdr:col>
      <xdr:colOff>1</xdr:colOff>
      <xdr:row>191</xdr:row>
      <xdr:rowOff>464730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5D817581-5450-4528-BF74-49B706F8D3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 r:link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82327354"/>
          <a:ext cx="470263" cy="470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465512</xdr:rowOff>
    </xdr:from>
    <xdr:to>
      <xdr:col>2</xdr:col>
      <xdr:colOff>1</xdr:colOff>
      <xdr:row>193</xdr:row>
      <xdr:rowOff>1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EB51BBFD-136E-40E6-9DC2-A8D02B2050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 r:link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82792863"/>
          <a:ext cx="470263" cy="475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1</xdr:colOff>
      <xdr:row>194</xdr:row>
      <xdr:rowOff>3535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FEF951A-C7A0-4502-8F70-0A0BC96FE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 r:link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906" y="83267877"/>
          <a:ext cx="470263" cy="4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1</xdr:colOff>
      <xdr:row>95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9F3FA8-1349-44E8-9C7D-F93BA726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494" y="40672512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1445</xdr:rowOff>
    </xdr:from>
    <xdr:to>
      <xdr:col>2</xdr:col>
      <xdr:colOff>1</xdr:colOff>
      <xdr:row>69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DD3886-704E-4FF5-B848-79A38FC2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30251949"/>
          <a:ext cx="464730" cy="46634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125</xdr:row>
      <xdr:rowOff>1995</xdr:rowOff>
    </xdr:from>
    <xdr:ext cx="464730" cy="462734"/>
    <xdr:pic>
      <xdr:nvPicPr>
        <xdr:cNvPr id="182" name="Picture 181">
          <a:extLst>
            <a:ext uri="{FF2B5EF4-FFF2-40B4-BE49-F238E27FC236}">
              <a16:creationId xmlns:a16="http://schemas.microsoft.com/office/drawing/2014/main" id="{45F1236D-3AC2-4FD0-A442-152DB28AAF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 r:link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5107275"/>
          <a:ext cx="464730" cy="462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3442</xdr:rowOff>
    </xdr:from>
    <xdr:ext cx="464730" cy="462734"/>
    <xdr:pic>
      <xdr:nvPicPr>
        <xdr:cNvPr id="184" name="Picture 183">
          <a:extLst>
            <a:ext uri="{FF2B5EF4-FFF2-40B4-BE49-F238E27FC236}">
              <a16:creationId xmlns:a16="http://schemas.microsoft.com/office/drawing/2014/main" id="{15F23259-7999-4822-8AFB-08D818F3FD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 r:link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64643991"/>
          <a:ext cx="464730" cy="46273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134</xdr:row>
      <xdr:rowOff>0</xdr:rowOff>
    </xdr:from>
    <xdr:to>
      <xdr:col>2</xdr:col>
      <xdr:colOff>1</xdr:colOff>
      <xdr:row>135</xdr:row>
      <xdr:rowOff>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0EA7F8-FB52-4637-80F9-1AF6A7DC3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7204864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1</xdr:colOff>
      <xdr:row>137</xdr:row>
      <xdr:rowOff>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B3B089-8F0C-4C77-9DBF-E7636150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8134325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1614</xdr:colOff>
      <xdr:row>85</xdr:row>
      <xdr:rowOff>464729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D67212C-D47D-488A-886D-6DAA547D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37057942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1614</xdr:colOff>
      <xdr:row>82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A9239F-BC4B-4550-A800-B2DBE4357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35663752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</xdr:rowOff>
    </xdr:from>
    <xdr:to>
      <xdr:col>2</xdr:col>
      <xdr:colOff>1614</xdr:colOff>
      <xdr:row>113</xdr:row>
      <xdr:rowOff>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F6C3A66-4098-4EF2-9F13-3C65F693F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0535124"/>
          <a:ext cx="466344" cy="4647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1614</xdr:colOff>
      <xdr:row>71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49761E-46AF-4A2A-B2A8-9D9801E99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31945908"/>
          <a:ext cx="466344" cy="4647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1614</xdr:colOff>
      <xdr:row>119</xdr:row>
      <xdr:rowOff>464729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0489F3A-1F26-46CB-A3F6-497FF37EB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3788235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1614</xdr:colOff>
      <xdr:row>123</xdr:row>
      <xdr:rowOff>1613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49E2EF7-6FDF-4070-A988-C1AE99452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5182426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1614</xdr:colOff>
      <xdr:row>127</xdr:row>
      <xdr:rowOff>1613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53D0198-3428-4720-8D17-F81EEBB8C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7041348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1614</xdr:colOff>
      <xdr:row>129</xdr:row>
      <xdr:rowOff>1613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F36B605-8142-41E6-BD55-6FBBD907C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7970808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1614</xdr:colOff>
      <xdr:row>7</xdr:row>
      <xdr:rowOff>1614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234CDF5-C2A9-4D2C-8F21-8A181C06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2203166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1614</xdr:colOff>
      <xdr:row>14</xdr:row>
      <xdr:rowOff>1614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E7E1EA9-67BC-49B5-92DB-47D94D0B8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5456279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1614</xdr:colOff>
      <xdr:row>168</xdr:row>
      <xdr:rowOff>1613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DACB910-9244-4A5E-A7A7-94FB72066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77024753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1614</xdr:colOff>
      <xdr:row>188</xdr:row>
      <xdr:rowOff>1613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68C3E0E-8080-4110-A122-DBAD37E86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832" y="86319360"/>
          <a:ext cx="466344" cy="4663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CB2E07-98ED-4B67-93B6-653FC23F31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817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4B49DC-C8AE-473F-8878-C6E2579C79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1051"/>
          <a:ext cx="470263" cy="4702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7792CD-9BD0-4E74-A313-A3C1F03B9F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51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0339AB-0146-488B-ABED-79EBDB11A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269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282157</xdr:rowOff>
    </xdr:from>
    <xdr:to>
      <xdr:col>1</xdr:col>
      <xdr:colOff>0</xdr:colOff>
      <xdr:row>12</xdr:row>
      <xdr:rowOff>282158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338E6D-B49B-45E0-9DF2-D6FEC4CA65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25311"/>
          <a:ext cx="470263" cy="470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DC3B75B-B3F3-4373-9D49-BED5A2EA6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94469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B9F5B7-9217-4C80-B676-851444B87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721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3537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53054F-748B-49E0-9B81-EEB5A79E7D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r:link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4538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653EAEC-F762-4592-8C63-CBB1406C2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1355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470262</xdr:rowOff>
    </xdr:from>
    <xdr:to>
      <xdr:col>1</xdr:col>
      <xdr:colOff>0</xdr:colOff>
      <xdr:row>17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0E4B209-E0BC-4965-8B57-4A5550CB9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r:link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75519"/>
          <a:ext cx="470263" cy="470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FB97FB-796E-4C59-9F59-7E58D4693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r:link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4990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4DE086-5DF1-4BD0-8F8F-FAFEB24622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r:link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807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552927-CD06-44E7-806B-9BDA0D5FA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r:link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4469" y="8464731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D4ED1BF-0149-4A1B-B124-ABD7C1D43B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r:link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4469" y="8934994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644B12-B9BC-47F6-AC5B-5B2CFC9158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r:link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259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188105</xdr:rowOff>
    </xdr:from>
    <xdr:to>
      <xdr:col>1</xdr:col>
      <xdr:colOff>0</xdr:colOff>
      <xdr:row>7</xdr:row>
      <xdr:rowOff>190195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98EC057-DDE2-4A2E-9AF3-8CAAA4BFF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r:link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93362"/>
          <a:ext cx="470263" cy="4723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24</xdr:row>
      <xdr:rowOff>468172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7088682-65D9-4685-9129-FDA3D3C3D8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r:link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63" y="10345783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0322D28-CDD1-4AC5-9A7A-015747D94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r:link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73" y="936345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7CD8BD-67E4-4BCF-A2B4-09C883E6D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r:link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9528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470261</xdr:rowOff>
    </xdr:from>
    <xdr:to>
      <xdr:col>2</xdr:col>
      <xdr:colOff>0</xdr:colOff>
      <xdr:row>4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3BD80D1-69F4-4590-9286-E50C803B1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r:link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63" y="1881050"/>
          <a:ext cx="470263" cy="470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73DD51E-BADF-4668-9462-346EB59D44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r:link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31629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240355</xdr:rowOff>
    </xdr:from>
    <xdr:to>
      <xdr:col>2</xdr:col>
      <xdr:colOff>0</xdr:colOff>
      <xdr:row>12</xdr:row>
      <xdr:rowOff>240356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6605038-4DE5-44AF-8DC1-14BF81673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r:link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63" y="5883509"/>
          <a:ext cx="470263" cy="470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72023E6-2876-4045-8485-D1C1ABAD28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r:link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63" y="7994469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0BA7F07-A1A7-4D45-AFAE-655AB8B0A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r:link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3614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8939189-A2DC-4E2B-91C6-9B81142D99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r:link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63" y="9875520"/>
          <a:ext cx="470263" cy="470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306E543-41AE-4BD8-A853-96BAF94E5A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r:link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7249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F180B5B-15CF-4030-A960-583DD33E6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r:link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40666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20901</xdr:colOff>
      <xdr:row>14</xdr:row>
      <xdr:rowOff>0</xdr:rowOff>
    </xdr:from>
    <xdr:to>
      <xdr:col>4</xdr:col>
      <xdr:colOff>20901</xdr:colOff>
      <xdr:row>15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DD47577-7626-4E6D-90CB-7E8586678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r:link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64" y="9875520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1</xdr:rowOff>
    </xdr:from>
    <xdr:to>
      <xdr:col>6</xdr:col>
      <xdr:colOff>0</xdr:colOff>
      <xdr:row>16</xdr:row>
      <xdr:rowOff>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E9F97DF-2A94-4EAA-AFC0-A14B2815D6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r:link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77012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1</xdr:rowOff>
    </xdr:from>
    <xdr:to>
      <xdr:col>6</xdr:col>
      <xdr:colOff>0</xdr:colOff>
      <xdr:row>2</xdr:row>
      <xdr:rowOff>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45B404C-BA42-407F-B2C3-CD2A055D9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r:link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5185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2</xdr:row>
      <xdr:rowOff>466724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1065CEB-22B6-4AC3-BC02-6C25A0D0B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r:link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1335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10</xdr:row>
      <xdr:rowOff>468172</xdr:rowOff>
    </xdr:from>
    <xdr:to>
      <xdr:col>6</xdr:col>
      <xdr:colOff>0</xdr:colOff>
      <xdr:row>12</xdr:row>
      <xdr:rowOff>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6C96476-7DC5-444E-B7E3-E9F5EF98E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r:link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188" y="7051852"/>
          <a:ext cx="470263" cy="472354"/>
        </a:xfrm>
        <a:prstGeom prst="rect">
          <a:avLst/>
        </a:prstGeom>
      </xdr:spPr>
    </xdr:pic>
    <xdr:clientData/>
  </xdr:twoCellAnchor>
  <xdr:twoCellAnchor editAs="oneCell">
    <xdr:from>
      <xdr:col>5</xdr:col>
      <xdr:colOff>10449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C8733F2-BC59-4C64-B958-285B300162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r:link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4918" y="2351314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0</xdr:colOff>
      <xdr:row>18</xdr:row>
      <xdr:rowOff>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3D2383-C97C-4F03-8971-82FBE8276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r:link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189" y="7524206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FE41077-6CD7-49A2-8F8A-E9A3371EDB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r:link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86048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3537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8EC5703-B54A-488E-9264-DC4D8B9608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r:link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54221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066DB9B-D42E-4AD9-9260-E50151E8B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r:link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22394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6</xdr:col>
      <xdr:colOff>0</xdr:colOff>
      <xdr:row>6</xdr:row>
      <xdr:rowOff>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C774273-EA79-482B-9277-611615BC7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r:link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9056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1</xdr:rowOff>
    </xdr:from>
    <xdr:to>
      <xdr:col>6</xdr:col>
      <xdr:colOff>0</xdr:colOff>
      <xdr:row>11</xdr:row>
      <xdr:rowOff>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AA833E1-5EB9-4D86-8EE2-04B46F735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r:link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58740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6</xdr:col>
      <xdr:colOff>0</xdr:colOff>
      <xdr:row>4</xdr:row>
      <xdr:rowOff>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888CD22-CE19-40F4-A4FE-346AAC4E2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r:link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26913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0</xdr:colOff>
      <xdr:row>15</xdr:row>
      <xdr:rowOff>2091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5E2490C-9A14-4A45-AE59-1682D4B5D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r:link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189" y="10345783"/>
          <a:ext cx="470263" cy="47235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468172</xdr:rowOff>
    </xdr:from>
    <xdr:to>
      <xdr:col>6</xdr:col>
      <xdr:colOff>0</xdr:colOff>
      <xdr:row>7</xdr:row>
      <xdr:rowOff>3537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A5BB51F-8A7F-44F0-8D7D-3EB230D60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r:link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63257"/>
          <a:ext cx="468173" cy="4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250807</xdr:rowOff>
    </xdr:from>
    <xdr:to>
      <xdr:col>2</xdr:col>
      <xdr:colOff>0</xdr:colOff>
      <xdr:row>7</xdr:row>
      <xdr:rowOff>250807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41A50414-9C7F-4EDC-B808-B32953479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r:link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63" y="9656064"/>
          <a:ext cx="470263" cy="4702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466344</xdr:colOff>
      <xdr:row>23</xdr:row>
      <xdr:rowOff>466344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B946F3-BAA4-4EE2-A28D-3FF50EBCC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765" y="10299802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466344</xdr:colOff>
      <xdr:row>25</xdr:row>
      <xdr:rowOff>466344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4A50B-D6D9-47CC-9F31-AA19304A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73" y="11236147"/>
          <a:ext cx="466344" cy="4663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466344</xdr:colOff>
      <xdr:row>22</xdr:row>
      <xdr:rowOff>466344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5B1D22-9AA1-4B36-8929-DA36CF4F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765" y="10299802"/>
          <a:ext cx="466344" cy="4663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AB6AB-86C9-4C13-95A3-58796C237C8C}">
  <dimension ref="A1:AJ195"/>
  <sheetViews>
    <sheetView zoomScale="85" zoomScaleNormal="85" workbookViewId="0">
      <pane xSplit="2" ySplit="2" topLeftCell="H10" activePane="bottomRight" state="frozen"/>
      <selection pane="topRight" activeCell="C1" sqref="C1"/>
      <selection pane="bottomLeft" activeCell="A3" sqref="A3"/>
      <selection pane="bottomRight" activeCell="I1" sqref="I1"/>
    </sheetView>
  </sheetViews>
  <sheetFormatPr defaultColWidth="6.3984375" defaultRowHeight="37.049999999999997" customHeight="1" x14ac:dyDescent="0.3"/>
  <cols>
    <col min="1" max="1" width="27.5" style="8" customWidth="1"/>
    <col min="2" max="2" width="6.3984375" style="8" customWidth="1"/>
    <col min="3" max="3" width="20.09765625" style="21" bestFit="1" customWidth="1"/>
    <col min="4" max="4" width="2.69921875" style="8" bestFit="1" customWidth="1"/>
    <col min="5" max="5" width="4.3984375" style="8" bestFit="1" customWidth="1"/>
    <col min="6" max="6" width="22" style="21" bestFit="1" customWidth="1"/>
    <col min="7" max="7" width="20.09765625" style="8" bestFit="1" customWidth="1"/>
    <col min="8" max="8" width="6.3984375" style="8"/>
    <col min="9" max="9" width="6.59765625" style="22" bestFit="1" customWidth="1"/>
    <col min="10" max="17" width="6.3984375" style="22"/>
    <col min="18" max="21" width="6.3984375" style="8"/>
    <col min="22" max="22" width="12.19921875" style="8" bestFit="1" customWidth="1"/>
    <col min="23" max="31" width="6.3984375" style="8"/>
    <col min="32" max="32" width="6.3984375" style="24" customWidth="1"/>
    <col min="33" max="34" width="6.3984375" style="33" hidden="1" customWidth="1"/>
    <col min="35" max="35" width="6.3984375" style="36" hidden="1" customWidth="1"/>
    <col min="36" max="36" width="6.3984375" style="24"/>
    <col min="37" max="16384" width="6.3984375" style="8"/>
  </cols>
  <sheetData>
    <row r="1" spans="1:36" s="3" customFormat="1" ht="13.25" x14ac:dyDescent="0.3">
      <c r="C1" s="6"/>
      <c r="F1" s="6"/>
      <c r="G1" s="8"/>
      <c r="H1" s="19" t="s">
        <v>451</v>
      </c>
      <c r="I1" s="27"/>
      <c r="J1" s="27"/>
      <c r="K1" s="27"/>
      <c r="L1" s="27">
        <v>1</v>
      </c>
      <c r="M1" s="27"/>
      <c r="N1" s="27"/>
      <c r="O1" s="27"/>
      <c r="P1" s="27">
        <v>0</v>
      </c>
      <c r="Q1" s="28"/>
      <c r="R1" s="29"/>
      <c r="S1" s="29">
        <v>1</v>
      </c>
      <c r="T1" s="29"/>
      <c r="U1" s="30">
        <v>1</v>
      </c>
      <c r="V1" s="27"/>
      <c r="W1" s="27"/>
      <c r="X1" s="27"/>
      <c r="Y1" s="27"/>
      <c r="Z1" s="27"/>
      <c r="AA1" s="27"/>
      <c r="AB1" s="27"/>
      <c r="AC1" s="27"/>
      <c r="AD1" s="30">
        <v>1</v>
      </c>
      <c r="AF1" s="23"/>
      <c r="AG1" s="31" t="s">
        <v>502</v>
      </c>
      <c r="AH1" s="31"/>
      <c r="AI1" s="34"/>
      <c r="AJ1" s="23"/>
    </row>
    <row r="2" spans="1:36" s="3" customFormat="1" ht="13.25" x14ac:dyDescent="0.3">
      <c r="A2" s="3" t="s">
        <v>453</v>
      </c>
      <c r="C2" s="6" t="s">
        <v>0</v>
      </c>
      <c r="D2" s="3" t="s">
        <v>1</v>
      </c>
      <c r="E2" s="3" t="s">
        <v>2</v>
      </c>
      <c r="F2" s="6" t="s">
        <v>3</v>
      </c>
      <c r="G2" s="8" t="s">
        <v>4</v>
      </c>
      <c r="H2" s="4" t="s">
        <v>450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7" t="s">
        <v>13</v>
      </c>
      <c r="R2" s="5" t="s">
        <v>476</v>
      </c>
      <c r="S2" s="5" t="s">
        <v>477</v>
      </c>
      <c r="T2" s="5" t="s">
        <v>479</v>
      </c>
      <c r="U2" s="9" t="s">
        <v>477</v>
      </c>
      <c r="V2" s="5" t="s">
        <v>438</v>
      </c>
      <c r="W2" s="3" t="s">
        <v>26</v>
      </c>
      <c r="X2" s="3" t="s">
        <v>27</v>
      </c>
      <c r="Y2" s="3" t="s">
        <v>28</v>
      </c>
      <c r="Z2" s="3" t="s">
        <v>29</v>
      </c>
      <c r="AA2" s="3" t="s">
        <v>30</v>
      </c>
      <c r="AB2" s="3" t="s">
        <v>31</v>
      </c>
      <c r="AC2" s="3" t="s">
        <v>32</v>
      </c>
      <c r="AD2" s="4" t="s">
        <v>8</v>
      </c>
      <c r="AF2" s="23"/>
      <c r="AG2" s="31"/>
      <c r="AH2" s="31"/>
      <c r="AI2" s="34"/>
      <c r="AJ2" s="23"/>
    </row>
    <row r="3" spans="1:36" s="3" customFormat="1" ht="37.049999999999997" customHeight="1" x14ac:dyDescent="0.3">
      <c r="A3" s="3" t="s">
        <v>33</v>
      </c>
      <c r="C3" s="6" t="s">
        <v>34</v>
      </c>
      <c r="D3" s="3">
        <v>5</v>
      </c>
      <c r="E3" s="3" t="s">
        <v>35</v>
      </c>
      <c r="F3" s="15" t="s">
        <v>36</v>
      </c>
      <c r="G3" s="8"/>
      <c r="H3" s="4">
        <f t="shared" ref="H3:H72" si="0">SUMPRODUCT(I$1:AD$1,I3:AD3)</f>
        <v>0</v>
      </c>
      <c r="I3" s="2"/>
      <c r="J3" s="2"/>
      <c r="K3" s="2"/>
      <c r="L3" s="2">
        <f t="shared" ref="L3:L66" si="1">MAX(J3:K3)</f>
        <v>0</v>
      </c>
      <c r="M3" s="2"/>
      <c r="N3" s="2"/>
      <c r="O3" s="2"/>
      <c r="P3" s="2"/>
      <c r="Q3" s="7"/>
      <c r="U3" s="4"/>
      <c r="AD3" s="4">
        <f t="shared" ref="AD3:AD66" si="2">MAX(W3:AC3)</f>
        <v>0</v>
      </c>
      <c r="AF3" s="23"/>
      <c r="AG3" s="31" t="str">
        <f>"&lt;tr class='mmt"&amp;IF(E3="活動"," ev",IF(E3="限定"," ltd",""))&amp;IF(G3=""," groupless'","'")&amp;"&gt;&lt;td headers='icon'&gt;&lt;img src='resources/"&amp;A3&amp;"' alt='"&amp;C3&amp;"'&gt;&lt;/td&gt;&lt;td headers='name'&gt;"&amp;C3&amp;"&lt;/td&gt;&lt;td headers='rank'&gt;"&amp;D3&amp;"&lt;/td&gt;&lt;td headers='remark'&gt;"&amp;IF(E3="活動","&lt;span class='event'&gt;活動&lt;/span&gt;",IF(E3="限定","&lt;span class='limited'&gt;限定&lt;/span&gt;",""))&amp;"&lt;/td&gt;&lt;td headers='origin'&gt;"&amp;F3&amp;"&lt;/td&gt;&lt;td headers='group'&gt;"&amp;G3&amp;"&lt;/td&gt;&lt;td headers='score' id='"&amp;AI3&amp;"'&gt;"&amp;H3&amp;"&lt;/td&gt;&lt;td headers='HP'&gt;"&amp;I3&amp;"&lt;/td&gt;&lt;td headers='patk'&gt;"&amp;J3&amp;"&lt;/td&gt;&lt;td headers='matk'&gt;"&amp;K3&amp;"&lt;/td&gt;&lt;td headers='pdef'&gt;"&amp;M3&amp;"&lt;/td&gt;&lt;td headers='mdef'&gt;"&amp;N3&amp;"&lt;/td&gt;&lt;td headers='dex'&gt;"&amp;O3&amp;"&lt;/td&gt;&lt;td headers='agi'&gt;"&amp;P3&amp;"&lt;/td&gt;&lt;td headers='luck'&gt;"&amp;Q3&amp;"&lt;/td&gt;&lt;td headers='a.type'&gt;"&amp;R3&amp;"&lt;/td&gt;&lt;td headers='a.bonus'&gt;"&amp;S3&amp;"&lt;/td&gt;&lt;td headers='special'&gt;"&amp;T3&amp;"&lt;/td&gt;&lt;td headers='sp.bonus'&gt;"&amp;U3&amp;"&lt;/td&gt;&lt;td headers='others'&gt;"&amp;V3&amp;"&lt;/td&gt;&lt;td headers='sinA'&gt;"&amp;W3&amp;"&lt;/td&gt;&lt;td headers='sinB'&gt;"&amp;X3&amp;"&lt;/td&gt;&lt;td headers='sinC'&gt;"&amp;Y3&amp;"&lt;/td&gt;&lt;td headers='sinD'&gt;"&amp;Z3&amp;"&lt;/td&gt;&lt;td headers='sinE'&gt;"&amp;AA3&amp;"&lt;/td&gt;&lt;td headers='sinF'&gt;"&amp;AB3&amp;"&lt;/td&gt;&lt;td headers='sinG'&gt;"&amp;AC3&amp;"&lt;/td&gt;&lt;/tr&gt;"</f>
        <v>&lt;tr class='mmt ev groupless'&gt;&lt;td headers='icon'&gt;&lt;img src='resources/TS_AOT_01.png' alt='勝利への紅き一矢'&gt;&lt;/td&gt;&lt;td headers='name'&gt;勝利への紅き一矢&lt;/td&gt;&lt;td headers='rank'&gt;5&lt;/td&gt;&lt;td headers='remark'&gt;&lt;span class='event'&gt;活動&lt;/span&gt;&lt;/td&gt;&lt;td headers='origin'&gt;その他
Other&lt;/td&gt;&lt;td headers='group'&gt;&lt;/td&gt;&lt;td headers='score' id='m001'&gt;0&lt;/td&gt;&lt;td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" s="31" t="str">
        <f ca="1">"document.getElementById('"&amp;AI3&amp;"').innerHTML = (b1*"&amp;TEXT(J3,0)&amp;"+b2*"&amp;TEXT(K3,0)&amp;"+b0*"&amp;TEXT(L3,0)&amp;") + (s1*"&amp;TEXT(W3,0)&amp;"+s2*"&amp;TEXT(X3,0)&amp;"+s3*"&amp;TEXT(Y3,0)&amp;"+s4*"&amp;TEXT(Z3,0)&amp;"+s5*"&amp;TEXT(AA3,0)&amp;"+s6*"&amp;TEXT(AB3,0)&amp;"+s7*"&amp;TEXT(AC3,0)&amp;"+s0*"&amp;TEXT(AD3,0)&amp;") + (e01*"&amp;IF(ISNUMBER(SEARCH("斬撃",R3)),S3,0)&amp;"+e02*"&amp;IF(ISNUMBER(SEARCH("刺突",R3)),S3,0)&amp;"+e03*"&amp;IF(ISNUMBER(SEARCH("打撃",R3)),S3,0)&amp;"+e04*"&amp;IF(ISNUMBER(SEARCH("射撃",R3)),S3,S3)&amp;"+e05*"&amp;IF(ISNUMBER(SEARCH("魔法",R3)),S3,0)&amp;"+e06*"&amp;IF(ISNUMBER(SERCH("無区分",R3)),S3,0)&amp;"+e07*"&amp;IF(T3="反撃",U3,0)&amp;"+e08*"&amp;IF(T3="風属性",U3,0)&amp;"+e09*"&amp;IF(T3="闇属性",U3,0)&amp;"+e10*"&amp;IF(T3="単体",U3,0)&amp;"+e11*"&amp;IF(T3="範囲",U3,0)&amp;"+e12*"&amp;IF(T3="人",U3,0)&amp;"+e13*"&amp;IF(T3="異族",U3,0)&amp;"+e14*"&amp;IF(T3="バジュラ",U3,0)&amp;"+e15*"&amp;IF(T3="魔動人形",U3,0)&amp;");"</f>
        <v>document.getElementById('m001').innerHTML = (b1*0+b2*0+b0*0) + (s1*0+s2*0+s3*0+s4*0+s5*0+s6*0+s7*0+s0*0) + (e01*0+e02*0+e03*0+e04*+e05*0+e06*0+e07*0+e08*0+e09*0+e10*0+e11*0+e12*0+e13*0+e14*0+e15*0);</v>
      </c>
      <c r="AI3" s="35" t="str">
        <f>"m"&amp;TEXT(ROW()-2,"000")</f>
        <v>m001</v>
      </c>
      <c r="AJ3" s="23"/>
    </row>
    <row r="4" spans="1:36" s="3" customFormat="1" ht="37.049999999999997" customHeight="1" x14ac:dyDescent="0.3">
      <c r="A4" s="3" t="s">
        <v>37</v>
      </c>
      <c r="C4" s="6" t="s">
        <v>38</v>
      </c>
      <c r="D4" s="3">
        <v>5</v>
      </c>
      <c r="E4" s="3" t="s">
        <v>39</v>
      </c>
      <c r="F4" s="15" t="s">
        <v>36</v>
      </c>
      <c r="G4" s="8"/>
      <c r="H4" s="4">
        <f t="shared" si="0"/>
        <v>0</v>
      </c>
      <c r="I4" s="2"/>
      <c r="J4" s="2"/>
      <c r="K4" s="2"/>
      <c r="L4" s="2">
        <f t="shared" si="1"/>
        <v>0</v>
      </c>
      <c r="M4" s="2"/>
      <c r="N4" s="2"/>
      <c r="O4" s="2"/>
      <c r="P4" s="2"/>
      <c r="Q4" s="7"/>
      <c r="U4" s="4"/>
      <c r="AD4" s="4">
        <f t="shared" si="2"/>
        <v>0</v>
      </c>
      <c r="AF4" s="23"/>
      <c r="AG4" s="31" t="str">
        <f t="shared" ref="AG4:AG67" si="3">"&lt;tr class='mmt"&amp;IF(E4="活動"," ev",IF(E4="限定"," ltd",""))&amp;IF(G4=""," groupless'","'")&amp;"&gt;&lt;td headers='icon'&gt;&lt;img src='resources/"&amp;A4&amp;"' alt='"&amp;C4&amp;"'&gt;&lt;/td&gt;&lt;td headers='name'&gt;"&amp;C4&amp;"&lt;/td&gt;&lt;td headers='rank'&gt;"&amp;D4&amp;"&lt;/td&gt;&lt;td headers='remark'&gt;"&amp;IF(E4="活動","&lt;span class='event'&gt;活動&lt;/span&gt;",IF(E4="限定","&lt;span class='limited'&gt;限定&lt;/span&gt;",""))&amp;"&lt;/td&gt;&lt;td headers='origin'&gt;"&amp;F4&amp;"&lt;/td&gt;&lt;td headers='group'&gt;"&amp;G4&amp;"&lt;/td&gt;&lt;td headers='score' id='"&amp;AI4&amp;"'&gt;"&amp;H4&amp;"&lt;/td&gt;&lt;td headers='HP'&gt;"&amp;I4&amp;"&lt;/td&gt;&lt;td headers='patk'&gt;"&amp;J4&amp;"&lt;/td&gt;&lt;td headers='matk'&gt;"&amp;K4&amp;"&lt;/td&gt;&lt;td headers='pdef'&gt;"&amp;M4&amp;"&lt;/td&gt;&lt;td headers='mdef'&gt;"&amp;N4&amp;"&lt;/td&gt;&lt;td headers='dex'&gt;"&amp;O4&amp;"&lt;/td&gt;&lt;td headers='agi'&gt;"&amp;P4&amp;"&lt;/td&gt;&lt;td headers='luck'&gt;"&amp;Q4&amp;"&lt;/td&gt;&lt;td headers='a.type'&gt;"&amp;R4&amp;"&lt;/td&gt;&lt;td headers='a.bonus'&gt;"&amp;S4&amp;"&lt;/td&gt;&lt;td headers='special'&gt;"&amp;T4&amp;"&lt;/td&gt;&lt;td headers='sp.bonus'&gt;"&amp;U4&amp;"&lt;/td&gt;&lt;td headers='others'&gt;"&amp;V4&amp;"&lt;/td&gt;&lt;td headers='sinA'&gt;"&amp;W4&amp;"&lt;/td&gt;&lt;td headers='sinB'&gt;"&amp;X4&amp;"&lt;/td&gt;&lt;td headers='sinC'&gt;"&amp;Y4&amp;"&lt;/td&gt;&lt;td headers='sinD'&gt;"&amp;Z4&amp;"&lt;/td&gt;&lt;td headers='sinE'&gt;"&amp;AA4&amp;"&lt;/td&gt;&lt;td headers='sinF'&gt;"&amp;AB4&amp;"&lt;/td&gt;&lt;td headers='sinG'&gt;"&amp;AC4&amp;"&lt;/td&gt;&lt;/tr&gt;"</f>
        <v>&lt;tr class='mmt ltd groupless'&gt;&lt;td headers='icon'&gt;&lt;img src='resources/TS_AOT_02.png' alt='反攻の炎に捧げん'&gt;&lt;/td&gt;&lt;td headers='name'&gt;反攻の炎に捧げん&lt;/td&gt;&lt;td headers='rank'&gt;5&lt;/td&gt;&lt;td headers='remark'&gt;&lt;span class='limited'&gt;限定&lt;/span&gt;&lt;/td&gt;&lt;td headers='origin'&gt;その他
Other&lt;/td&gt;&lt;td headers='group'&gt;&lt;/td&gt;&lt;td headers='score' id='m002'&gt;0&lt;/td&gt;&lt;td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4" s="31" t="str">
        <f ca="1">"document.getElementById('"&amp;AI4&amp;"').innerHTML = (b1*"&amp;TEXT(J4,0)&amp;"+b2*"&amp;TEXT(K4,0)&amp;"+b0*"&amp;TEXT(L4,0)&amp;") + (s1*"&amp;TEXT(W4,0)&amp;"+s2*"&amp;TEXT(X4,0)&amp;"+s3*"&amp;TEXT(Y4,0)&amp;"+s4*"&amp;TEXT(Z4,0)&amp;"+s5*"&amp;TEXT(AA4,0)&amp;"+s6*"&amp;TEXT(AB4,0)&amp;"+s7*"&amp;TEXT(AC4,0)&amp;"+s0*"&amp;TEXT(AD4,0)&amp;") + (e01*"&amp;IF(ISNUMBER(SEARCH("斬撃",R4)),S4,0)&amp;"+e02*"&amp;IF(ISNUMBER(SEARCH("刺突",R4)),S4,0)&amp;"+e03*"&amp;IF(ISNUMBER(SEARCH("打撃",R4)),S4,0)&amp;"+e04*"&amp;IF(ISNUMBER(SEARCH("射撃",R4)),S4,S4)&amp;"+e05*"&amp;IF(ISNUMBER(SEARCH("魔法",R4)),S4,0)&amp;"+e06*"&amp;IF(ISNUMBER(SERCH("無区分",R4)),S4,0)&amp;"+e07*"&amp;IF(T4="反撃",U4,0)&amp;"+e08*"&amp;IF(T4="風属性",U4,0)&amp;"+e09*"&amp;IF(T4="闇属性",U4,0)&amp;"+e10*"&amp;IF(T4="単体",U4,0)&amp;"+e11*"&amp;IF(T4="範囲",U4,0)&amp;"+e12*"&amp;IF(T4="人",U4,0)&amp;"+e13*"&amp;IF(T4="異族",U4,0)&amp;"+e14*"&amp;IF(T4="バジュラ",U4,0)&amp;"+e15*"&amp;IF(T4="魔動人形",U4,0)&amp;");"</f>
        <v>document.getElementById('m002').innerHTML = (b1*0+b2*0+b0*0) + (s1*0+s2*0+s3*0+s4*0+s5*0+s6*0+s7*0+s0*0) + (e01*0+e02*0+e03*0+e04*+e05*0+e06*0+e07*0+e08*0+e09*0+e10*0+e11*0+e12*0+e13*0+e14*0+e15*0);</v>
      </c>
      <c r="AI4" s="35" t="str">
        <f t="shared" ref="AI4:AI67" si="4">"m"&amp;TEXT(ROW()-2,"000")</f>
        <v>m002</v>
      </c>
      <c r="AJ4" s="23"/>
    </row>
    <row r="5" spans="1:36" s="3" customFormat="1" ht="37.049999999999997" customHeight="1" x14ac:dyDescent="0.3">
      <c r="A5" s="3" t="s">
        <v>40</v>
      </c>
      <c r="C5" s="6" t="s">
        <v>41</v>
      </c>
      <c r="D5" s="3">
        <v>5</v>
      </c>
      <c r="E5" s="3" t="s">
        <v>35</v>
      </c>
      <c r="F5" s="16" t="s">
        <v>42</v>
      </c>
      <c r="G5" s="8" t="s">
        <v>43</v>
      </c>
      <c r="H5" s="4">
        <f t="shared" si="0"/>
        <v>45</v>
      </c>
      <c r="I5" s="2">
        <v>30</v>
      </c>
      <c r="J5" s="2"/>
      <c r="K5" s="2"/>
      <c r="L5" s="2">
        <f t="shared" si="1"/>
        <v>0</v>
      </c>
      <c r="M5" s="2"/>
      <c r="N5" s="2"/>
      <c r="O5" s="2"/>
      <c r="P5" s="2"/>
      <c r="Q5" s="7"/>
      <c r="R5" s="3" t="s">
        <v>14</v>
      </c>
      <c r="S5" s="3">
        <v>30</v>
      </c>
      <c r="U5" s="4"/>
      <c r="W5" s="3">
        <v>15</v>
      </c>
      <c r="AA5" s="3">
        <v>15</v>
      </c>
      <c r="AD5" s="4">
        <f t="shared" si="2"/>
        <v>15</v>
      </c>
      <c r="AF5" s="23"/>
      <c r="AG5" s="31" t="str">
        <f t="shared" si="3"/>
        <v>&lt;tr class='mmt ev'&gt;&lt;td headers='icon'&gt;&lt;img src='resources/TS_APRILFOOL_01.png' alt='その夢。ぬくもりの中に'&gt;&lt;/td&gt;&lt;td headers='name'&gt;その夢。ぬくもりの中に&lt;/td&gt;&lt;td headers='rank'&gt;5&lt;/td&gt;&lt;td headers='remark'&gt;&lt;span class='event'&gt;活動&lt;/span&gt;&lt;/td&gt;&lt;td headers='origin'&gt;エンヴィリア
Envylia&lt;/td&gt;&lt;td headers='group'&gt;蒼炎騎士団&lt;/td&gt;&lt;td headers='score' id='m003'&gt;45&lt;/td&gt;&lt;td headers='HP'&gt;30&lt;/td&gt;&lt;td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headers='a.bonus'&gt;30&lt;/td&gt;&lt;td headers='special'&gt;&lt;/td&gt;&lt;td headers='sp.bonus'&gt;&lt;/td&gt;&lt;td headers='others'&gt;&lt;/td&gt;&lt;td headers='sinA'&gt;15&lt;/td&gt;&lt;td headers='sinB'&gt;&lt;/td&gt;&lt;td headers='sinC'&gt;&lt;/td&gt;&lt;td headers='sinD'&gt;&lt;/td&gt;&lt;td headers='sinE'&gt;15&lt;/td&gt;&lt;td headers='sinF'&gt;&lt;/td&gt;&lt;td headers='sinG'&gt;&lt;/td&gt;&lt;/tr&gt;</v>
      </c>
      <c r="AH5" s="31" t="str">
        <f ca="1">"document.getElementById('"&amp;AI5&amp;"').innerHTML = (b1*"&amp;TEXT(J5,0)&amp;"+b2*"&amp;TEXT(K5,0)&amp;"+b0*"&amp;TEXT(L5,0)&amp;") + (s1*"&amp;TEXT(W5,0)&amp;"+s2*"&amp;TEXT(X5,0)&amp;"+s3*"&amp;TEXT(Y5,0)&amp;"+s4*"&amp;TEXT(Z5,0)&amp;"+s5*"&amp;TEXT(AA5,0)&amp;"+s6*"&amp;TEXT(AB5,0)&amp;"+s7*"&amp;TEXT(AC5,0)&amp;"+s0*"&amp;TEXT(AD5,0)&amp;") + (e01*"&amp;IF(ISNUMBER(SEARCH("斬撃",R5)),S5,0)&amp;"+e02*"&amp;IF(ISNUMBER(SEARCH("刺突",R5)),S5,0)&amp;"+e03*"&amp;IF(ISNUMBER(SEARCH("打撃",R5)),S5,0)&amp;"+e04*"&amp;IF(ISNUMBER(SEARCH("射撃",R5)),S5,S5)&amp;"+e05*"&amp;IF(ISNUMBER(SEARCH("魔法",R5)),S5,0)&amp;"+e06*"&amp;IF(ISNUMBER(SERCH("無区分",R5)),S5,0)&amp;"+e07*"&amp;IF(T5="反撃",U5,0)&amp;"+e08*"&amp;IF(T5="風属性",U5,0)&amp;"+e09*"&amp;IF(T5="闇属性",U5,0)&amp;"+e10*"&amp;IF(T5="単体",U5,0)&amp;"+e11*"&amp;IF(T5="範囲",U5,0)&amp;"+e12*"&amp;IF(T5="人",U5,0)&amp;"+e13*"&amp;IF(T5="異族",U5,0)&amp;"+e14*"&amp;IF(T5="バジュラ",U5,0)&amp;"+e15*"&amp;IF(T5="魔動人形",U5,0)&amp;");"</f>
        <v>document.getElementById('m003').innerHTML = (b1*0+b2*0+b0*0) + (s1*15+s2*0+s3*0+s4*0+s5*15+s6*0+s7*0+s0*15) + (e01*30+e02*0+e03*0+e04*30+e05*0+e06*0+e07*0+e08*0+e09*0+e10*0+e11*0+e12*0+e13*0+e14*0+e15*0);</v>
      </c>
      <c r="AI5" s="35" t="str">
        <f t="shared" si="4"/>
        <v>m003</v>
      </c>
      <c r="AJ5" s="23"/>
    </row>
    <row r="6" spans="1:36" s="3" customFormat="1" ht="37.049999999999997" customHeight="1" x14ac:dyDescent="0.3">
      <c r="A6" s="3" t="s">
        <v>44</v>
      </c>
      <c r="C6" s="6" t="s">
        <v>45</v>
      </c>
      <c r="D6" s="3">
        <v>5</v>
      </c>
      <c r="E6" s="3" t="s">
        <v>39</v>
      </c>
      <c r="F6" s="15" t="s">
        <v>36</v>
      </c>
      <c r="G6" s="8" t="s">
        <v>527</v>
      </c>
      <c r="H6" s="4">
        <f t="shared" si="0"/>
        <v>100</v>
      </c>
      <c r="I6" s="2">
        <v>20</v>
      </c>
      <c r="J6" s="2">
        <v>30</v>
      </c>
      <c r="K6" s="2"/>
      <c r="L6" s="2">
        <f t="shared" si="1"/>
        <v>30</v>
      </c>
      <c r="M6" s="2"/>
      <c r="N6" s="2"/>
      <c r="O6" s="2"/>
      <c r="P6" s="2"/>
      <c r="Q6" s="7"/>
      <c r="R6" s="5" t="s">
        <v>15</v>
      </c>
      <c r="S6" s="3">
        <v>30</v>
      </c>
      <c r="U6" s="4"/>
      <c r="V6" s="3" t="s">
        <v>523</v>
      </c>
      <c r="X6" s="3">
        <v>20</v>
      </c>
      <c r="AA6" s="3">
        <v>40</v>
      </c>
      <c r="AD6" s="4">
        <f t="shared" si="2"/>
        <v>40</v>
      </c>
      <c r="AF6" s="23"/>
      <c r="AG6" s="31" t="str">
        <f t="shared" si="3"/>
        <v>&lt;tr class='mmt ltd'&gt;&lt;td headers='icon'&gt;&lt;img src='resources/TS_BF_01.png' alt='フロンティアレジェンズ'&gt;&lt;/td&gt;&lt;td headers='name'&gt;フロンティアレジェンズ&lt;/td&gt;&lt;td headers='rank'&gt;5&lt;/td&gt;&lt;td headers='remark'&gt;&lt;span class='limited'&gt;限定&lt;/span&gt;&lt;/td&gt;&lt;td headers='origin'&gt;その他
Other&lt;/td&gt;&lt;td headers='group'&gt;ブレフロ&lt;/td&gt;&lt;td headers='score' id='m004'&gt;100&lt;/td&gt;&lt;td headers='HP'&gt;20&lt;/td&gt;&lt;td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headers='a.type'&gt;刺突&lt;/td&gt;&lt;td headers='a.bonus'&gt;30&lt;/td&gt;&lt;td headers='special'&gt;&lt;/td&gt;&lt;td headers='sp.bonus'&gt;&lt;/td&gt;&lt;td headers='others'&gt;単体耐性+20&lt;/td&gt;&lt;td headers='sinA'&gt;&lt;/td&gt;&lt;td headers='sinB'&gt;20&lt;/td&gt;&lt;td headers='sinC'&gt;&lt;/td&gt;&lt;td headers='sinD'&gt;&lt;/td&gt;&lt;td headers='sinE'&gt;40&lt;/td&gt;&lt;td headers='sinF'&gt;&lt;/td&gt;&lt;td headers='sinG'&gt;&lt;/td&gt;&lt;/tr&gt;</v>
      </c>
      <c r="AH6" s="31" t="str">
        <f ca="1">"document.getElementById('"&amp;AI6&amp;"').innerHTML = (b1*"&amp;TEXT(J6,0)&amp;"+b2*"&amp;TEXT(K6,0)&amp;"+b0*"&amp;TEXT(L6,0)&amp;") + (s1*"&amp;TEXT(W6,0)&amp;"+s2*"&amp;TEXT(X6,0)&amp;"+s3*"&amp;TEXT(Y6,0)&amp;"+s4*"&amp;TEXT(Z6,0)&amp;"+s5*"&amp;TEXT(AA6,0)&amp;"+s6*"&amp;TEXT(AB6,0)&amp;"+s7*"&amp;TEXT(AC6,0)&amp;"+s0*"&amp;TEXT(AD6,0)&amp;") + (e01*"&amp;IF(ISNUMBER(SEARCH("斬撃",R6)),S6,0)&amp;"+e02*"&amp;IF(ISNUMBER(SEARCH("刺突",R6)),S6,0)&amp;"+e03*"&amp;IF(ISNUMBER(SEARCH("打撃",R6)),S6,0)&amp;"+e04*"&amp;IF(ISNUMBER(SEARCH("射撃",R6)),S6,S6)&amp;"+e05*"&amp;IF(ISNUMBER(SEARCH("魔法",R6)),S6,0)&amp;"+e06*"&amp;IF(ISNUMBER(SERCH("無区分",R6)),S6,0)&amp;"+e07*"&amp;IF(T6="反撃",U6,0)&amp;"+e08*"&amp;IF(T6="風属性",U6,0)&amp;"+e09*"&amp;IF(T6="闇属性",U6,0)&amp;"+e10*"&amp;IF(T6="単体",U6,0)&amp;"+e11*"&amp;IF(T6="範囲",U6,0)&amp;"+e12*"&amp;IF(T6="人",U6,0)&amp;"+e13*"&amp;IF(T6="異族",U6,0)&amp;"+e14*"&amp;IF(T6="バジュラ",U6,0)&amp;"+e15*"&amp;IF(T6="魔動人形",U6,0)&amp;");"</f>
        <v>document.getElementById('m004').innerHTML = (b1*30+b2*0+b0*30) + (s1*0+s2*20+s3*0+s4*0+s5*40+s6*0+s7*0+s0*40) + (e01*0+e02*30+e03*0+e04*30+e05*0+e06*0+e07*0+e08*0+e09*0+e10*0+e11*0+e12*0+e13*0+e14*0+e15*0);</v>
      </c>
      <c r="AI6" s="35" t="str">
        <f t="shared" si="4"/>
        <v>m004</v>
      </c>
      <c r="AJ6" s="23"/>
    </row>
    <row r="7" spans="1:36" s="3" customFormat="1" ht="37.049999999999997" customHeight="1" x14ac:dyDescent="0.3">
      <c r="A7" s="3" t="s">
        <v>532</v>
      </c>
      <c r="C7" s="6" t="s">
        <v>536</v>
      </c>
      <c r="D7" s="3">
        <v>5</v>
      </c>
      <c r="E7" s="3" t="s">
        <v>35</v>
      </c>
      <c r="F7" s="15" t="s">
        <v>36</v>
      </c>
      <c r="G7" s="8" t="s">
        <v>527</v>
      </c>
      <c r="H7" s="4">
        <f t="shared" si="0"/>
        <v>60</v>
      </c>
      <c r="I7" s="2"/>
      <c r="J7" s="2">
        <v>30</v>
      </c>
      <c r="K7" s="2"/>
      <c r="L7" s="2">
        <f t="shared" si="1"/>
        <v>30</v>
      </c>
      <c r="M7" s="2">
        <v>30</v>
      </c>
      <c r="N7" s="2"/>
      <c r="O7" s="2"/>
      <c r="P7" s="2"/>
      <c r="Q7" s="7"/>
      <c r="U7" s="4"/>
      <c r="X7" s="3">
        <v>30</v>
      </c>
      <c r="AD7" s="4">
        <f t="shared" si="2"/>
        <v>30</v>
      </c>
      <c r="AF7" s="23"/>
      <c r="AG7" s="31" t="str">
        <f t="shared" si="3"/>
        <v>&lt;tr class='mmt ev'&gt;&lt;td headers='icon'&gt;&lt;img src='resources/TS_BF_02.png' alt='グランガイアサマナーズ'&gt;&lt;/td&gt;&lt;td headers='name'&gt;グランガイアサマナーズ&lt;/td&gt;&lt;td headers='rank'&gt;5&lt;/td&gt;&lt;td headers='remark'&gt;&lt;span class='event'&gt;活動&lt;/span&gt;&lt;/td&gt;&lt;td headers='origin'&gt;その他
Other&lt;/td&gt;&lt;td headers='group'&gt;ブレフロ&lt;/td&gt;&lt;td headers='score' id='m005'&gt;60&lt;/td&gt;&lt;td headers='HP'&gt;&lt;/td&gt;&lt;td headers='patk'&gt;30&lt;/td&gt;&lt;td headers='matk'&gt;&lt;/td&gt;&lt;td headers='pdef'&gt;30&lt;/td&gt;&lt;td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headers='sinB'&gt;30&lt;/td&gt;&lt;td headers='sinC'&gt;&lt;/td&gt;&lt;td headers='sinD'&gt;&lt;/td&gt;&lt;td headers='sinE'&gt;&lt;/td&gt;&lt;td headers='sinF'&gt;&lt;/td&gt;&lt;td headers='sinG'&gt;&lt;/td&gt;&lt;/tr&gt;</v>
      </c>
      <c r="AH7" s="31" t="str">
        <f ca="1">"document.getElementById('"&amp;AI7&amp;"').innerHTML = (b1*"&amp;TEXT(J7,0)&amp;"+b2*"&amp;TEXT(K7,0)&amp;"+b0*"&amp;TEXT(L7,0)&amp;") + (s1*"&amp;TEXT(W7,0)&amp;"+s2*"&amp;TEXT(X7,0)&amp;"+s3*"&amp;TEXT(Y7,0)&amp;"+s4*"&amp;TEXT(Z7,0)&amp;"+s5*"&amp;TEXT(AA7,0)&amp;"+s6*"&amp;TEXT(AB7,0)&amp;"+s7*"&amp;TEXT(AC7,0)&amp;"+s0*"&amp;TEXT(AD7,0)&amp;") + (e01*"&amp;IF(ISNUMBER(SEARCH("斬撃",R7)),S7,0)&amp;"+e02*"&amp;IF(ISNUMBER(SEARCH("刺突",R7)),S7,0)&amp;"+e03*"&amp;IF(ISNUMBER(SEARCH("打撃",R7)),S7,0)&amp;"+e04*"&amp;IF(ISNUMBER(SEARCH("射撃",R7)),S7,S7)&amp;"+e05*"&amp;IF(ISNUMBER(SEARCH("魔法",R7)),S7,0)&amp;"+e06*"&amp;IF(ISNUMBER(SERCH("無区分",R7)),S7,0)&amp;"+e07*"&amp;IF(T7="反撃",U7,0)&amp;"+e08*"&amp;IF(T7="風属性",U7,0)&amp;"+e09*"&amp;IF(T7="闇属性",U7,0)&amp;"+e10*"&amp;IF(T7="単体",U7,0)&amp;"+e11*"&amp;IF(T7="範囲",U7,0)&amp;"+e12*"&amp;IF(T7="人",U7,0)&amp;"+e13*"&amp;IF(T7="異族",U7,0)&amp;"+e14*"&amp;IF(T7="バジュラ",U7,0)&amp;"+e15*"&amp;IF(T7="魔動人形",U7,0)&amp;");"</f>
        <v>document.getElementById('m005').innerHTML = (b1*30+b2*0+b0*30) + (s1*0+s2*30+s3*0+s4*0+s5*0+s6*0+s7*0+s0*30) + (e01*0+e02*0+e03*0+e04*+e05*0+e06*0+e07*0+e08*0+e09*0+e10*0+e11*0+e12*0+e13*0+e14*0+e15*0);</v>
      </c>
      <c r="AI7" s="35" t="str">
        <f t="shared" si="4"/>
        <v>m005</v>
      </c>
      <c r="AJ7" s="23"/>
    </row>
    <row r="8" spans="1:36" s="3" customFormat="1" ht="37.049999999999997" customHeight="1" x14ac:dyDescent="0.3">
      <c r="A8" s="3" t="s">
        <v>46</v>
      </c>
      <c r="C8" s="6" t="s">
        <v>47</v>
      </c>
      <c r="D8" s="3">
        <v>3</v>
      </c>
      <c r="F8" s="17" t="s">
        <v>48</v>
      </c>
      <c r="G8" s="8"/>
      <c r="H8" s="4">
        <f t="shared" si="0"/>
        <v>0</v>
      </c>
      <c r="I8" s="2"/>
      <c r="J8" s="2"/>
      <c r="K8" s="2"/>
      <c r="L8" s="2">
        <f t="shared" si="1"/>
        <v>0</v>
      </c>
      <c r="M8" s="2"/>
      <c r="N8" s="2"/>
      <c r="O8" s="2"/>
      <c r="P8" s="2"/>
      <c r="Q8" s="7"/>
      <c r="U8" s="4"/>
      <c r="AD8" s="4">
        <f t="shared" si="2"/>
        <v>0</v>
      </c>
      <c r="AF8" s="23"/>
      <c r="AG8" s="31" t="str">
        <f t="shared" si="3"/>
        <v>&lt;tr class='mmt groupless'&gt;&lt;td headers='icon'&gt;&lt;img src='resources/TS_CARAMEL_01.png' alt='キャラメルイェーガー'&gt;&lt;/td&gt;&lt;td headers='name'&gt;キャラメルイェーガー&lt;/td&gt;&lt;td headers='rank'&gt;3&lt;/td&gt;&lt;td headers='remark'&gt;&lt;/td&gt;&lt;td headers='origin'&gt;ルストブルグ
Lustburg&lt;/td&gt;&lt;td headers='group'&gt;&lt;/td&gt;&lt;td headers='score' id='m006'&gt;0&lt;/td&gt;&lt;td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8" s="31" t="str">
        <f ca="1">"document.getElementById('"&amp;AI8&amp;"').innerHTML = (b1*"&amp;TEXT(J8,0)&amp;"+b2*"&amp;TEXT(K8,0)&amp;"+b0*"&amp;TEXT(L8,0)&amp;") + (s1*"&amp;TEXT(W8,0)&amp;"+s2*"&amp;TEXT(X8,0)&amp;"+s3*"&amp;TEXT(Y8,0)&amp;"+s4*"&amp;TEXT(Z8,0)&amp;"+s5*"&amp;TEXT(AA8,0)&amp;"+s6*"&amp;TEXT(AB8,0)&amp;"+s7*"&amp;TEXT(AC8,0)&amp;"+s0*"&amp;TEXT(AD8,0)&amp;") + (e01*"&amp;IF(ISNUMBER(SEARCH("斬撃",R8)),S8,0)&amp;"+e02*"&amp;IF(ISNUMBER(SEARCH("刺突",R8)),S8,0)&amp;"+e03*"&amp;IF(ISNUMBER(SEARCH("打撃",R8)),S8,0)&amp;"+e04*"&amp;IF(ISNUMBER(SEARCH("射撃",R8)),S8,S8)&amp;"+e05*"&amp;IF(ISNUMBER(SEARCH("魔法",R8)),S8,0)&amp;"+e06*"&amp;IF(ISNUMBER(SERCH("無区分",R8)),S8,0)&amp;"+e07*"&amp;IF(T8="反撃",U8,0)&amp;"+e08*"&amp;IF(T8="風属性",U8,0)&amp;"+e09*"&amp;IF(T8="闇属性",U8,0)&amp;"+e10*"&amp;IF(T8="単体",U8,0)&amp;"+e11*"&amp;IF(T8="範囲",U8,0)&amp;"+e12*"&amp;IF(T8="人",U8,0)&amp;"+e13*"&amp;IF(T8="異族",U8,0)&amp;"+e14*"&amp;IF(T8="バジュラ",U8,0)&amp;"+e15*"&amp;IF(T8="魔動人形",U8,0)&amp;");"</f>
        <v>document.getElementById('m006').innerHTML = (b1*0+b2*0+b0*0) + (s1*0+s2*0+s3*0+s4*0+s5*0+s6*0+s7*0+s0*0) + (e01*0+e02*0+e03*0+e04*+e05*0+e06*0+e07*0+e08*0+e09*0+e10*0+e11*0+e12*0+e13*0+e14*0+e15*0);</v>
      </c>
      <c r="AI8" s="35" t="str">
        <f t="shared" si="4"/>
        <v>m006</v>
      </c>
      <c r="AJ8" s="23"/>
    </row>
    <row r="9" spans="1:36" s="3" customFormat="1" ht="37.049999999999997" customHeight="1" x14ac:dyDescent="0.3">
      <c r="A9" s="3" t="s">
        <v>49</v>
      </c>
      <c r="C9" s="6" t="s">
        <v>50</v>
      </c>
      <c r="D9" s="3">
        <v>5</v>
      </c>
      <c r="E9" s="3" t="s">
        <v>35</v>
      </c>
      <c r="F9" s="15" t="s">
        <v>36</v>
      </c>
      <c r="G9" s="8"/>
      <c r="H9" s="4">
        <f t="shared" si="0"/>
        <v>0</v>
      </c>
      <c r="I9" s="2"/>
      <c r="J9" s="2"/>
      <c r="K9" s="2"/>
      <c r="L9" s="2">
        <f t="shared" si="1"/>
        <v>0</v>
      </c>
      <c r="M9" s="2"/>
      <c r="N9" s="2"/>
      <c r="O9" s="2"/>
      <c r="P9" s="2"/>
      <c r="Q9" s="7"/>
      <c r="U9" s="4"/>
      <c r="AD9" s="4">
        <f t="shared" si="2"/>
        <v>0</v>
      </c>
      <c r="AF9" s="23"/>
      <c r="AG9" s="31" t="str">
        <f t="shared" si="3"/>
        <v>&lt;tr class='mmt ev groupless'&gt;&lt;td headers='icon'&gt;&lt;img src='resources/TS_COMIKE_01.png' alt='クノイチの青春'&gt;&lt;/td&gt;&lt;td headers='name'&gt;クノイチの青春&lt;/td&gt;&lt;td headers='rank'&gt;5&lt;/td&gt;&lt;td headers='remark'&gt;&lt;span class='event'&gt;活動&lt;/span&gt;&lt;/td&gt;&lt;td headers='origin'&gt;その他
Other&lt;/td&gt;&lt;td headers='group'&gt;&lt;/td&gt;&lt;td headers='score' id='m007'&gt;0&lt;/td&gt;&lt;td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" s="31" t="str">
        <f ca="1">"document.getElementById('"&amp;AI9&amp;"').innerHTML = (b1*"&amp;TEXT(J9,0)&amp;"+b2*"&amp;TEXT(K9,0)&amp;"+b0*"&amp;TEXT(L9,0)&amp;") + (s1*"&amp;TEXT(W9,0)&amp;"+s2*"&amp;TEXT(X9,0)&amp;"+s3*"&amp;TEXT(Y9,0)&amp;"+s4*"&amp;TEXT(Z9,0)&amp;"+s5*"&amp;TEXT(AA9,0)&amp;"+s6*"&amp;TEXT(AB9,0)&amp;"+s7*"&amp;TEXT(AC9,0)&amp;"+s0*"&amp;TEXT(AD9,0)&amp;") + (e01*"&amp;IF(ISNUMBER(SEARCH("斬撃",R9)),S9,0)&amp;"+e02*"&amp;IF(ISNUMBER(SEARCH("刺突",R9)),S9,0)&amp;"+e03*"&amp;IF(ISNUMBER(SEARCH("打撃",R9)),S9,0)&amp;"+e04*"&amp;IF(ISNUMBER(SEARCH("射撃",R9)),S9,S9)&amp;"+e05*"&amp;IF(ISNUMBER(SEARCH("魔法",R9)),S9,0)&amp;"+e06*"&amp;IF(ISNUMBER(SERCH("無区分",R9)),S9,0)&amp;"+e07*"&amp;IF(T9="反撃",U9,0)&amp;"+e08*"&amp;IF(T9="風属性",U9,0)&amp;"+e09*"&amp;IF(T9="闇属性",U9,0)&amp;"+e10*"&amp;IF(T9="単体",U9,0)&amp;"+e11*"&amp;IF(T9="範囲",U9,0)&amp;"+e12*"&amp;IF(T9="人",U9,0)&amp;"+e13*"&amp;IF(T9="異族",U9,0)&amp;"+e14*"&amp;IF(T9="バジュラ",U9,0)&amp;"+e15*"&amp;IF(T9="魔動人形",U9,0)&amp;");"</f>
        <v>document.getElementById('m007').innerHTML = (b1*0+b2*0+b0*0) + (s1*0+s2*0+s3*0+s4*0+s5*0+s6*0+s7*0+s0*0) + (e01*0+e02*0+e03*0+e04*+e05*0+e06*0+e07*0+e08*0+e09*0+e10*0+e11*0+e12*0+e13*0+e14*0+e15*0);</v>
      </c>
      <c r="AI9" s="35" t="str">
        <f t="shared" si="4"/>
        <v>m007</v>
      </c>
      <c r="AJ9" s="23"/>
    </row>
    <row r="10" spans="1:36" s="3" customFormat="1" ht="37.049999999999997" customHeight="1" x14ac:dyDescent="0.3">
      <c r="A10" s="3" t="s">
        <v>51</v>
      </c>
      <c r="C10" s="6" t="s">
        <v>52</v>
      </c>
      <c r="D10" s="3">
        <v>5</v>
      </c>
      <c r="E10" s="3" t="s">
        <v>39</v>
      </c>
      <c r="F10" s="15" t="s">
        <v>36</v>
      </c>
      <c r="G10" s="8" t="s">
        <v>537</v>
      </c>
      <c r="H10" s="4">
        <f t="shared" si="0"/>
        <v>130</v>
      </c>
      <c r="I10" s="2"/>
      <c r="J10" s="2"/>
      <c r="K10" s="2"/>
      <c r="L10" s="2">
        <f t="shared" si="1"/>
        <v>0</v>
      </c>
      <c r="M10" s="2"/>
      <c r="N10" s="2"/>
      <c r="O10" s="2"/>
      <c r="P10" s="2">
        <v>10</v>
      </c>
      <c r="Q10" s="7"/>
      <c r="R10" s="3" t="s">
        <v>14</v>
      </c>
      <c r="S10" s="3">
        <v>50</v>
      </c>
      <c r="T10" s="3" t="s">
        <v>21</v>
      </c>
      <c r="U10" s="4">
        <v>20</v>
      </c>
      <c r="V10" s="3" t="s">
        <v>539</v>
      </c>
      <c r="X10" s="3">
        <v>60</v>
      </c>
      <c r="AD10" s="4">
        <f t="shared" si="2"/>
        <v>60</v>
      </c>
      <c r="AF10" s="23"/>
      <c r="AG10" s="31" t="str">
        <f t="shared" si="3"/>
        <v>&lt;tr class='mmt ltd'&gt;&lt;td headers='icon'&gt;&lt;img src='resources/TS_CRY_ARTH_01.png' alt='猛き者の本懐'&gt;&lt;/td&gt;&lt;td headers='name'&gt;猛き者の本懐&lt;/td&gt;&lt;td headers='rank'&gt;5&lt;/td&gt;&lt;td headers='remark'&gt;&lt;span class='limited'&gt;限定&lt;/span&gt;&lt;/td&gt;&lt;td headers='origin'&gt;その他
Other&lt;/td&gt;&lt;td headers='group'&gt;クリユニ&lt;/td&gt;&lt;td headers='score' id='m008'&gt;130&lt;/td&gt;&lt;td headers='HP'&gt;&lt;/td&gt;&lt;td headers='patk'&gt;&lt;/td&gt;&lt;td headers='matk'&gt;&lt;/td&gt;&lt;td headers='pdef'&gt;&lt;/td&gt;&lt;td headers='mdef'&gt;&lt;/td&gt;&lt;td headers='dex'&gt;&lt;/td&gt;&lt;td headers='agi'&gt;10&lt;/td&gt;&lt;td headers='luck'&gt;&lt;/td&gt;&lt;td headers='a.type'&gt;斬撃&lt;/td&gt;&lt;td headers='a.bonus'&gt;50&lt;/td&gt;&lt;td headers='special'&gt;範囲&lt;/td&gt;&lt;td headers='sp.bonus'&gt;20&lt;/td&gt;&lt;td headers='others'&gt;刺突耐性+20&lt;/td&gt;&lt;td headers='sinA'&gt;&lt;/td&gt;&lt;td headers='sinB'&gt;60&lt;/td&gt;&lt;td headers='sinC'&gt;&lt;/td&gt;&lt;td headers='sinD'&gt;&lt;/td&gt;&lt;td headers='sinE'&gt;&lt;/td&gt;&lt;td headers='sinF'&gt;&lt;/td&gt;&lt;td headers='sinG'&gt;&lt;/td&gt;&lt;/tr&gt;</v>
      </c>
      <c r="AH10" s="31" t="str">
        <f ca="1">"document.getElementById('"&amp;AI10&amp;"').innerHTML = (b1*"&amp;TEXT(J10,0)&amp;"+b2*"&amp;TEXT(K10,0)&amp;"+b0*"&amp;TEXT(L10,0)&amp;") + (s1*"&amp;TEXT(W10,0)&amp;"+s2*"&amp;TEXT(X10,0)&amp;"+s3*"&amp;TEXT(Y10,0)&amp;"+s4*"&amp;TEXT(Z10,0)&amp;"+s5*"&amp;TEXT(AA10,0)&amp;"+s6*"&amp;TEXT(AB10,0)&amp;"+s7*"&amp;TEXT(AC10,0)&amp;"+s0*"&amp;TEXT(AD10,0)&amp;") + (e01*"&amp;IF(ISNUMBER(SEARCH("斬撃",R10)),S10,0)&amp;"+e02*"&amp;IF(ISNUMBER(SEARCH("刺突",R10)),S10,0)&amp;"+e03*"&amp;IF(ISNUMBER(SEARCH("打撃",R10)),S10,0)&amp;"+e04*"&amp;IF(ISNUMBER(SEARCH("射撃",R10)),S10,S10)&amp;"+e05*"&amp;IF(ISNUMBER(SEARCH("魔法",R10)),S10,0)&amp;"+e06*"&amp;IF(ISNUMBER(SERCH("無区分",R10)),S10,0)&amp;"+e07*"&amp;IF(T10="反撃",U10,0)&amp;"+e08*"&amp;IF(T10="風属性",U10,0)&amp;"+e09*"&amp;IF(T10="闇属性",U10,0)&amp;"+e10*"&amp;IF(T10="単体",U10,0)&amp;"+e11*"&amp;IF(T10="範囲",U10,0)&amp;"+e12*"&amp;IF(T10="人",U10,0)&amp;"+e13*"&amp;IF(T10="異族",U10,0)&amp;"+e14*"&amp;IF(T10="バジュラ",U10,0)&amp;"+e15*"&amp;IF(T10="魔動人形",U10,0)&amp;");"</f>
        <v>document.getElementById('m008').innerHTML = (b1*0+b2*0+b0*0) + (s1*0+s2*60+s3*0+s4*0+s5*0+s6*0+s7*0+s0*60) + (e01*50+e02*0+e03*0+e04*50+e05*0+e06*0+e07*0+e08*0+e09*0+e10*0+e11*20+e12*0+e13*0+e14*0+e15*0);</v>
      </c>
      <c r="AI10" s="35" t="str">
        <f t="shared" si="4"/>
        <v>m008</v>
      </c>
      <c r="AJ10" s="23"/>
    </row>
    <row r="11" spans="1:36" s="3" customFormat="1" ht="37.049999999999997" customHeight="1" x14ac:dyDescent="0.3">
      <c r="A11" s="3" t="s">
        <v>53</v>
      </c>
      <c r="C11" s="6" t="s">
        <v>54</v>
      </c>
      <c r="D11" s="3">
        <v>5</v>
      </c>
      <c r="E11" s="3" t="s">
        <v>35</v>
      </c>
      <c r="F11" s="15" t="s">
        <v>36</v>
      </c>
      <c r="G11" s="8" t="s">
        <v>537</v>
      </c>
      <c r="H11" s="4">
        <f t="shared" si="0"/>
        <v>60</v>
      </c>
      <c r="I11" s="2">
        <v>30</v>
      </c>
      <c r="J11" s="2"/>
      <c r="K11" s="2">
        <v>30</v>
      </c>
      <c r="L11" s="2">
        <f t="shared" si="1"/>
        <v>30</v>
      </c>
      <c r="M11" s="2"/>
      <c r="N11" s="2"/>
      <c r="O11" s="2"/>
      <c r="P11" s="2"/>
      <c r="Q11" s="7"/>
      <c r="U11" s="4"/>
      <c r="Y11" s="3">
        <v>30</v>
      </c>
      <c r="AD11" s="4">
        <f t="shared" si="2"/>
        <v>30</v>
      </c>
      <c r="AF11" s="23"/>
      <c r="AG11" s="31" t="str">
        <f t="shared" si="3"/>
        <v>&lt;tr class='mmt ev'&gt;&lt;td headers='icon'&gt;&lt;img src='resources/TS_CRY_MERL_01.png' alt='尊き者の名は'&gt;&lt;/td&gt;&lt;td headers='name'&gt;尊き者の名は&lt;/td&gt;&lt;td headers='rank'&gt;5&lt;/td&gt;&lt;td headers='remark'&gt;&lt;span class='event'&gt;活動&lt;/span&gt;&lt;/td&gt;&lt;td headers='origin'&gt;その他
Other&lt;/td&gt;&lt;td headers='group'&gt;クリユニ&lt;/td&gt;&lt;td headers='score' id='m009'&gt;60&lt;/td&gt;&lt;td headers='HP'&gt;30&lt;/td&gt;&lt;td headers='patk'&gt;&lt;/td&gt;&lt;td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headers='sinC'&gt;30&lt;/td&gt;&lt;td headers='sinD'&gt;&lt;/td&gt;&lt;td headers='sinE'&gt;&lt;/td&gt;&lt;td headers='sinF'&gt;&lt;/td&gt;&lt;td headers='sinG'&gt;&lt;/td&gt;&lt;/tr&gt;</v>
      </c>
      <c r="AH11" s="31" t="str">
        <f ca="1">"document.getElementById('"&amp;AI11&amp;"').innerHTML = (b1*"&amp;TEXT(J11,0)&amp;"+b2*"&amp;TEXT(K11,0)&amp;"+b0*"&amp;TEXT(L11,0)&amp;") + (s1*"&amp;TEXT(W11,0)&amp;"+s2*"&amp;TEXT(X11,0)&amp;"+s3*"&amp;TEXT(Y11,0)&amp;"+s4*"&amp;TEXT(Z11,0)&amp;"+s5*"&amp;TEXT(AA11,0)&amp;"+s6*"&amp;TEXT(AB11,0)&amp;"+s7*"&amp;TEXT(AC11,0)&amp;"+s0*"&amp;TEXT(AD11,0)&amp;") + (e01*"&amp;IF(ISNUMBER(SEARCH("斬撃",R11)),S11,0)&amp;"+e02*"&amp;IF(ISNUMBER(SEARCH("刺突",R11)),S11,0)&amp;"+e03*"&amp;IF(ISNUMBER(SEARCH("打撃",R11)),S11,0)&amp;"+e04*"&amp;IF(ISNUMBER(SEARCH("射撃",R11)),S11,S11)&amp;"+e05*"&amp;IF(ISNUMBER(SEARCH("魔法",R11)),S11,0)&amp;"+e06*"&amp;IF(ISNUMBER(SERCH("無区分",R11)),S11,0)&amp;"+e07*"&amp;IF(T11="反撃",U11,0)&amp;"+e08*"&amp;IF(T11="風属性",U11,0)&amp;"+e09*"&amp;IF(T11="闇属性",U11,0)&amp;"+e10*"&amp;IF(T11="単体",U11,0)&amp;"+e11*"&amp;IF(T11="範囲",U11,0)&amp;"+e12*"&amp;IF(T11="人",U11,0)&amp;"+e13*"&amp;IF(T11="異族",U11,0)&amp;"+e14*"&amp;IF(T11="バジュラ",U11,0)&amp;"+e15*"&amp;IF(T11="魔動人形",U11,0)&amp;");"</f>
        <v>document.getElementById('m009').innerHTML = (b1*0+b2*30+b0*30) + (s1*0+s2*0+s3*30+s4*0+s5*0+s6*0+s7*0+s0*30) + (e01*0+e02*0+e03*0+e04*+e05*0+e06*0+e07*0+e08*0+e09*0+e10*0+e11*0+e12*0+e13*0+e14*0+e15*0);</v>
      </c>
      <c r="AI11" s="35" t="str">
        <f t="shared" si="4"/>
        <v>m009</v>
      </c>
      <c r="AJ11" s="23"/>
    </row>
    <row r="12" spans="1:36" s="3" customFormat="1" ht="37.049999999999997" customHeight="1" x14ac:dyDescent="0.3">
      <c r="A12" s="3" t="s">
        <v>55</v>
      </c>
      <c r="C12" s="6" t="s">
        <v>56</v>
      </c>
      <c r="D12" s="3">
        <v>4</v>
      </c>
      <c r="F12" s="15" t="s">
        <v>430</v>
      </c>
      <c r="G12" s="8" t="s">
        <v>57</v>
      </c>
      <c r="H12" s="4">
        <f t="shared" si="0"/>
        <v>30</v>
      </c>
      <c r="I12" s="2">
        <v>20</v>
      </c>
      <c r="J12" s="2">
        <v>30</v>
      </c>
      <c r="K12" s="2"/>
      <c r="L12" s="2">
        <f t="shared" si="1"/>
        <v>30</v>
      </c>
      <c r="M12" s="2"/>
      <c r="N12" s="2"/>
      <c r="O12" s="2"/>
      <c r="P12" s="2"/>
      <c r="Q12" s="7"/>
      <c r="U12" s="4"/>
      <c r="AD12" s="4">
        <f t="shared" si="2"/>
        <v>0</v>
      </c>
      <c r="AF12" s="23"/>
      <c r="AG12" s="31" t="str">
        <f t="shared" si="3"/>
        <v>&lt;tr class='mmt'&gt;&lt;td headers='icon'&gt;&lt;img src='resources/TS_DESERT_ANK_01.png' alt='敏腕参謀の多忙な一日'&gt;&lt;/td&gt;&lt;td headers='name'&gt;敏腕参謀の多忙な一日&lt;/td&gt;&lt;td headers='rank'&gt;4&lt;/td&gt;&lt;td headers='remark'&gt;&lt;/td&gt;&lt;td headers='origin'&gt;砂漠地帯
Desert Zone&lt;/td&gt;&lt;td headers='group'&gt;砂漠の民&lt;/td&gt;&lt;td headers='score' id='m010'&gt;30&lt;/td&gt;&lt;td headers='HP'&gt;20&lt;/td&gt;&lt;td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2" s="31" t="str">
        <f ca="1">"document.getElementById('"&amp;AI12&amp;"').innerHTML = (b1*"&amp;TEXT(J12,0)&amp;"+b2*"&amp;TEXT(K12,0)&amp;"+b0*"&amp;TEXT(L12,0)&amp;") + (s1*"&amp;TEXT(W12,0)&amp;"+s2*"&amp;TEXT(X12,0)&amp;"+s3*"&amp;TEXT(Y12,0)&amp;"+s4*"&amp;TEXT(Z12,0)&amp;"+s5*"&amp;TEXT(AA12,0)&amp;"+s6*"&amp;TEXT(AB12,0)&amp;"+s7*"&amp;TEXT(AC12,0)&amp;"+s0*"&amp;TEXT(AD12,0)&amp;") + (e01*"&amp;IF(ISNUMBER(SEARCH("斬撃",R12)),S12,0)&amp;"+e02*"&amp;IF(ISNUMBER(SEARCH("刺突",R12)),S12,0)&amp;"+e03*"&amp;IF(ISNUMBER(SEARCH("打撃",R12)),S12,0)&amp;"+e04*"&amp;IF(ISNUMBER(SEARCH("射撃",R12)),S12,S12)&amp;"+e05*"&amp;IF(ISNUMBER(SEARCH("魔法",R12)),S12,0)&amp;"+e06*"&amp;IF(ISNUMBER(SERCH("無区分",R12)),S12,0)&amp;"+e07*"&amp;IF(T12="反撃",U12,0)&amp;"+e08*"&amp;IF(T12="風属性",U12,0)&amp;"+e09*"&amp;IF(T12="闇属性",U12,0)&amp;"+e10*"&amp;IF(T12="単体",U12,0)&amp;"+e11*"&amp;IF(T12="範囲",U12,0)&amp;"+e12*"&amp;IF(T12="人",U12,0)&amp;"+e13*"&amp;IF(T12="異族",U12,0)&amp;"+e14*"&amp;IF(T12="バジュラ",U12,0)&amp;"+e15*"&amp;IF(T12="魔動人形",U12,0)&amp;");"</f>
        <v>document.getElementById('m010').innerHTML = (b1*30+b2*0+b0*30) + (s1*0+s2*0+s3*0+s4*0+s5*0+s6*0+s7*0+s0*0) + (e01*0+e02*0+e03*0+e04*+e05*0+e06*0+e07*0+e08*0+e09*0+e10*0+e11*0+e12*0+e13*0+e14*0+e15*0);</v>
      </c>
      <c r="AI12" s="35" t="str">
        <f t="shared" si="4"/>
        <v>m010</v>
      </c>
      <c r="AJ12" s="23"/>
    </row>
    <row r="13" spans="1:36" s="3" customFormat="1" ht="37.049999999999997" customHeight="1" x14ac:dyDescent="0.3">
      <c r="A13" s="3" t="s">
        <v>58</v>
      </c>
      <c r="C13" s="6" t="s">
        <v>59</v>
      </c>
      <c r="D13" s="3">
        <v>5</v>
      </c>
      <c r="F13" s="15" t="s">
        <v>430</v>
      </c>
      <c r="G13" s="8" t="s">
        <v>57</v>
      </c>
      <c r="H13" s="4">
        <f t="shared" si="0"/>
        <v>90</v>
      </c>
      <c r="I13" s="2">
        <v>40</v>
      </c>
      <c r="J13" s="2">
        <v>30</v>
      </c>
      <c r="K13" s="2"/>
      <c r="L13" s="2">
        <f t="shared" si="1"/>
        <v>30</v>
      </c>
      <c r="M13" s="2"/>
      <c r="N13" s="2"/>
      <c r="O13" s="2"/>
      <c r="P13" s="2"/>
      <c r="Q13" s="7"/>
      <c r="R13" s="5" t="s">
        <v>15</v>
      </c>
      <c r="S13" s="3">
        <v>30</v>
      </c>
      <c r="U13" s="4"/>
      <c r="W13" s="3">
        <v>30</v>
      </c>
      <c r="Z13" s="3">
        <v>30</v>
      </c>
      <c r="AD13" s="4">
        <f t="shared" si="2"/>
        <v>30</v>
      </c>
      <c r="AF13" s="23"/>
      <c r="AG13" s="31" t="str">
        <f t="shared" si="3"/>
        <v>&lt;tr class='mmt'&gt;&lt;td headers='icon'&gt;&lt;img src='resources/TS_DESERT_ANK_02.png' alt='折れることなき翼'&gt;&lt;/td&gt;&lt;td headers='name'&gt;折れることなき翼&lt;/td&gt;&lt;td headers='rank'&gt;5&lt;/td&gt;&lt;td headers='remark'&gt;&lt;/td&gt;&lt;td headers='origin'&gt;砂漠地帯
Desert Zone&lt;/td&gt;&lt;td headers='group'&gt;砂漠の民&lt;/td&gt;&lt;td headers='score' id='m011'&gt;90&lt;/td&gt;&lt;td headers='HP'&gt;40&lt;/td&gt;&lt;td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headers='a.type'&gt;刺突&lt;/td&gt;&lt;td headers='a.bonus'&gt;30&lt;/td&gt;&lt;td headers='special'&gt;&lt;/td&gt;&lt;td headers='sp.bonus'&gt;&lt;/td&gt;&lt;td headers='others'&gt;&lt;/td&gt;&lt;td headers='sinA'&gt;30&lt;/td&gt;&lt;td headers='sinB'&gt;&lt;/td&gt;&lt;td headers='sinC'&gt;&lt;/td&gt;&lt;td headers='sinD'&gt;30&lt;/td&gt;&lt;td headers='sinE'&gt;&lt;/td&gt;&lt;td headers='sinF'&gt;&lt;/td&gt;&lt;td headers='sinG'&gt;&lt;/td&gt;&lt;/tr&gt;</v>
      </c>
      <c r="AH13" s="31" t="str">
        <f ca="1">"document.getElementById('"&amp;AI13&amp;"').innerHTML = (b1*"&amp;TEXT(J13,0)&amp;"+b2*"&amp;TEXT(K13,0)&amp;"+b0*"&amp;TEXT(L13,0)&amp;") + (s1*"&amp;TEXT(W13,0)&amp;"+s2*"&amp;TEXT(X13,0)&amp;"+s3*"&amp;TEXT(Y13,0)&amp;"+s4*"&amp;TEXT(Z13,0)&amp;"+s5*"&amp;TEXT(AA13,0)&amp;"+s6*"&amp;TEXT(AB13,0)&amp;"+s7*"&amp;TEXT(AC13,0)&amp;"+s0*"&amp;TEXT(AD13,0)&amp;") + (e01*"&amp;IF(ISNUMBER(SEARCH("斬撃",R13)),S13,0)&amp;"+e02*"&amp;IF(ISNUMBER(SEARCH("刺突",R13)),S13,0)&amp;"+e03*"&amp;IF(ISNUMBER(SEARCH("打撃",R13)),S13,0)&amp;"+e04*"&amp;IF(ISNUMBER(SEARCH("射撃",R13)),S13,S13)&amp;"+e05*"&amp;IF(ISNUMBER(SEARCH("魔法",R13)),S13,0)&amp;"+e06*"&amp;IF(ISNUMBER(SERCH("無区分",R13)),S13,0)&amp;"+e07*"&amp;IF(T13="反撃",U13,0)&amp;"+e08*"&amp;IF(T13="風属性",U13,0)&amp;"+e09*"&amp;IF(T13="闇属性",U13,0)&amp;"+e10*"&amp;IF(T13="単体",U13,0)&amp;"+e11*"&amp;IF(T13="範囲",U13,0)&amp;"+e12*"&amp;IF(T13="人",U13,0)&amp;"+e13*"&amp;IF(T13="異族",U13,0)&amp;"+e14*"&amp;IF(T13="バジュラ",U13,0)&amp;"+e15*"&amp;IF(T13="魔動人形",U13,0)&amp;");"</f>
        <v>document.getElementById('m011').innerHTML = (b1*30+b2*0+b0*30) + (s1*30+s2*0+s3*0+s4*30+s5*0+s6*0+s7*0+s0*30) + (e01*0+e02*30+e03*0+e04*30+e05*0+e06*0+e07*0+e08*0+e09*0+e10*0+e11*0+e12*0+e13*0+e14*0+e15*0);</v>
      </c>
      <c r="AI13" s="35" t="str">
        <f t="shared" si="4"/>
        <v>m011</v>
      </c>
      <c r="AJ13" s="23"/>
    </row>
    <row r="14" spans="1:36" s="3" customFormat="1" ht="37.049999999999997" customHeight="1" x14ac:dyDescent="0.3">
      <c r="A14" s="3" t="s">
        <v>533</v>
      </c>
      <c r="C14" s="6" t="s">
        <v>540</v>
      </c>
      <c r="D14" s="3">
        <v>5</v>
      </c>
      <c r="E14" s="3" t="s">
        <v>39</v>
      </c>
      <c r="F14" s="15" t="s">
        <v>430</v>
      </c>
      <c r="G14" s="8" t="s">
        <v>57</v>
      </c>
      <c r="H14" s="4">
        <f t="shared" si="0"/>
        <v>110</v>
      </c>
      <c r="I14" s="2"/>
      <c r="J14" s="2">
        <v>20</v>
      </c>
      <c r="K14" s="2"/>
      <c r="L14" s="2">
        <f t="shared" si="1"/>
        <v>20</v>
      </c>
      <c r="M14" s="2"/>
      <c r="N14" s="2"/>
      <c r="O14" s="2">
        <v>20</v>
      </c>
      <c r="P14" s="2"/>
      <c r="Q14" s="7"/>
      <c r="R14" s="5" t="s">
        <v>15</v>
      </c>
      <c r="S14" s="3">
        <v>40</v>
      </c>
      <c r="T14" s="3" t="s">
        <v>20</v>
      </c>
      <c r="U14" s="4">
        <v>20</v>
      </c>
      <c r="W14" s="3">
        <v>30</v>
      </c>
      <c r="Z14" s="3">
        <v>30</v>
      </c>
      <c r="AD14" s="4">
        <f t="shared" si="2"/>
        <v>30</v>
      </c>
      <c r="AF14" s="23"/>
      <c r="AG14" s="31" t="str">
        <f t="shared" si="3"/>
        <v>&lt;tr class='mmt ltd'&gt;&lt;td headers='icon'&gt;&lt;img src='resources/TS_DESERT_ANKH_03.png' alt='おもてなしの心'&gt;&lt;/td&gt;&lt;td headers='name'&gt;おもてなしの心&lt;/td&gt;&lt;td headers='rank'&gt;5&lt;/td&gt;&lt;td headers='remark'&gt;&lt;span class='limited'&gt;限定&lt;/span&gt;&lt;/td&gt;&lt;td headers='origin'&gt;砂漠地帯
Desert Zone&lt;/td&gt;&lt;td headers='group'&gt;砂漠の民&lt;/td&gt;&lt;td headers='score' id='m012'&gt;110&lt;/td&gt;&lt;td headers='HP'&gt;&lt;/td&gt;&lt;td headers='patk'&gt;20&lt;/td&gt;&lt;td headers='matk'&gt;&lt;/td&gt;&lt;td headers='pdef'&gt;&lt;/td&gt;&lt;td headers='mdef'&gt;&lt;/td&gt;&lt;td headers='dex'&gt;20&lt;/td&gt;&lt;td headers='agi'&gt;&lt;/td&gt;&lt;td headers='luck'&gt;&lt;/td&gt;&lt;td headers='a.type'&gt;刺突&lt;/td&gt;&lt;td headers='a.bonus'&gt;40&lt;/td&gt;&lt;td headers='special'&gt;単体&lt;/td&gt;&lt;td headers='sp.bonus'&gt;20&lt;/td&gt;&lt;td headers='others'&gt;&lt;/td&gt;&lt;td headers='sinA'&gt;30&lt;/td&gt;&lt;td headers='sinB'&gt;&lt;/td&gt;&lt;td headers='sinC'&gt;&lt;/td&gt;&lt;td headers='sinD'&gt;30&lt;/td&gt;&lt;td headers='sinE'&gt;&lt;/td&gt;&lt;td headers='sinF'&gt;&lt;/td&gt;&lt;td headers='sinG'&gt;&lt;/td&gt;&lt;/tr&gt;</v>
      </c>
      <c r="AH14" s="31" t="str">
        <f ca="1">"document.getElementById('"&amp;AI14&amp;"').innerHTML = (b1*"&amp;TEXT(J14,0)&amp;"+b2*"&amp;TEXT(K14,0)&amp;"+b0*"&amp;TEXT(L14,0)&amp;") + (s1*"&amp;TEXT(W14,0)&amp;"+s2*"&amp;TEXT(X14,0)&amp;"+s3*"&amp;TEXT(Y14,0)&amp;"+s4*"&amp;TEXT(Z14,0)&amp;"+s5*"&amp;TEXT(AA14,0)&amp;"+s6*"&amp;TEXT(AB14,0)&amp;"+s7*"&amp;TEXT(AC14,0)&amp;"+s0*"&amp;TEXT(AD14,0)&amp;") + (e01*"&amp;IF(ISNUMBER(SEARCH("斬撃",R14)),S14,0)&amp;"+e02*"&amp;IF(ISNUMBER(SEARCH("刺突",R14)),S14,0)&amp;"+e03*"&amp;IF(ISNUMBER(SEARCH("打撃",R14)),S14,0)&amp;"+e04*"&amp;IF(ISNUMBER(SEARCH("射撃",R14)),S14,S14)&amp;"+e05*"&amp;IF(ISNUMBER(SEARCH("魔法",R14)),S14,0)&amp;"+e06*"&amp;IF(ISNUMBER(SERCH("無区分",R14)),S14,0)&amp;"+e07*"&amp;IF(T14="反撃",U14,0)&amp;"+e08*"&amp;IF(T14="風属性",U14,0)&amp;"+e09*"&amp;IF(T14="闇属性",U14,0)&amp;"+e10*"&amp;IF(T14="単体",U14,0)&amp;"+e11*"&amp;IF(T14="範囲",U14,0)&amp;"+e12*"&amp;IF(T14="人",U14,0)&amp;"+e13*"&amp;IF(T14="異族",U14,0)&amp;"+e14*"&amp;IF(T14="バジュラ",U14,0)&amp;"+e15*"&amp;IF(T14="魔動人形",U14,0)&amp;");"</f>
        <v>document.getElementById('m012').innerHTML = (b1*20+b2*0+b0*20) + (s1*30+s2*0+s3*0+s4*30+s5*0+s6*0+s7*0+s0*30) + (e01*0+e02*40+e03*0+e04*40+e05*0+e06*0+e07*0+e08*0+e09*0+e10*20+e11*0+e12*0+e13*0+e14*0+e15*0);</v>
      </c>
      <c r="AI14" s="35" t="str">
        <f t="shared" si="4"/>
        <v>m012</v>
      </c>
      <c r="AJ14" s="23"/>
    </row>
    <row r="15" spans="1:36" s="3" customFormat="1" ht="37.049999999999997" customHeight="1" x14ac:dyDescent="0.3">
      <c r="A15" s="3" t="s">
        <v>60</v>
      </c>
      <c r="C15" s="6" t="s">
        <v>61</v>
      </c>
      <c r="D15" s="3">
        <v>3</v>
      </c>
      <c r="F15" s="15" t="s">
        <v>430</v>
      </c>
      <c r="G15" s="8" t="s">
        <v>57</v>
      </c>
      <c r="H15" s="4">
        <f t="shared" si="0"/>
        <v>10</v>
      </c>
      <c r="I15" s="2">
        <v>20</v>
      </c>
      <c r="J15" s="2"/>
      <c r="K15" s="2"/>
      <c r="L15" s="2">
        <f t="shared" si="1"/>
        <v>0</v>
      </c>
      <c r="M15" s="2"/>
      <c r="N15" s="2"/>
      <c r="O15" s="2"/>
      <c r="P15" s="2"/>
      <c r="Q15" s="7"/>
      <c r="R15" s="3" t="s">
        <v>14</v>
      </c>
      <c r="S15" s="3">
        <v>10</v>
      </c>
      <c r="U15" s="4"/>
      <c r="V15" s="3" t="s">
        <v>492</v>
      </c>
      <c r="AD15" s="4">
        <f t="shared" si="2"/>
        <v>0</v>
      </c>
      <c r="AF15" s="23"/>
      <c r="AG15" s="31" t="str">
        <f t="shared" si="3"/>
        <v>&lt;tr class='mmt'&gt;&lt;td headers='icon'&gt;&lt;img src='resources/TS_DESERT_ARKILL_01.png' alt='テイクリワード'&gt;&lt;/td&gt;&lt;td headers='name'&gt;テイクリワード&lt;/td&gt;&lt;td headers='rank'&gt;3&lt;/td&gt;&lt;td headers='remark'&gt;&lt;/td&gt;&lt;td headers='origin'&gt;砂漠地帯
Desert Zone&lt;/td&gt;&lt;td headers='group'&gt;砂漠の民&lt;/td&gt;&lt;td headers='score' id='m013'&gt;10&lt;/td&gt;&lt;td headers='HP'&gt;20&lt;/td&gt;&lt;td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headers='a.bonus'&gt;10&lt;/td&gt;&lt;td headers='special'&gt;&lt;/td&gt;&lt;td headers='sp.bonus'&gt;&lt;/td&gt;&lt;td headers='others'&gt;沈黙+20&lt;/td&gt;&lt;td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5" s="31" t="str">
        <f ca="1">"document.getElementById('"&amp;AI15&amp;"').innerHTML = (b1*"&amp;TEXT(J15,0)&amp;"+b2*"&amp;TEXT(K15,0)&amp;"+b0*"&amp;TEXT(L15,0)&amp;") + (s1*"&amp;TEXT(W15,0)&amp;"+s2*"&amp;TEXT(X15,0)&amp;"+s3*"&amp;TEXT(Y15,0)&amp;"+s4*"&amp;TEXT(Z15,0)&amp;"+s5*"&amp;TEXT(AA15,0)&amp;"+s6*"&amp;TEXT(AB15,0)&amp;"+s7*"&amp;TEXT(AC15,0)&amp;"+s0*"&amp;TEXT(AD15,0)&amp;") + (e01*"&amp;IF(ISNUMBER(SEARCH("斬撃",R15)),S15,0)&amp;"+e02*"&amp;IF(ISNUMBER(SEARCH("刺突",R15)),S15,0)&amp;"+e03*"&amp;IF(ISNUMBER(SEARCH("打撃",R15)),S15,0)&amp;"+e04*"&amp;IF(ISNUMBER(SEARCH("射撃",R15)),S15,S15)&amp;"+e05*"&amp;IF(ISNUMBER(SEARCH("魔法",R15)),S15,0)&amp;"+e06*"&amp;IF(ISNUMBER(SERCH("無区分",R15)),S15,0)&amp;"+e07*"&amp;IF(T15="反撃",U15,0)&amp;"+e08*"&amp;IF(T15="風属性",U15,0)&amp;"+e09*"&amp;IF(T15="闇属性",U15,0)&amp;"+e10*"&amp;IF(T15="単体",U15,0)&amp;"+e11*"&amp;IF(T15="範囲",U15,0)&amp;"+e12*"&amp;IF(T15="人",U15,0)&amp;"+e13*"&amp;IF(T15="異族",U15,0)&amp;"+e14*"&amp;IF(T15="バジュラ",U15,0)&amp;"+e15*"&amp;IF(T15="魔動人形",U15,0)&amp;");"</f>
        <v>document.getElementById('m013').innerHTML = (b1*0+b2*0+b0*0) + (s1*0+s2*0+s3*0+s4*0+s5*0+s6*0+s7*0+s0*0) + (e01*10+e02*0+e03*0+e04*10+e05*0+e06*0+e07*0+e08*0+e09*0+e10*0+e11*0+e12*0+e13*0+e14*0+e15*0);</v>
      </c>
      <c r="AI15" s="35" t="str">
        <f t="shared" si="4"/>
        <v>m013</v>
      </c>
      <c r="AJ15" s="23"/>
    </row>
    <row r="16" spans="1:36" s="3" customFormat="1" ht="37.049999999999997" customHeight="1" x14ac:dyDescent="0.3">
      <c r="A16" s="3" t="s">
        <v>62</v>
      </c>
      <c r="C16" s="6" t="s">
        <v>63</v>
      </c>
      <c r="D16" s="3">
        <v>4</v>
      </c>
      <c r="F16" s="15" t="s">
        <v>430</v>
      </c>
      <c r="G16" s="8" t="s">
        <v>57</v>
      </c>
      <c r="H16" s="4">
        <f t="shared" si="0"/>
        <v>60</v>
      </c>
      <c r="I16" s="2"/>
      <c r="J16" s="2">
        <v>30</v>
      </c>
      <c r="K16" s="2"/>
      <c r="L16" s="2">
        <f t="shared" si="1"/>
        <v>30</v>
      </c>
      <c r="M16" s="2"/>
      <c r="N16" s="2"/>
      <c r="O16" s="2"/>
      <c r="P16" s="2"/>
      <c r="Q16" s="7"/>
      <c r="U16" s="4"/>
      <c r="V16" s="3" t="s">
        <v>497</v>
      </c>
      <c r="Z16" s="3">
        <v>30</v>
      </c>
      <c r="AD16" s="4">
        <f t="shared" si="2"/>
        <v>30</v>
      </c>
      <c r="AF16" s="23"/>
      <c r="AG16" s="31" t="str">
        <f t="shared" si="3"/>
        <v>&lt;tr class='mmt'&gt;&lt;td headers='icon'&gt;&lt;img src='resources/TS_DESERT_ASUWADO_01.png' alt='闇と雲に潜みし刃'&gt;&lt;/td&gt;&lt;td headers='name'&gt;闇と雲に潜みし刃&lt;/td&gt;&lt;td headers='rank'&gt;4&lt;/td&gt;&lt;td headers='remark'&gt;&lt;/td&gt;&lt;td headers='origin'&gt;砂漠地帯
Desert Zone&lt;/td&gt;&lt;td headers='group'&gt;砂漠の民&lt;/td&gt;&lt;td headers='score' id='m014'&gt;60&lt;/td&gt;&lt;td headers='HP'&gt;&lt;/td&gt;&lt;td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headers='others'&gt;魔法回避+20&lt;/td&gt;&lt;td headers='sinA'&gt;&lt;/td&gt;&lt;td headers='sinB'&gt;&lt;/td&gt;&lt;td headers='sinC'&gt;&lt;/td&gt;&lt;td headers='sinD'&gt;30&lt;/td&gt;&lt;td headers='sinE'&gt;&lt;/td&gt;&lt;td headers='sinF'&gt;&lt;/td&gt;&lt;td headers='sinG'&gt;&lt;/td&gt;&lt;/tr&gt;</v>
      </c>
      <c r="AH16" s="31" t="str">
        <f ca="1">"document.getElementById('"&amp;AI16&amp;"').innerHTML = (b1*"&amp;TEXT(J16,0)&amp;"+b2*"&amp;TEXT(K16,0)&amp;"+b0*"&amp;TEXT(L16,0)&amp;") + (s1*"&amp;TEXT(W16,0)&amp;"+s2*"&amp;TEXT(X16,0)&amp;"+s3*"&amp;TEXT(Y16,0)&amp;"+s4*"&amp;TEXT(Z16,0)&amp;"+s5*"&amp;TEXT(AA16,0)&amp;"+s6*"&amp;TEXT(AB16,0)&amp;"+s7*"&amp;TEXT(AC16,0)&amp;"+s0*"&amp;TEXT(AD16,0)&amp;") + (e01*"&amp;IF(ISNUMBER(SEARCH("斬撃",R16)),S16,0)&amp;"+e02*"&amp;IF(ISNUMBER(SEARCH("刺突",R16)),S16,0)&amp;"+e03*"&amp;IF(ISNUMBER(SEARCH("打撃",R16)),S16,0)&amp;"+e04*"&amp;IF(ISNUMBER(SEARCH("射撃",R16)),S16,S16)&amp;"+e05*"&amp;IF(ISNUMBER(SEARCH("魔法",R16)),S16,0)&amp;"+e06*"&amp;IF(ISNUMBER(SERCH("無区分",R16)),S16,0)&amp;"+e07*"&amp;IF(T16="反撃",U16,0)&amp;"+e08*"&amp;IF(T16="風属性",U16,0)&amp;"+e09*"&amp;IF(T16="闇属性",U16,0)&amp;"+e10*"&amp;IF(T16="単体",U16,0)&amp;"+e11*"&amp;IF(T16="範囲",U16,0)&amp;"+e12*"&amp;IF(T16="人",U16,0)&amp;"+e13*"&amp;IF(T16="異族",U16,0)&amp;"+e14*"&amp;IF(T16="バジュラ",U16,0)&amp;"+e15*"&amp;IF(T16="魔動人形",U16,0)&amp;");"</f>
        <v>document.getElementById('m014').innerHTML = (b1*30+b2*0+b0*30) + (s1*0+s2*0+s3*0+s4*30+s5*0+s6*0+s7*0+s0*30) + (e01*0+e02*0+e03*0+e04*+e05*0+e06*0+e07*0+e08*0+e09*0+e10*0+e11*0+e12*0+e13*0+e14*0+e15*0);</v>
      </c>
      <c r="AI16" s="35" t="str">
        <f t="shared" si="4"/>
        <v>m014</v>
      </c>
      <c r="AJ16" s="23"/>
    </row>
    <row r="17" spans="1:36" s="3" customFormat="1" ht="37.049999999999997" customHeight="1" x14ac:dyDescent="0.3">
      <c r="A17" s="3" t="s">
        <v>64</v>
      </c>
      <c r="C17" s="6" t="s">
        <v>65</v>
      </c>
      <c r="D17" s="3">
        <v>5</v>
      </c>
      <c r="F17" s="15" t="s">
        <v>430</v>
      </c>
      <c r="G17" s="8" t="s">
        <v>57</v>
      </c>
      <c r="H17" s="4">
        <f t="shared" si="0"/>
        <v>80</v>
      </c>
      <c r="I17" s="2">
        <v>30</v>
      </c>
      <c r="J17" s="2">
        <v>50</v>
      </c>
      <c r="K17" s="2"/>
      <c r="L17" s="2">
        <f t="shared" si="1"/>
        <v>50</v>
      </c>
      <c r="M17" s="2"/>
      <c r="N17" s="2"/>
      <c r="O17" s="2"/>
      <c r="P17" s="2"/>
      <c r="Q17" s="7"/>
      <c r="U17" s="4"/>
      <c r="V17" s="3" t="s">
        <v>495</v>
      </c>
      <c r="Z17" s="3">
        <v>30</v>
      </c>
      <c r="AA17" s="3">
        <v>30</v>
      </c>
      <c r="AD17" s="4">
        <f t="shared" si="2"/>
        <v>30</v>
      </c>
      <c r="AF17" s="23"/>
      <c r="AG17" s="31" t="str">
        <f t="shared" si="3"/>
        <v>&lt;tr class='mmt'&gt;&lt;td headers='icon'&gt;&lt;img src='resources/TS_DESERT_BALT_01.png' alt='砂上での熱き誓い'&gt;&lt;/td&gt;&lt;td headers='name'&gt;砂上での熱き誓い&lt;/td&gt;&lt;td headers='rank'&gt;5&lt;/td&gt;&lt;td headers='remark'&gt;&lt;/td&gt;&lt;td headers='origin'&gt;砂漠地帯
Desert Zone&lt;/td&gt;&lt;td headers='group'&gt;砂漠の民&lt;/td&gt;&lt;td headers='score' id='m015'&gt;80&lt;/td&gt;&lt;td headers='HP'&gt;30&lt;/td&gt;&lt;td headers='patk'&gt;50&lt;/td&gt;&lt;td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headers='others'&gt;回避+10&lt;/td&gt;&lt;td headers='sinA'&gt;&lt;/td&gt;&lt;td headers='sinB'&gt;&lt;/td&gt;&lt;td headers='sinC'&gt;&lt;/td&gt;&lt;td headers='sinD'&gt;30&lt;/td&gt;&lt;td headers='sinE'&gt;30&lt;/td&gt;&lt;td headers='sinF'&gt;&lt;/td&gt;&lt;td headers='sinG'&gt;&lt;/td&gt;&lt;/tr&gt;</v>
      </c>
      <c r="AH17" s="31" t="str">
        <f ca="1">"document.getElementById('"&amp;AI17&amp;"').innerHTML = (b1*"&amp;TEXT(J17,0)&amp;"+b2*"&amp;TEXT(K17,0)&amp;"+b0*"&amp;TEXT(L17,0)&amp;") + (s1*"&amp;TEXT(W17,0)&amp;"+s2*"&amp;TEXT(X17,0)&amp;"+s3*"&amp;TEXT(Y17,0)&amp;"+s4*"&amp;TEXT(Z17,0)&amp;"+s5*"&amp;TEXT(AA17,0)&amp;"+s6*"&amp;TEXT(AB17,0)&amp;"+s7*"&amp;TEXT(AC17,0)&amp;"+s0*"&amp;TEXT(AD17,0)&amp;") + (e01*"&amp;IF(ISNUMBER(SEARCH("斬撃",R17)),S17,0)&amp;"+e02*"&amp;IF(ISNUMBER(SEARCH("刺突",R17)),S17,0)&amp;"+e03*"&amp;IF(ISNUMBER(SEARCH("打撃",R17)),S17,0)&amp;"+e04*"&amp;IF(ISNUMBER(SEARCH("射撃",R17)),S17,S17)&amp;"+e05*"&amp;IF(ISNUMBER(SEARCH("魔法",R17)),S17,0)&amp;"+e06*"&amp;IF(ISNUMBER(SERCH("無区分",R17)),S17,0)&amp;"+e07*"&amp;IF(T17="反撃",U17,0)&amp;"+e08*"&amp;IF(T17="風属性",U17,0)&amp;"+e09*"&amp;IF(T17="闇属性",U17,0)&amp;"+e10*"&amp;IF(T17="単体",U17,0)&amp;"+e11*"&amp;IF(T17="範囲",U17,0)&amp;"+e12*"&amp;IF(T17="人",U17,0)&amp;"+e13*"&amp;IF(T17="異族",U17,0)&amp;"+e14*"&amp;IF(T17="バジュラ",U17,0)&amp;"+e15*"&amp;IF(T17="魔動人形",U17,0)&amp;");"</f>
        <v>document.getElementById('m015').innerHTML = (b1*50+b2*0+b0*50) + (s1*0+s2*0+s3*0+s4*30+s5*30+s6*0+s7*0+s0*30) + (e01*0+e02*0+e03*0+e04*+e05*0+e06*0+e07*0+e08*0+e09*0+e10*0+e11*0+e12*0+e13*0+e14*0+e15*0);</v>
      </c>
      <c r="AI17" s="35" t="str">
        <f t="shared" si="4"/>
        <v>m015</v>
      </c>
      <c r="AJ17" s="23"/>
    </row>
    <row r="18" spans="1:36" s="3" customFormat="1" ht="37.049999999999997" customHeight="1" x14ac:dyDescent="0.3">
      <c r="A18" s="3" t="s">
        <v>66</v>
      </c>
      <c r="C18" s="6" t="s">
        <v>67</v>
      </c>
      <c r="D18" s="3">
        <v>5</v>
      </c>
      <c r="F18" s="15" t="s">
        <v>430</v>
      </c>
      <c r="G18" s="8" t="s">
        <v>68</v>
      </c>
      <c r="H18" s="4">
        <f t="shared" si="0"/>
        <v>90</v>
      </c>
      <c r="I18" s="2">
        <v>40</v>
      </c>
      <c r="J18" s="2">
        <v>30</v>
      </c>
      <c r="K18" s="2"/>
      <c r="L18" s="2">
        <f t="shared" si="1"/>
        <v>30</v>
      </c>
      <c r="M18" s="2"/>
      <c r="N18" s="2"/>
      <c r="O18" s="2"/>
      <c r="P18" s="2">
        <v>5</v>
      </c>
      <c r="Q18" s="7"/>
      <c r="U18" s="4"/>
      <c r="V18" s="3" t="s">
        <v>490</v>
      </c>
      <c r="AB18" s="3">
        <v>60</v>
      </c>
      <c r="AD18" s="4">
        <f t="shared" si="2"/>
        <v>60</v>
      </c>
      <c r="AF18" s="23"/>
      <c r="AG18" s="31" t="str">
        <f t="shared" si="3"/>
        <v>&lt;tr class='mmt'&gt;&lt;td headers='icon'&gt;&lt;img src='resources/TS_DESERT_BASINI_01.png' alt='次代の大陸の正義'&gt;&lt;/td&gt;&lt;td headers='name'&gt;次代の大陸の正義&lt;/td&gt;&lt;td headers='rank'&gt;5&lt;/td&gt;&lt;td headers='remark'&gt;&lt;/td&gt;&lt;td headers='origin'&gt;砂漠地帯
Desert Zone&lt;/td&gt;&lt;td headers='group'&gt;聖教騎士団&lt;/td&gt;&lt;td headers='score' id='m016'&gt;90&lt;/td&gt;&lt;td headers='HP'&gt;40&lt;/td&gt;&lt;td headers='patk'&gt;30&lt;/td&gt;&lt;td headers='matk'&gt;&lt;/td&gt;&lt;td headers='pdef'&gt;&lt;/td&gt;&lt;td headers='mdef'&gt;&lt;/td&gt;&lt;td headers='dex'&gt;&lt;/td&gt;&lt;td headers='agi'&gt;5&lt;/td&gt;&lt;td headers='luck'&gt;&lt;/td&gt;&lt;td headers='a.type'&gt;&lt;/td&gt;&lt;td headers='a.bonus'&gt;&lt;/td&gt;&lt;td headers='special'&gt;&lt;/td&gt;&lt;td headers='sp.bonus'&gt;&lt;/td&gt;&lt;td headers='others'&gt;闇属性耐性+20&lt;/td&gt;&lt;td headers='sinA'&gt;&lt;/td&gt;&lt;td headers='sinB'&gt;&lt;/td&gt;&lt;td headers='sinC'&gt;&lt;/td&gt;&lt;td headers='sinD'&gt;&lt;/td&gt;&lt;td headers='sinE'&gt;&lt;/td&gt;&lt;td headers='sinF'&gt;60&lt;/td&gt;&lt;td headers='sinG'&gt;&lt;/td&gt;&lt;/tr&gt;</v>
      </c>
      <c r="AH18" s="31" t="str">
        <f ca="1">"document.getElementById('"&amp;AI18&amp;"').innerHTML = (b1*"&amp;TEXT(J18,0)&amp;"+b2*"&amp;TEXT(K18,0)&amp;"+b0*"&amp;TEXT(L18,0)&amp;") + (s1*"&amp;TEXT(W18,0)&amp;"+s2*"&amp;TEXT(X18,0)&amp;"+s3*"&amp;TEXT(Y18,0)&amp;"+s4*"&amp;TEXT(Z18,0)&amp;"+s5*"&amp;TEXT(AA18,0)&amp;"+s6*"&amp;TEXT(AB18,0)&amp;"+s7*"&amp;TEXT(AC18,0)&amp;"+s0*"&amp;TEXT(AD18,0)&amp;") + (e01*"&amp;IF(ISNUMBER(SEARCH("斬撃",R18)),S18,0)&amp;"+e02*"&amp;IF(ISNUMBER(SEARCH("刺突",R18)),S18,0)&amp;"+e03*"&amp;IF(ISNUMBER(SEARCH("打撃",R18)),S18,0)&amp;"+e04*"&amp;IF(ISNUMBER(SEARCH("射撃",R18)),S18,S18)&amp;"+e05*"&amp;IF(ISNUMBER(SEARCH("魔法",R18)),S18,0)&amp;"+e06*"&amp;IF(ISNUMBER(SERCH("無区分",R18)),S18,0)&amp;"+e07*"&amp;IF(T18="反撃",U18,0)&amp;"+e08*"&amp;IF(T18="風属性",U18,0)&amp;"+e09*"&amp;IF(T18="闇属性",U18,0)&amp;"+e10*"&amp;IF(T18="単体",U18,0)&amp;"+e11*"&amp;IF(T18="範囲",U18,0)&amp;"+e12*"&amp;IF(T18="人",U18,0)&amp;"+e13*"&amp;IF(T18="異族",U18,0)&amp;"+e14*"&amp;IF(T18="バジュラ",U18,0)&amp;"+e15*"&amp;IF(T18="魔動人形",U18,0)&amp;");"</f>
        <v>document.getElementById('m016').innerHTML = (b1*30+b2*0+b0*30) + (s1*0+s2*0+s3*0+s4*0+s5*0+s6*60+s7*0+s0*60) + (e01*0+e02*0+e03*0+e04*+e05*0+e06*0+e07*0+e08*0+e09*0+e10*0+e11*0+e12*0+e13*0+e14*0+e15*0);</v>
      </c>
      <c r="AI18" s="35" t="str">
        <f t="shared" si="4"/>
        <v>m016</v>
      </c>
      <c r="AJ18" s="23"/>
    </row>
    <row r="19" spans="1:36" s="3" customFormat="1" ht="37.049999999999997" customHeight="1" x14ac:dyDescent="0.3">
      <c r="A19" s="3" t="s">
        <v>69</v>
      </c>
      <c r="C19" s="6" t="s">
        <v>70</v>
      </c>
      <c r="D19" s="3">
        <v>5</v>
      </c>
      <c r="E19" s="3" t="s">
        <v>39</v>
      </c>
      <c r="F19" s="15" t="s">
        <v>430</v>
      </c>
      <c r="G19" s="8" t="s">
        <v>68</v>
      </c>
      <c r="H19" s="4">
        <f t="shared" si="0"/>
        <v>80</v>
      </c>
      <c r="I19" s="2">
        <v>40</v>
      </c>
      <c r="J19" s="2">
        <v>20</v>
      </c>
      <c r="K19" s="2"/>
      <c r="L19" s="2">
        <f t="shared" si="1"/>
        <v>20</v>
      </c>
      <c r="M19" s="2"/>
      <c r="N19" s="2"/>
      <c r="O19" s="2"/>
      <c r="P19" s="2"/>
      <c r="Q19" s="7"/>
      <c r="T19" s="3" t="s">
        <v>20</v>
      </c>
      <c r="U19" s="4">
        <v>20</v>
      </c>
      <c r="V19" s="3" t="s">
        <v>495</v>
      </c>
      <c r="Y19" s="3">
        <v>40</v>
      </c>
      <c r="Z19" s="3">
        <v>20</v>
      </c>
      <c r="AD19" s="4">
        <f t="shared" si="2"/>
        <v>40</v>
      </c>
      <c r="AF19" s="23"/>
      <c r="AG19" s="31" t="str">
        <f t="shared" si="3"/>
        <v>&lt;tr class='mmt ltd'&gt;&lt;td headers='icon'&gt;&lt;img src='resources/TS_DESERT_BASINI_02.png' alt='春来たりなば'&gt;&lt;/td&gt;&lt;td headers='name'&gt;春来たりなば&lt;/td&gt;&lt;td headers='rank'&gt;5&lt;/td&gt;&lt;td headers='remark'&gt;&lt;span class='limited'&gt;限定&lt;/span&gt;&lt;/td&gt;&lt;td headers='origin'&gt;砂漠地帯
Desert Zone&lt;/td&gt;&lt;td headers='group'&gt;聖教騎士団&lt;/td&gt;&lt;td headers='score' id='m017'&gt;80&lt;/td&gt;&lt;td headers='HP'&gt;40&lt;/td&gt;&lt;td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headers='special'&gt;単体&lt;/td&gt;&lt;td headers='sp.bonus'&gt;20&lt;/td&gt;&lt;td headers='others'&gt;回避+10&lt;/td&gt;&lt;td headers='sinA'&gt;&lt;/td&gt;&lt;td headers='sinB'&gt;&lt;/td&gt;&lt;td headers='sinC'&gt;40&lt;/td&gt;&lt;td headers='sinD'&gt;20&lt;/td&gt;&lt;td headers='sinE'&gt;&lt;/td&gt;&lt;td headers='sinF'&gt;&lt;/td&gt;&lt;td headers='sinG'&gt;&lt;/td&gt;&lt;/tr&gt;</v>
      </c>
      <c r="AH19" s="31" t="str">
        <f ca="1">"document.getElementById('"&amp;AI19&amp;"').innerHTML = (b1*"&amp;TEXT(J19,0)&amp;"+b2*"&amp;TEXT(K19,0)&amp;"+b0*"&amp;TEXT(L19,0)&amp;") + (s1*"&amp;TEXT(W19,0)&amp;"+s2*"&amp;TEXT(X19,0)&amp;"+s3*"&amp;TEXT(Y19,0)&amp;"+s4*"&amp;TEXT(Z19,0)&amp;"+s5*"&amp;TEXT(AA19,0)&amp;"+s6*"&amp;TEXT(AB19,0)&amp;"+s7*"&amp;TEXT(AC19,0)&amp;"+s0*"&amp;TEXT(AD19,0)&amp;") + (e01*"&amp;IF(ISNUMBER(SEARCH("斬撃",R19)),S19,0)&amp;"+e02*"&amp;IF(ISNUMBER(SEARCH("刺突",R19)),S19,0)&amp;"+e03*"&amp;IF(ISNUMBER(SEARCH("打撃",R19)),S19,0)&amp;"+e04*"&amp;IF(ISNUMBER(SEARCH("射撃",R19)),S19,S19)&amp;"+e05*"&amp;IF(ISNUMBER(SEARCH("魔法",R19)),S19,0)&amp;"+e06*"&amp;IF(ISNUMBER(SERCH("無区分",R19)),S19,0)&amp;"+e07*"&amp;IF(T19="反撃",U19,0)&amp;"+e08*"&amp;IF(T19="風属性",U19,0)&amp;"+e09*"&amp;IF(T19="闇属性",U19,0)&amp;"+e10*"&amp;IF(T19="単体",U19,0)&amp;"+e11*"&amp;IF(T19="範囲",U19,0)&amp;"+e12*"&amp;IF(T19="人",U19,0)&amp;"+e13*"&amp;IF(T19="異族",U19,0)&amp;"+e14*"&amp;IF(T19="バジュラ",U19,0)&amp;"+e15*"&amp;IF(T19="魔動人形",U19,0)&amp;");"</f>
        <v>document.getElementById('m017').innerHTML = (b1*20+b2*0+b0*20) + (s1*0+s2*0+s3*40+s4*20+s5*0+s6*0+s7*0+s0*40) + (e01*0+e02*0+e03*0+e04*+e05*0+e06*0+e07*0+e08*0+e09*0+e10*20+e11*0+e12*0+e13*0+e14*0+e15*0);</v>
      </c>
      <c r="AI19" s="35" t="str">
        <f t="shared" si="4"/>
        <v>m017</v>
      </c>
      <c r="AJ19" s="23"/>
    </row>
    <row r="20" spans="1:36" s="3" customFormat="1" ht="37.049999999999997" customHeight="1" x14ac:dyDescent="0.3">
      <c r="A20" s="3" t="s">
        <v>71</v>
      </c>
      <c r="C20" s="6" t="s">
        <v>72</v>
      </c>
      <c r="D20" s="3">
        <v>5</v>
      </c>
      <c r="E20" s="3" t="s">
        <v>39</v>
      </c>
      <c r="F20" s="15" t="s">
        <v>430</v>
      </c>
      <c r="G20" s="8" t="s">
        <v>57</v>
      </c>
      <c r="H20" s="4">
        <f t="shared" si="0"/>
        <v>45</v>
      </c>
      <c r="I20" s="2">
        <v>60</v>
      </c>
      <c r="J20" s="2">
        <v>15</v>
      </c>
      <c r="K20" s="2">
        <v>15</v>
      </c>
      <c r="L20" s="2">
        <f t="shared" si="1"/>
        <v>15</v>
      </c>
      <c r="M20" s="2"/>
      <c r="N20" s="2"/>
      <c r="O20" s="2"/>
      <c r="P20" s="2"/>
      <c r="Q20" s="7"/>
      <c r="U20" s="4"/>
      <c r="V20" s="3" t="s">
        <v>488</v>
      </c>
      <c r="W20" s="3">
        <v>30</v>
      </c>
      <c r="Y20" s="3">
        <v>30</v>
      </c>
      <c r="AD20" s="4">
        <f t="shared" si="2"/>
        <v>30</v>
      </c>
      <c r="AF20" s="23"/>
      <c r="AG20" s="31" t="str">
        <f t="shared" si="3"/>
        <v>&lt;tr class='mmt ltd'&gt;&lt;td headers='icon'&gt;&lt;img src='resources/TS_DESERT_MASHULI_01.png' alt='近くて遠いふれあい'&gt;&lt;/td&gt;&lt;td headers='name'&gt;近くて遠いふれあい&lt;/td&gt;&lt;td headers='rank'&gt;5&lt;/td&gt;&lt;td headers='remark'&gt;&lt;span class='limited'&gt;限定&lt;/span&gt;&lt;/td&gt;&lt;td headers='origin'&gt;砂漠地帯
Desert Zone&lt;/td&gt;&lt;td headers='group'&gt;砂漠の民&lt;/td&gt;&lt;td headers='score' id='m018'&gt;45&lt;/td&gt;&lt;td headers='HP'&gt;60&lt;/td&gt;&lt;td headers='patk'&gt;15&lt;/td&gt;&lt;td headers='matk'&gt;15&lt;/td&gt;&lt;td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headers='others'&gt;治癒力+20&lt;/td&gt;&lt;td headers='sinA'&gt;30&lt;/td&gt;&lt;td headers='sinB'&gt;&lt;/td&gt;&lt;td headers='sinC'&gt;30&lt;/td&gt;&lt;td headers='sinD'&gt;&lt;/td&gt;&lt;td headers='sinE'&gt;&lt;/td&gt;&lt;td headers='sinF'&gt;&lt;/td&gt;&lt;td headers='sinG'&gt;&lt;/td&gt;&lt;/tr&gt;</v>
      </c>
      <c r="AH20" s="31" t="str">
        <f ca="1">"document.getElementById('"&amp;AI20&amp;"').innerHTML = (b1*"&amp;TEXT(J20,0)&amp;"+b2*"&amp;TEXT(K20,0)&amp;"+b0*"&amp;TEXT(L20,0)&amp;") + (s1*"&amp;TEXT(W20,0)&amp;"+s2*"&amp;TEXT(X20,0)&amp;"+s3*"&amp;TEXT(Y20,0)&amp;"+s4*"&amp;TEXT(Z20,0)&amp;"+s5*"&amp;TEXT(AA20,0)&amp;"+s6*"&amp;TEXT(AB20,0)&amp;"+s7*"&amp;TEXT(AC20,0)&amp;"+s0*"&amp;TEXT(AD20,0)&amp;") + (e01*"&amp;IF(ISNUMBER(SEARCH("斬撃",R20)),S20,0)&amp;"+e02*"&amp;IF(ISNUMBER(SEARCH("刺突",R20)),S20,0)&amp;"+e03*"&amp;IF(ISNUMBER(SEARCH("打撃",R20)),S20,0)&amp;"+e04*"&amp;IF(ISNUMBER(SEARCH("射撃",R20)),S20,S20)&amp;"+e05*"&amp;IF(ISNUMBER(SEARCH("魔法",R20)),S20,0)&amp;"+e06*"&amp;IF(ISNUMBER(SERCH("無区分",R20)),S20,0)&amp;"+e07*"&amp;IF(T20="反撃",U20,0)&amp;"+e08*"&amp;IF(T20="風属性",U20,0)&amp;"+e09*"&amp;IF(T20="闇属性",U20,0)&amp;"+e10*"&amp;IF(T20="単体",U20,0)&amp;"+e11*"&amp;IF(T20="範囲",U20,0)&amp;"+e12*"&amp;IF(T20="人",U20,0)&amp;"+e13*"&amp;IF(T20="異族",U20,0)&amp;"+e14*"&amp;IF(T20="バジュラ",U20,0)&amp;"+e15*"&amp;IF(T20="魔動人形",U20,0)&amp;");"</f>
        <v>document.getElementById('m018').innerHTML = (b1*15+b2*15+b0*15) + (s1*30+s2*0+s3*30+s4*0+s5*0+s6*0+s7*0+s0*30) + (e01*0+e02*0+e03*0+e04*+e05*0+e06*0+e07*0+e08*0+e09*0+e10*0+e11*0+e12*0+e13*0+e14*0+e15*0);</v>
      </c>
      <c r="AI20" s="35" t="str">
        <f t="shared" si="4"/>
        <v>m018</v>
      </c>
      <c r="AJ20" s="23"/>
    </row>
    <row r="21" spans="1:36" s="3" customFormat="1" ht="37.049999999999997" customHeight="1" x14ac:dyDescent="0.3">
      <c r="A21" s="3" t="s">
        <v>73</v>
      </c>
      <c r="C21" s="6" t="s">
        <v>74</v>
      </c>
      <c r="D21" s="3">
        <v>5</v>
      </c>
      <c r="F21" s="15" t="s">
        <v>430</v>
      </c>
      <c r="G21" s="8" t="s">
        <v>57</v>
      </c>
      <c r="H21" s="4">
        <f t="shared" si="0"/>
        <v>60</v>
      </c>
      <c r="I21" s="2">
        <v>60</v>
      </c>
      <c r="J21" s="2"/>
      <c r="K21" s="2">
        <v>20</v>
      </c>
      <c r="L21" s="2">
        <f t="shared" si="1"/>
        <v>20</v>
      </c>
      <c r="M21" s="2"/>
      <c r="N21" s="2"/>
      <c r="O21" s="2"/>
      <c r="P21" s="2"/>
      <c r="Q21" s="7"/>
      <c r="R21" s="3" t="s">
        <v>18</v>
      </c>
      <c r="S21" s="3">
        <v>20</v>
      </c>
      <c r="U21" s="4"/>
      <c r="Y21" s="3">
        <v>20</v>
      </c>
      <c r="Z21" s="3">
        <v>20</v>
      </c>
      <c r="AA21" s="3">
        <v>20</v>
      </c>
      <c r="AD21" s="4">
        <f t="shared" si="2"/>
        <v>20</v>
      </c>
      <c r="AF21" s="23"/>
      <c r="AG21" s="31" t="str">
        <f t="shared" si="3"/>
        <v>&lt;tr class='mmt'&gt;&lt;td headers='icon'&gt;&lt;img src='resources/TS_DESERT_NEFERTY_01.png' alt='風に舞う時の砂'&gt;&lt;/td&gt;&lt;td headers='name'&gt;風に舞う時の砂&lt;/td&gt;&lt;td headers='rank'&gt;5&lt;/td&gt;&lt;td headers='remark'&gt;&lt;/td&gt;&lt;td headers='origin'&gt;砂漠地帯
Desert Zone&lt;/td&gt;&lt;td headers='group'&gt;砂漠の民&lt;/td&gt;&lt;td headers='score' id='m019'&gt;60&lt;/td&gt;&lt;td headers='HP'&gt;60&lt;/td&gt;&lt;td headers='patk'&gt;&lt;/td&gt;&lt;td headers='matk'&gt;20&lt;/td&gt;&lt;td headers='pdef'&gt;&lt;/td&gt;&lt;td headers='mdef'&gt;&lt;/td&gt;&lt;td headers='dex'&gt;&lt;/td&gt;&lt;td headers='agi'&gt;&lt;/td&gt;&lt;td headers='luck'&gt;&lt;/td&gt;&lt;td headers='a.type'&gt;魔法&lt;/td&gt;&lt;td headers='a.bonus'&gt;20&lt;/td&gt;&lt;td headers='special'&gt;&lt;/td&gt;&lt;td headers='sp.bonus'&gt;&lt;/td&gt;&lt;td headers='others'&gt;&lt;/td&gt;&lt;td headers='sinA'&gt;&lt;/td&gt;&lt;td headers='sinB'&gt;&lt;/td&gt;&lt;td headers='sinC'&gt;20&lt;/td&gt;&lt;td headers='sinD'&gt;20&lt;/td&gt;&lt;td headers='sinE'&gt;20&lt;/td&gt;&lt;td headers='sinF'&gt;&lt;/td&gt;&lt;td headers='sinG'&gt;&lt;/td&gt;&lt;/tr&gt;</v>
      </c>
      <c r="AH21" s="31" t="str">
        <f ca="1">"document.getElementById('"&amp;AI21&amp;"').innerHTML = (b1*"&amp;TEXT(J21,0)&amp;"+b2*"&amp;TEXT(K21,0)&amp;"+b0*"&amp;TEXT(L21,0)&amp;") + (s1*"&amp;TEXT(W21,0)&amp;"+s2*"&amp;TEXT(X21,0)&amp;"+s3*"&amp;TEXT(Y21,0)&amp;"+s4*"&amp;TEXT(Z21,0)&amp;"+s5*"&amp;TEXT(AA21,0)&amp;"+s6*"&amp;TEXT(AB21,0)&amp;"+s7*"&amp;TEXT(AC21,0)&amp;"+s0*"&amp;TEXT(AD21,0)&amp;") + (e01*"&amp;IF(ISNUMBER(SEARCH("斬撃",R21)),S21,0)&amp;"+e02*"&amp;IF(ISNUMBER(SEARCH("刺突",R21)),S21,0)&amp;"+e03*"&amp;IF(ISNUMBER(SEARCH("打撃",R21)),S21,0)&amp;"+e04*"&amp;IF(ISNUMBER(SEARCH("射撃",R21)),S21,S21)&amp;"+e05*"&amp;IF(ISNUMBER(SEARCH("魔法",R21)),S21,0)&amp;"+e06*"&amp;IF(ISNUMBER(SERCH("無区分",R21)),S21,0)&amp;"+e07*"&amp;IF(T21="反撃",U21,0)&amp;"+e08*"&amp;IF(T21="風属性",U21,0)&amp;"+e09*"&amp;IF(T21="闇属性",U21,0)&amp;"+e10*"&amp;IF(T21="単体",U21,0)&amp;"+e11*"&amp;IF(T21="範囲",U21,0)&amp;"+e12*"&amp;IF(T21="人",U21,0)&amp;"+e13*"&amp;IF(T21="異族",U21,0)&amp;"+e14*"&amp;IF(T21="バジュラ",U21,0)&amp;"+e15*"&amp;IF(T21="魔動人形",U21,0)&amp;");"</f>
        <v>document.getElementById('m019').innerHTML = (b1*0+b2*20+b0*20) + (s1*0+s2*0+s3*20+s4*20+s5*20+s6*0+s7*0+s0*20) + (e01*0+e02*0+e03*0+e04*20+e05*20+e06*0+e07*0+e08*0+e09*0+e10*0+e11*0+e12*0+e13*0+e14*0+e15*0);</v>
      </c>
      <c r="AI21" s="35" t="str">
        <f t="shared" si="4"/>
        <v>m019</v>
      </c>
      <c r="AJ21" s="23"/>
    </row>
    <row r="22" spans="1:36" s="3" customFormat="1" ht="37.049999999999997" customHeight="1" x14ac:dyDescent="0.3">
      <c r="A22" s="3" t="s">
        <v>75</v>
      </c>
      <c r="C22" s="6" t="s">
        <v>76</v>
      </c>
      <c r="D22" s="3">
        <v>4</v>
      </c>
      <c r="F22" s="15" t="s">
        <v>430</v>
      </c>
      <c r="G22" s="8" t="s">
        <v>57</v>
      </c>
      <c r="H22" s="4">
        <f t="shared" si="0"/>
        <v>20</v>
      </c>
      <c r="I22" s="2">
        <v>50</v>
      </c>
      <c r="J22" s="2"/>
      <c r="K22" s="2"/>
      <c r="L22" s="2">
        <f t="shared" si="1"/>
        <v>0</v>
      </c>
      <c r="M22" s="2"/>
      <c r="N22" s="2"/>
      <c r="O22" s="2"/>
      <c r="P22" s="2"/>
      <c r="Q22" s="7"/>
      <c r="U22" s="4"/>
      <c r="Z22" s="3">
        <v>10</v>
      </c>
      <c r="AC22" s="3">
        <v>20</v>
      </c>
      <c r="AD22" s="4">
        <f t="shared" si="2"/>
        <v>20</v>
      </c>
      <c r="AF22" s="23"/>
      <c r="AG22" s="31" t="str">
        <f t="shared" si="3"/>
        <v>&lt;tr class='mmt'&gt;&lt;td headers='icon'&gt;&lt;img src='resources/TS_DESERT_RAMESES_01.png' alt='愛しき家族'&gt;&lt;/td&gt;&lt;td headers='name'&gt;愛しき家族&lt;/td&gt;&lt;td headers='rank'&gt;4&lt;/td&gt;&lt;td headers='remark'&gt;&lt;/td&gt;&lt;td headers='origin'&gt;砂漠地帯
Desert Zone&lt;/td&gt;&lt;td headers='group'&gt;砂漠の民&lt;/td&gt;&lt;td headers='score' id='m020'&gt;20&lt;/td&gt;&lt;td headers='HP'&gt;50&lt;/td&gt;&lt;td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headers='sinD'&gt;10&lt;/td&gt;&lt;td headers='sinE'&gt;&lt;/td&gt;&lt;td headers='sinF'&gt;&lt;/td&gt;&lt;td headers='sinG'&gt;20&lt;/td&gt;&lt;/tr&gt;</v>
      </c>
      <c r="AH22" s="31" t="str">
        <f ca="1">"document.getElementById('"&amp;AI22&amp;"').innerHTML = (b1*"&amp;TEXT(J22,0)&amp;"+b2*"&amp;TEXT(K22,0)&amp;"+b0*"&amp;TEXT(L22,0)&amp;") + (s1*"&amp;TEXT(W22,0)&amp;"+s2*"&amp;TEXT(X22,0)&amp;"+s3*"&amp;TEXT(Y22,0)&amp;"+s4*"&amp;TEXT(Z22,0)&amp;"+s5*"&amp;TEXT(AA22,0)&amp;"+s6*"&amp;TEXT(AB22,0)&amp;"+s7*"&amp;TEXT(AC22,0)&amp;"+s0*"&amp;TEXT(AD22,0)&amp;") + (e01*"&amp;IF(ISNUMBER(SEARCH("斬撃",R22)),S22,0)&amp;"+e02*"&amp;IF(ISNUMBER(SEARCH("刺突",R22)),S22,0)&amp;"+e03*"&amp;IF(ISNUMBER(SEARCH("打撃",R22)),S22,0)&amp;"+e04*"&amp;IF(ISNUMBER(SEARCH("射撃",R22)),S22,S22)&amp;"+e05*"&amp;IF(ISNUMBER(SEARCH("魔法",R22)),S22,0)&amp;"+e06*"&amp;IF(ISNUMBER(SERCH("無区分",R22)),S22,0)&amp;"+e07*"&amp;IF(T22="反撃",U22,0)&amp;"+e08*"&amp;IF(T22="風属性",U22,0)&amp;"+e09*"&amp;IF(T22="闇属性",U22,0)&amp;"+e10*"&amp;IF(T22="単体",U22,0)&amp;"+e11*"&amp;IF(T22="範囲",U22,0)&amp;"+e12*"&amp;IF(T22="人",U22,0)&amp;"+e13*"&amp;IF(T22="異族",U22,0)&amp;"+e14*"&amp;IF(T22="バジュラ",U22,0)&amp;"+e15*"&amp;IF(T22="魔動人形",U22,0)&amp;");"</f>
        <v>document.getElementById('m020').innerHTML = (b1*0+b2*0+b0*0) + (s1*0+s2*0+s3*0+s4*10+s5*0+s6*0+s7*20+s0*20) + (e01*0+e02*0+e03*0+e04*+e05*0+e06*0+e07*0+e08*0+e09*0+e10*0+e11*0+e12*0+e13*0+e14*0+e15*0);</v>
      </c>
      <c r="AI22" s="35" t="str">
        <f t="shared" si="4"/>
        <v>m020</v>
      </c>
      <c r="AJ22" s="23"/>
    </row>
    <row r="23" spans="1:36" s="3" customFormat="1" ht="37.049999999999997" customHeight="1" x14ac:dyDescent="0.3">
      <c r="A23" s="3" t="s">
        <v>77</v>
      </c>
      <c r="C23" s="6" t="s">
        <v>78</v>
      </c>
      <c r="D23" s="3">
        <v>4</v>
      </c>
      <c r="F23" s="15" t="s">
        <v>430</v>
      </c>
      <c r="G23" s="8" t="s">
        <v>57</v>
      </c>
      <c r="H23" s="4">
        <f t="shared" si="0"/>
        <v>50</v>
      </c>
      <c r="I23" s="2">
        <v>20</v>
      </c>
      <c r="J23" s="2">
        <v>20</v>
      </c>
      <c r="K23" s="2"/>
      <c r="L23" s="2">
        <f t="shared" si="1"/>
        <v>20</v>
      </c>
      <c r="M23" s="2"/>
      <c r="N23" s="2"/>
      <c r="O23" s="2"/>
      <c r="P23" s="2">
        <v>5</v>
      </c>
      <c r="Q23" s="7"/>
      <c r="U23" s="4"/>
      <c r="V23" s="5" t="s">
        <v>498</v>
      </c>
      <c r="Z23" s="3">
        <v>30</v>
      </c>
      <c r="AD23" s="4">
        <f t="shared" si="2"/>
        <v>30</v>
      </c>
      <c r="AF23" s="23"/>
      <c r="AG23" s="31" t="str">
        <f t="shared" si="3"/>
        <v>&lt;tr class='mmt'&gt;&lt;td headers='icon'&gt;&lt;img src='resources/TS_DESERT_RETZIUS_01.png' alt='憧れと目標'&gt;&lt;/td&gt;&lt;td headers='name'&gt;憧れと目標&lt;/td&gt;&lt;td headers='rank'&gt;4&lt;/td&gt;&lt;td headers='remark'&gt;&lt;/td&gt;&lt;td headers='origin'&gt;砂漠地帯
Desert Zone&lt;/td&gt;&lt;td headers='group'&gt;砂漠の民&lt;/td&gt;&lt;td headers='score' id='m021'&gt;50&lt;/td&gt;&lt;td headers='HP'&gt;20&lt;/td&gt;&lt;td headers='patk'&gt;20&lt;/td&gt;&lt;td headers='matk'&gt;&lt;/td&gt;&lt;td headers='pdef'&gt;&lt;/td&gt;&lt;td headers='mdef'&gt;&lt;/td&gt;&lt;td headers='dex'&gt;&lt;/td&gt;&lt;td headers='agi'&gt;5&lt;/td&gt;&lt;td headers='luck'&gt;&lt;/td&gt;&lt;td headers='a.type'&gt;&lt;/td&gt;&lt;td headers='a.bonus'&gt;&lt;/td&gt;&lt;td headers='special'&gt;&lt;/td&gt;&lt;td headers='sp.bonus'&gt;&lt;/td&gt;&lt;td headers='others'&gt;MP上限+5, MP回復+5&lt;/td&gt;&lt;td headers='sinA'&gt;&lt;/td&gt;&lt;td headers='sinB'&gt;&lt;/td&gt;&lt;td headers='sinC'&gt;&lt;/td&gt;&lt;td headers='sinD'&gt;30&lt;/td&gt;&lt;td headers='sinE'&gt;&lt;/td&gt;&lt;td headers='sinF'&gt;&lt;/td&gt;&lt;td headers='sinG'&gt;&lt;/td&gt;&lt;/tr&gt;</v>
      </c>
      <c r="AH23" s="31" t="str">
        <f ca="1">"document.getElementById('"&amp;AI23&amp;"').innerHTML = (b1*"&amp;TEXT(J23,0)&amp;"+b2*"&amp;TEXT(K23,0)&amp;"+b0*"&amp;TEXT(L23,0)&amp;") + (s1*"&amp;TEXT(W23,0)&amp;"+s2*"&amp;TEXT(X23,0)&amp;"+s3*"&amp;TEXT(Y23,0)&amp;"+s4*"&amp;TEXT(Z23,0)&amp;"+s5*"&amp;TEXT(AA23,0)&amp;"+s6*"&amp;TEXT(AB23,0)&amp;"+s7*"&amp;TEXT(AC23,0)&amp;"+s0*"&amp;TEXT(AD23,0)&amp;") + (e01*"&amp;IF(ISNUMBER(SEARCH("斬撃",R23)),S23,0)&amp;"+e02*"&amp;IF(ISNUMBER(SEARCH("刺突",R23)),S23,0)&amp;"+e03*"&amp;IF(ISNUMBER(SEARCH("打撃",R23)),S23,0)&amp;"+e04*"&amp;IF(ISNUMBER(SEARCH("射撃",R23)),S23,S23)&amp;"+e05*"&amp;IF(ISNUMBER(SEARCH("魔法",R23)),S23,0)&amp;"+e06*"&amp;IF(ISNUMBER(SERCH("無区分",R23)),S23,0)&amp;"+e07*"&amp;IF(T23="反撃",U23,0)&amp;"+e08*"&amp;IF(T23="風属性",U23,0)&amp;"+e09*"&amp;IF(T23="闇属性",U23,0)&amp;"+e10*"&amp;IF(T23="単体",U23,0)&amp;"+e11*"&amp;IF(T23="範囲",U23,0)&amp;"+e12*"&amp;IF(T23="人",U23,0)&amp;"+e13*"&amp;IF(T23="異族",U23,0)&amp;"+e14*"&amp;IF(T23="バジュラ",U23,0)&amp;"+e15*"&amp;IF(T23="魔動人形",U23,0)&amp;");"</f>
        <v>document.getElementById('m021').innerHTML = (b1*20+b2*0+b0*20) + (s1*0+s2*0+s3*0+s4*30+s5*0+s6*0+s7*0+s0*30) + (e01*0+e02*0+e03*0+e04*+e05*0+e06*0+e07*0+e08*0+e09*0+e10*0+e11*0+e12*0+e13*0+e14*0+e15*0);</v>
      </c>
      <c r="AI23" s="35" t="str">
        <f t="shared" si="4"/>
        <v>m021</v>
      </c>
      <c r="AJ23" s="23"/>
    </row>
    <row r="24" spans="1:36" s="3" customFormat="1" ht="37.049999999999997" customHeight="1" x14ac:dyDescent="0.3">
      <c r="A24" s="3" t="s">
        <v>79</v>
      </c>
      <c r="C24" s="6" t="s">
        <v>80</v>
      </c>
      <c r="D24" s="3">
        <v>5</v>
      </c>
      <c r="F24" s="15" t="s">
        <v>430</v>
      </c>
      <c r="G24" s="8" t="s">
        <v>57</v>
      </c>
      <c r="H24" s="4">
        <f t="shared" si="0"/>
        <v>70</v>
      </c>
      <c r="I24" s="2"/>
      <c r="J24" s="2">
        <v>50</v>
      </c>
      <c r="K24" s="2"/>
      <c r="L24" s="2">
        <f t="shared" si="1"/>
        <v>50</v>
      </c>
      <c r="M24" s="2"/>
      <c r="N24" s="2"/>
      <c r="O24" s="2">
        <v>30</v>
      </c>
      <c r="P24" s="2">
        <v>10</v>
      </c>
      <c r="Q24" s="7"/>
      <c r="U24" s="4"/>
      <c r="V24" s="3" t="s">
        <v>496</v>
      </c>
      <c r="W24" s="3">
        <v>20</v>
      </c>
      <c r="Z24" s="3">
        <v>20</v>
      </c>
      <c r="AA24" s="3">
        <v>20</v>
      </c>
      <c r="AD24" s="4">
        <f t="shared" si="2"/>
        <v>20</v>
      </c>
      <c r="AF24" s="23"/>
      <c r="AG24" s="31" t="str">
        <f t="shared" si="3"/>
        <v>&lt;tr class='mmt'&gt;&lt;td headers='icon'&gt;&lt;img src='resources/TS_DESERT_RYLE_01.png' alt='この白砂は俺の領域だ'&gt;&lt;/td&gt;&lt;td headers='name'&gt;この白砂は俺の領域だ&lt;/td&gt;&lt;td headers='rank'&gt;5&lt;/td&gt;&lt;td headers='remark'&gt;&lt;/td&gt;&lt;td headers='origin'&gt;砂漠地帯
Desert Zone&lt;/td&gt;&lt;td headers='group'&gt;砂漠の民&lt;/td&gt;&lt;td headers='score' id='m022'&gt;70&lt;/td&gt;&lt;td headers='HP'&gt;&lt;/td&gt;&lt;td headers='patk'&gt;50&lt;/td&gt;&lt;td headers='matk'&gt;&lt;/td&gt;&lt;td headers='pdef'&gt;&lt;/td&gt;&lt;td headers='mdef'&gt;&lt;/td&gt;&lt;td headers='dex'&gt;30&lt;/td&gt;&lt;td headers='agi'&gt;10&lt;/td&gt;&lt;td headers='luck'&gt;&lt;/td&gt;&lt;td headers='a.type'&gt;&lt;/td&gt;&lt;td headers='a.bonus'&gt;&lt;/td&gt;&lt;td headers='special'&gt;&lt;/td&gt;&lt;td headers='sp.bonus'&gt;&lt;/td&gt;&lt;td headers='others'&gt;回避+5&lt;/td&gt;&lt;td headers='sinA'&gt;20&lt;/td&gt;&lt;td headers='sinB'&gt;&lt;/td&gt;&lt;td headers='sinC'&gt;&lt;/td&gt;&lt;td headers='sinD'&gt;20&lt;/td&gt;&lt;td headers='sinE'&gt;20&lt;/td&gt;&lt;td headers='sinF'&gt;&lt;/td&gt;&lt;td headers='sinG'&gt;&lt;/td&gt;&lt;/tr&gt;</v>
      </c>
      <c r="AH24" s="31" t="str">
        <f ca="1">"document.getElementById('"&amp;AI24&amp;"').innerHTML = (b1*"&amp;TEXT(J24,0)&amp;"+b2*"&amp;TEXT(K24,0)&amp;"+b0*"&amp;TEXT(L24,0)&amp;") + (s1*"&amp;TEXT(W24,0)&amp;"+s2*"&amp;TEXT(X24,0)&amp;"+s3*"&amp;TEXT(Y24,0)&amp;"+s4*"&amp;TEXT(Z24,0)&amp;"+s5*"&amp;TEXT(AA24,0)&amp;"+s6*"&amp;TEXT(AB24,0)&amp;"+s7*"&amp;TEXT(AC24,0)&amp;"+s0*"&amp;TEXT(AD24,0)&amp;") + (e01*"&amp;IF(ISNUMBER(SEARCH("斬撃",R24)),S24,0)&amp;"+e02*"&amp;IF(ISNUMBER(SEARCH("刺突",R24)),S24,0)&amp;"+e03*"&amp;IF(ISNUMBER(SEARCH("打撃",R24)),S24,0)&amp;"+e04*"&amp;IF(ISNUMBER(SEARCH("射撃",R24)),S24,S24)&amp;"+e05*"&amp;IF(ISNUMBER(SEARCH("魔法",R24)),S24,0)&amp;"+e06*"&amp;IF(ISNUMBER(SERCH("無区分",R24)),S24,0)&amp;"+e07*"&amp;IF(T24="反撃",U24,0)&amp;"+e08*"&amp;IF(T24="風属性",U24,0)&amp;"+e09*"&amp;IF(T24="闇属性",U24,0)&amp;"+e10*"&amp;IF(T24="単体",U24,0)&amp;"+e11*"&amp;IF(T24="範囲",U24,0)&amp;"+e12*"&amp;IF(T24="人",U24,0)&amp;"+e13*"&amp;IF(T24="異族",U24,0)&amp;"+e14*"&amp;IF(T24="バジュラ",U24,0)&amp;"+e15*"&amp;IF(T24="魔動人形",U24,0)&amp;");"</f>
        <v>document.getElementById('m022').innerHTML = (b1*50+b2*0+b0*50) + (s1*20+s2*0+s3*0+s4*20+s5*20+s6*0+s7*0+s0*20) + (e01*0+e02*0+e03*0+e04*+e05*0+e06*0+e07*0+e08*0+e09*0+e10*0+e11*0+e12*0+e13*0+e14*0+e15*0);</v>
      </c>
      <c r="AI24" s="35" t="str">
        <f t="shared" si="4"/>
        <v>m022</v>
      </c>
      <c r="AJ24" s="23"/>
    </row>
    <row r="25" spans="1:36" s="3" customFormat="1" ht="37.049999999999997" customHeight="1" x14ac:dyDescent="0.3">
      <c r="A25" s="3" t="s">
        <v>81</v>
      </c>
      <c r="C25" s="6" t="s">
        <v>82</v>
      </c>
      <c r="D25" s="3">
        <v>3</v>
      </c>
      <c r="F25" s="15" t="s">
        <v>430</v>
      </c>
      <c r="G25" s="8" t="s">
        <v>57</v>
      </c>
      <c r="H25" s="4">
        <f t="shared" si="0"/>
        <v>40</v>
      </c>
      <c r="I25" s="2">
        <v>30</v>
      </c>
      <c r="J25" s="2"/>
      <c r="K25" s="2"/>
      <c r="L25" s="2">
        <f t="shared" si="1"/>
        <v>0</v>
      </c>
      <c r="M25" s="2"/>
      <c r="N25" s="2"/>
      <c r="O25" s="2"/>
      <c r="P25" s="2"/>
      <c r="Q25" s="7"/>
      <c r="T25" s="3" t="s">
        <v>23</v>
      </c>
      <c r="U25" s="4">
        <v>20</v>
      </c>
      <c r="Z25" s="3">
        <v>20</v>
      </c>
      <c r="AD25" s="4">
        <f t="shared" si="2"/>
        <v>20</v>
      </c>
      <c r="AF25" s="23"/>
      <c r="AG25" s="31" t="str">
        <f t="shared" si="3"/>
        <v>&lt;tr class='mmt'&gt;&lt;td headers='icon'&gt;&lt;img src='resources/TS_DESERT_SUTORIE_01.png' alt='特別な日'&gt;&lt;/td&gt;&lt;td headers='name'&gt;特別な日&lt;/td&gt;&lt;td headers='rank'&gt;3&lt;/td&gt;&lt;td headers='remark'&gt;&lt;/td&gt;&lt;td headers='origin'&gt;砂漠地帯
Desert Zone&lt;/td&gt;&lt;td headers='group'&gt;砂漠の民&lt;/td&gt;&lt;td headers='score' id='m023'&gt;40&lt;/td&gt;&lt;td headers='HP'&gt;30&lt;/td&gt;&lt;td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headers='special'&gt;人&lt;/td&gt;&lt;td headers='sp.bonus'&gt;20&lt;/td&gt;&lt;td headers='others'&gt;&lt;/td&gt;&lt;td headers='sinA'&gt;&lt;/td&gt;&lt;td headers='sinB'&gt;&lt;/td&gt;&lt;td headers='sinC'&gt;&lt;/td&gt;&lt;td headers='sinD'&gt;20&lt;/td&gt;&lt;td headers='sinE'&gt;&lt;/td&gt;&lt;td headers='sinF'&gt;&lt;/td&gt;&lt;td headers='sinG'&gt;&lt;/td&gt;&lt;/tr&gt;</v>
      </c>
      <c r="AH25" s="31" t="str">
        <f ca="1">"document.getElementById('"&amp;AI25&amp;"').innerHTML = (b1*"&amp;TEXT(J25,0)&amp;"+b2*"&amp;TEXT(K25,0)&amp;"+b0*"&amp;TEXT(L25,0)&amp;") + (s1*"&amp;TEXT(W25,0)&amp;"+s2*"&amp;TEXT(X25,0)&amp;"+s3*"&amp;TEXT(Y25,0)&amp;"+s4*"&amp;TEXT(Z25,0)&amp;"+s5*"&amp;TEXT(AA25,0)&amp;"+s6*"&amp;TEXT(AB25,0)&amp;"+s7*"&amp;TEXT(AC25,0)&amp;"+s0*"&amp;TEXT(AD25,0)&amp;") + (e01*"&amp;IF(ISNUMBER(SEARCH("斬撃",R25)),S25,0)&amp;"+e02*"&amp;IF(ISNUMBER(SEARCH("刺突",R25)),S25,0)&amp;"+e03*"&amp;IF(ISNUMBER(SEARCH("打撃",R25)),S25,0)&amp;"+e04*"&amp;IF(ISNUMBER(SEARCH("射撃",R25)),S25,S25)&amp;"+e05*"&amp;IF(ISNUMBER(SEARCH("魔法",R25)),S25,0)&amp;"+e06*"&amp;IF(ISNUMBER(SERCH("無区分",R25)),S25,0)&amp;"+e07*"&amp;IF(T25="反撃",U25,0)&amp;"+e08*"&amp;IF(T25="風属性",U25,0)&amp;"+e09*"&amp;IF(T25="闇属性",U25,0)&amp;"+e10*"&amp;IF(T25="単体",U25,0)&amp;"+e11*"&amp;IF(T25="範囲",U25,0)&amp;"+e12*"&amp;IF(T25="人",U25,0)&amp;"+e13*"&amp;IF(T25="異族",U25,0)&amp;"+e14*"&amp;IF(T25="バジュラ",U25,0)&amp;"+e15*"&amp;IF(T25="魔動人形",U25,0)&amp;");"</f>
        <v>document.getElementById('m023').innerHTML = (b1*0+b2*0+b0*0) + (s1*0+s2*0+s3*0+s4*20+s5*0+s6*0+s7*0+s0*20) + (e01*0+e02*0+e03*0+e04*+e05*0+e06*0+e07*0+e08*0+e09*0+e10*0+e11*0+e12*20+e13*0+e14*0+e15*0);</v>
      </c>
      <c r="AI25" s="35" t="str">
        <f t="shared" si="4"/>
        <v>m023</v>
      </c>
      <c r="AJ25" s="23"/>
    </row>
    <row r="26" spans="1:36" s="3" customFormat="1" ht="37.049999999999997" customHeight="1" x14ac:dyDescent="0.3">
      <c r="A26" s="3" t="s">
        <v>83</v>
      </c>
      <c r="C26" s="6" t="s">
        <v>84</v>
      </c>
      <c r="D26" s="3">
        <v>5</v>
      </c>
      <c r="F26" s="15" t="s">
        <v>430</v>
      </c>
      <c r="G26" s="8" t="s">
        <v>57</v>
      </c>
      <c r="H26" s="4">
        <f t="shared" si="0"/>
        <v>60</v>
      </c>
      <c r="I26" s="2">
        <v>40</v>
      </c>
      <c r="J26" s="2"/>
      <c r="K26" s="2">
        <v>40</v>
      </c>
      <c r="L26" s="2">
        <f t="shared" si="1"/>
        <v>40</v>
      </c>
      <c r="M26" s="2"/>
      <c r="N26" s="2">
        <v>20</v>
      </c>
      <c r="O26" s="2"/>
      <c r="P26" s="2"/>
      <c r="Q26" s="7"/>
      <c r="U26" s="4"/>
      <c r="W26" s="3">
        <v>20</v>
      </c>
      <c r="Y26" s="3">
        <v>20</v>
      </c>
      <c r="Z26" s="3">
        <v>20</v>
      </c>
      <c r="AD26" s="4">
        <f t="shared" si="2"/>
        <v>20</v>
      </c>
      <c r="AF26" s="23"/>
      <c r="AG26" s="31" t="str">
        <f t="shared" si="3"/>
        <v>&lt;tr class='mmt'&gt;&lt;td headers='icon'&gt;&lt;img src='resources/TS_DESERT_UZUMA_01.png' alt='絵から出てきたみたい'&gt;&lt;/td&gt;&lt;td headers='name'&gt;絵から出てきたみたい&lt;/td&gt;&lt;td headers='rank'&gt;5&lt;/td&gt;&lt;td headers='remark'&gt;&lt;/td&gt;&lt;td headers='origin'&gt;砂漠地帯
Desert Zone&lt;/td&gt;&lt;td headers='group'&gt;砂漠の民&lt;/td&gt;&lt;td headers='score' id='m024'&gt;60&lt;/td&gt;&lt;td headers='HP'&gt;40&lt;/td&gt;&lt;td headers='patk'&gt;&lt;/td&gt;&lt;td headers='matk'&gt;40&lt;/td&gt;&lt;td headers='pdef'&gt;&lt;/td&gt;&lt;td headers='mdef'&gt;20&lt;/td&gt;&lt;td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headers='sinA'&gt;20&lt;/td&gt;&lt;td headers='sinB'&gt;&lt;/td&gt;&lt;td headers='sinC'&gt;20&lt;/td&gt;&lt;td headers='sinD'&gt;20&lt;/td&gt;&lt;td headers='sinE'&gt;&lt;/td&gt;&lt;td headers='sinF'&gt;&lt;/td&gt;&lt;td headers='sinG'&gt;&lt;/td&gt;&lt;/tr&gt;</v>
      </c>
      <c r="AH26" s="31" t="str">
        <f ca="1">"document.getElementById('"&amp;AI26&amp;"').innerHTML = (b1*"&amp;TEXT(J26,0)&amp;"+b2*"&amp;TEXT(K26,0)&amp;"+b0*"&amp;TEXT(L26,0)&amp;") + (s1*"&amp;TEXT(W26,0)&amp;"+s2*"&amp;TEXT(X26,0)&amp;"+s3*"&amp;TEXT(Y26,0)&amp;"+s4*"&amp;TEXT(Z26,0)&amp;"+s5*"&amp;TEXT(AA26,0)&amp;"+s6*"&amp;TEXT(AB26,0)&amp;"+s7*"&amp;TEXT(AC26,0)&amp;"+s0*"&amp;TEXT(AD26,0)&amp;") + (e01*"&amp;IF(ISNUMBER(SEARCH("斬撃",R26)),S26,0)&amp;"+e02*"&amp;IF(ISNUMBER(SEARCH("刺突",R26)),S26,0)&amp;"+e03*"&amp;IF(ISNUMBER(SEARCH("打撃",R26)),S26,0)&amp;"+e04*"&amp;IF(ISNUMBER(SEARCH("射撃",R26)),S26,S26)&amp;"+e05*"&amp;IF(ISNUMBER(SEARCH("魔法",R26)),S26,0)&amp;"+e06*"&amp;IF(ISNUMBER(SERCH("無区分",R26)),S26,0)&amp;"+e07*"&amp;IF(T26="反撃",U26,0)&amp;"+e08*"&amp;IF(T26="風属性",U26,0)&amp;"+e09*"&amp;IF(T26="闇属性",U26,0)&amp;"+e10*"&amp;IF(T26="単体",U26,0)&amp;"+e11*"&amp;IF(T26="範囲",U26,0)&amp;"+e12*"&amp;IF(T26="人",U26,0)&amp;"+e13*"&amp;IF(T26="異族",U26,0)&amp;"+e14*"&amp;IF(T26="バジュラ",U26,0)&amp;"+e15*"&amp;IF(T26="魔動人形",U26,0)&amp;");"</f>
        <v>document.getElementById('m024').innerHTML = (b1*0+b2*40+b0*40) + (s1*20+s2*0+s3*20+s4*20+s5*0+s6*0+s7*0+s0*20) + (e01*0+e02*0+e03*0+e04*+e05*0+e06*0+e07*0+e08*0+e09*0+e10*0+e11*0+e12*0+e13*0+e14*0+e15*0);</v>
      </c>
      <c r="AI26" s="35" t="str">
        <f t="shared" si="4"/>
        <v>m024</v>
      </c>
      <c r="AJ26" s="23"/>
    </row>
    <row r="27" spans="1:36" s="3" customFormat="1" ht="37.049999999999997" customHeight="1" x14ac:dyDescent="0.3">
      <c r="A27" s="3" t="s">
        <v>85</v>
      </c>
      <c r="C27" s="6" t="s">
        <v>86</v>
      </c>
      <c r="D27" s="3">
        <v>3</v>
      </c>
      <c r="F27" s="16" t="s">
        <v>42</v>
      </c>
      <c r="G27" s="8"/>
      <c r="H27" s="4">
        <f t="shared" si="0"/>
        <v>0</v>
      </c>
      <c r="I27" s="2"/>
      <c r="J27" s="2"/>
      <c r="K27" s="2"/>
      <c r="L27" s="2">
        <f t="shared" si="1"/>
        <v>0</v>
      </c>
      <c r="M27" s="2"/>
      <c r="N27" s="2"/>
      <c r="O27" s="2"/>
      <c r="P27" s="2"/>
      <c r="Q27" s="7"/>
      <c r="U27" s="4"/>
      <c r="AD27" s="4">
        <f t="shared" si="2"/>
        <v>0</v>
      </c>
      <c r="AF27" s="23"/>
      <c r="AG27" s="31" t="str">
        <f t="shared" si="3"/>
        <v>&lt;tr class='mmt groupless'&gt;&lt;td headers='icon'&gt;&lt;img src='resources/TS_ENVYRIA_AGATHA_01.png' alt='「甘き追想」'&gt;&lt;/td&gt;&lt;td headers='name'&gt;「甘き追想」&lt;/td&gt;&lt;td headers='rank'&gt;3&lt;/td&gt;&lt;td headers='remark'&gt;&lt;/td&gt;&lt;td headers='origin'&gt;エンヴィリア
Envylia&lt;/td&gt;&lt;td headers='group'&gt;&lt;/td&gt;&lt;td headers='score' id='m025'&gt;0&lt;/td&gt;&lt;td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27" s="31" t="str">
        <f ca="1">"document.getElementById('"&amp;AI27&amp;"').innerHTML = (b1*"&amp;TEXT(J27,0)&amp;"+b2*"&amp;TEXT(K27,0)&amp;"+b0*"&amp;TEXT(L27,0)&amp;") + (s1*"&amp;TEXT(W27,0)&amp;"+s2*"&amp;TEXT(X27,0)&amp;"+s3*"&amp;TEXT(Y27,0)&amp;"+s4*"&amp;TEXT(Z27,0)&amp;"+s5*"&amp;TEXT(AA27,0)&amp;"+s6*"&amp;TEXT(AB27,0)&amp;"+s7*"&amp;TEXT(AC27,0)&amp;"+s0*"&amp;TEXT(AD27,0)&amp;") + (e01*"&amp;IF(ISNUMBER(SEARCH("斬撃",R27)),S27,0)&amp;"+e02*"&amp;IF(ISNUMBER(SEARCH("刺突",R27)),S27,0)&amp;"+e03*"&amp;IF(ISNUMBER(SEARCH("打撃",R27)),S27,0)&amp;"+e04*"&amp;IF(ISNUMBER(SEARCH("射撃",R27)),S27,S27)&amp;"+e05*"&amp;IF(ISNUMBER(SEARCH("魔法",R27)),S27,0)&amp;"+e06*"&amp;IF(ISNUMBER(SERCH("無区分",R27)),S27,0)&amp;"+e07*"&amp;IF(T27="反撃",U27,0)&amp;"+e08*"&amp;IF(T27="風属性",U27,0)&amp;"+e09*"&amp;IF(T27="闇属性",U27,0)&amp;"+e10*"&amp;IF(T27="単体",U27,0)&amp;"+e11*"&amp;IF(T27="範囲",U27,0)&amp;"+e12*"&amp;IF(T27="人",U27,0)&amp;"+e13*"&amp;IF(T27="異族",U27,0)&amp;"+e14*"&amp;IF(T27="バジュラ",U27,0)&amp;"+e15*"&amp;IF(T27="魔動人形",U27,0)&amp;");"</f>
        <v>document.getElementById('m025').innerHTML = (b1*0+b2*0+b0*0) + (s1*0+s2*0+s3*0+s4*0+s5*0+s6*0+s7*0+s0*0) + (e01*0+e02*0+e03*0+e04*+e05*0+e06*0+e07*0+e08*0+e09*0+e10*0+e11*0+e12*0+e13*0+e14*0+e15*0);</v>
      </c>
      <c r="AI27" s="35" t="str">
        <f t="shared" si="4"/>
        <v>m025</v>
      </c>
      <c r="AJ27" s="23"/>
    </row>
    <row r="28" spans="1:36" s="3" customFormat="1" ht="37.049999999999997" customHeight="1" x14ac:dyDescent="0.3">
      <c r="A28" s="3" t="s">
        <v>87</v>
      </c>
      <c r="C28" s="6" t="s">
        <v>88</v>
      </c>
      <c r="D28" s="3">
        <v>3</v>
      </c>
      <c r="F28" s="16" t="s">
        <v>42</v>
      </c>
      <c r="G28" s="8"/>
      <c r="H28" s="4">
        <f t="shared" si="0"/>
        <v>0</v>
      </c>
      <c r="I28" s="2"/>
      <c r="J28" s="2"/>
      <c r="K28" s="2"/>
      <c r="L28" s="2">
        <f t="shared" si="1"/>
        <v>0</v>
      </c>
      <c r="M28" s="2"/>
      <c r="N28" s="2"/>
      <c r="O28" s="2"/>
      <c r="P28" s="2"/>
      <c r="Q28" s="7"/>
      <c r="U28" s="4"/>
      <c r="AD28" s="4">
        <f t="shared" si="2"/>
        <v>0</v>
      </c>
      <c r="AF28" s="23"/>
      <c r="AG28" s="31" t="str">
        <f t="shared" si="3"/>
        <v>&lt;tr class='mmt groupless'&gt;&lt;td headers='icon'&gt;&lt;img src='resources/TS_ENVYRIA_ALAIA_01.png' alt='積み重ね、結晶'&gt;&lt;/td&gt;&lt;td headers='name'&gt;積み重ね、結晶&lt;/td&gt;&lt;td headers='rank'&gt;3&lt;/td&gt;&lt;td headers='remark'&gt;&lt;/td&gt;&lt;td headers='origin'&gt;エンヴィリア
Envylia&lt;/td&gt;&lt;td headers='group'&gt;&lt;/td&gt;&lt;td headers='score' id='m026'&gt;0&lt;/td&gt;&lt;td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28" s="31" t="str">
        <f ca="1">"document.getElementById('"&amp;AI28&amp;"').innerHTML = (b1*"&amp;TEXT(J28,0)&amp;"+b2*"&amp;TEXT(K28,0)&amp;"+b0*"&amp;TEXT(L28,0)&amp;") + (s1*"&amp;TEXT(W28,0)&amp;"+s2*"&amp;TEXT(X28,0)&amp;"+s3*"&amp;TEXT(Y28,0)&amp;"+s4*"&amp;TEXT(Z28,0)&amp;"+s5*"&amp;TEXT(AA28,0)&amp;"+s6*"&amp;TEXT(AB28,0)&amp;"+s7*"&amp;TEXT(AC28,0)&amp;"+s0*"&amp;TEXT(AD28,0)&amp;") + (e01*"&amp;IF(ISNUMBER(SEARCH("斬撃",R28)),S28,0)&amp;"+e02*"&amp;IF(ISNUMBER(SEARCH("刺突",R28)),S28,0)&amp;"+e03*"&amp;IF(ISNUMBER(SEARCH("打撃",R28)),S28,0)&amp;"+e04*"&amp;IF(ISNUMBER(SEARCH("射撃",R28)),S28,S28)&amp;"+e05*"&amp;IF(ISNUMBER(SEARCH("魔法",R28)),S28,0)&amp;"+e06*"&amp;IF(ISNUMBER(SERCH("無区分",R28)),S28,0)&amp;"+e07*"&amp;IF(T28="反撃",U28,0)&amp;"+e08*"&amp;IF(T28="風属性",U28,0)&amp;"+e09*"&amp;IF(T28="闇属性",U28,0)&amp;"+e10*"&amp;IF(T28="単体",U28,0)&amp;"+e11*"&amp;IF(T28="範囲",U28,0)&amp;"+e12*"&amp;IF(T28="人",U28,0)&amp;"+e13*"&amp;IF(T28="異族",U28,0)&amp;"+e14*"&amp;IF(T28="バジュラ",U28,0)&amp;"+e15*"&amp;IF(T28="魔動人形",U28,0)&amp;");"</f>
        <v>document.getElementById('m026').innerHTML = (b1*0+b2*0+b0*0) + (s1*0+s2*0+s3*0+s4*0+s5*0+s6*0+s7*0+s0*0) + (e01*0+e02*0+e03*0+e04*+e05*0+e06*0+e07*0+e08*0+e09*0+e10*0+e11*0+e12*0+e13*0+e14*0+e15*0);</v>
      </c>
      <c r="AI28" s="35" t="str">
        <f t="shared" si="4"/>
        <v>m026</v>
      </c>
      <c r="AJ28" s="23"/>
    </row>
    <row r="29" spans="1:36" s="3" customFormat="1" ht="37.049999999999997" customHeight="1" x14ac:dyDescent="0.3">
      <c r="A29" s="3" t="s">
        <v>89</v>
      </c>
      <c r="C29" s="6" t="s">
        <v>90</v>
      </c>
      <c r="D29" s="3">
        <v>3</v>
      </c>
      <c r="F29" s="16" t="s">
        <v>42</v>
      </c>
      <c r="G29" s="8" t="s">
        <v>91</v>
      </c>
      <c r="H29" s="4">
        <f t="shared" si="0"/>
        <v>40</v>
      </c>
      <c r="I29" s="2">
        <v>20</v>
      </c>
      <c r="J29" s="2">
        <v>20</v>
      </c>
      <c r="K29" s="2"/>
      <c r="L29" s="2">
        <f t="shared" si="1"/>
        <v>20</v>
      </c>
      <c r="M29" s="2"/>
      <c r="N29" s="2"/>
      <c r="O29" s="2">
        <v>20</v>
      </c>
      <c r="P29" s="2"/>
      <c r="Q29" s="7"/>
      <c r="U29" s="4"/>
      <c r="W29" s="3">
        <v>20</v>
      </c>
      <c r="AD29" s="4">
        <f t="shared" si="2"/>
        <v>20</v>
      </c>
      <c r="AF29" s="23"/>
      <c r="AG29" s="31" t="str">
        <f t="shared" si="3"/>
        <v>&lt;tr class='mmt'&gt;&lt;td headers='icon'&gt;&lt;img src='resources/TS_ENVYRIA_ALFRED_01.png' alt='シェイナファンの証明'&gt;&lt;/td&gt;&lt;td headers='name'&gt;シェイナファンの証明&lt;/td&gt;&lt;td headers='rank'&gt;3&lt;/td&gt;&lt;td headers='remark'&gt;&lt;/td&gt;&lt;td headers='origin'&gt;エンヴィリア
Envylia&lt;/td&gt;&lt;td headers='group'&gt;シャドウメサイヤ&lt;/td&gt;&lt;td headers='score' id='m027'&gt;40&lt;/td&gt;&lt;td headers='HP'&gt;20&lt;/td&gt;&lt;td headers='patk'&gt;20&lt;/td&gt;&lt;td headers='matk'&gt;&lt;/td&gt;&lt;td headers='pdef'&gt;&lt;/td&gt;&lt;td headers='mdef'&gt;&lt;/td&gt;&lt;td headers='dex'&gt;20&lt;/td&gt;&lt;td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headers='sinA'&gt;20&lt;/td&gt;&lt;td headers='sinB'&gt;&lt;/td&gt;&lt;td headers='sinC'&gt;&lt;/td&gt;&lt;td headers='sinD'&gt;&lt;/td&gt;&lt;td headers='sinE'&gt;&lt;/td&gt;&lt;td headers='sinF'&gt;&lt;/td&gt;&lt;td headers='sinG'&gt;&lt;/td&gt;&lt;/tr&gt;</v>
      </c>
      <c r="AH29" s="31" t="str">
        <f ca="1">"document.getElementById('"&amp;AI29&amp;"').innerHTML = (b1*"&amp;TEXT(J29,0)&amp;"+b2*"&amp;TEXT(K29,0)&amp;"+b0*"&amp;TEXT(L29,0)&amp;") + (s1*"&amp;TEXT(W29,0)&amp;"+s2*"&amp;TEXT(X29,0)&amp;"+s3*"&amp;TEXT(Y29,0)&amp;"+s4*"&amp;TEXT(Z29,0)&amp;"+s5*"&amp;TEXT(AA29,0)&amp;"+s6*"&amp;TEXT(AB29,0)&amp;"+s7*"&amp;TEXT(AC29,0)&amp;"+s0*"&amp;TEXT(AD29,0)&amp;") + (e01*"&amp;IF(ISNUMBER(SEARCH("斬撃",R29)),S29,0)&amp;"+e02*"&amp;IF(ISNUMBER(SEARCH("刺突",R29)),S29,0)&amp;"+e03*"&amp;IF(ISNUMBER(SEARCH("打撃",R29)),S29,0)&amp;"+e04*"&amp;IF(ISNUMBER(SEARCH("射撃",R29)),S29,S29)&amp;"+e05*"&amp;IF(ISNUMBER(SEARCH("魔法",R29)),S29,0)&amp;"+e06*"&amp;IF(ISNUMBER(SERCH("無区分",R29)),S29,0)&amp;"+e07*"&amp;IF(T29="反撃",U29,0)&amp;"+e08*"&amp;IF(T29="風属性",U29,0)&amp;"+e09*"&amp;IF(T29="闇属性",U29,0)&amp;"+e10*"&amp;IF(T29="単体",U29,0)&amp;"+e11*"&amp;IF(T29="範囲",U29,0)&amp;"+e12*"&amp;IF(T29="人",U29,0)&amp;"+e13*"&amp;IF(T29="異族",U29,0)&amp;"+e14*"&amp;IF(T29="バジュラ",U29,0)&amp;"+e15*"&amp;IF(T29="魔動人形",U29,0)&amp;");"</f>
        <v>document.getElementById('m027').innerHTML = (b1*20+b2*0+b0*20) + (s1*20+s2*0+s3*0+s4*0+s5*0+s6*0+s7*0+s0*20) + (e01*0+e02*0+e03*0+e04*+e05*0+e06*0+e07*0+e08*0+e09*0+e10*0+e11*0+e12*0+e13*0+e14*0+e15*0);</v>
      </c>
      <c r="AI29" s="35" t="str">
        <f t="shared" si="4"/>
        <v>m027</v>
      </c>
      <c r="AJ29" s="23"/>
    </row>
    <row r="30" spans="1:36" s="3" customFormat="1" ht="37.049999999999997" customHeight="1" x14ac:dyDescent="0.3">
      <c r="A30" s="3" t="s">
        <v>92</v>
      </c>
      <c r="C30" s="6" t="s">
        <v>93</v>
      </c>
      <c r="D30" s="3">
        <v>4</v>
      </c>
      <c r="F30" s="17" t="s">
        <v>48</v>
      </c>
      <c r="G30" s="8"/>
      <c r="H30" s="4">
        <f t="shared" si="0"/>
        <v>0</v>
      </c>
      <c r="I30" s="2"/>
      <c r="J30" s="2"/>
      <c r="K30" s="2"/>
      <c r="L30" s="2">
        <f t="shared" si="1"/>
        <v>0</v>
      </c>
      <c r="M30" s="2"/>
      <c r="N30" s="2"/>
      <c r="O30" s="2"/>
      <c r="P30" s="2"/>
      <c r="Q30" s="7"/>
      <c r="U30" s="4"/>
      <c r="AD30" s="4">
        <f t="shared" si="2"/>
        <v>0</v>
      </c>
      <c r="AF30" s="23"/>
      <c r="AG30" s="31" t="str">
        <f t="shared" si="3"/>
        <v>&lt;tr class='mmt groupless'&gt;&lt;td headers='icon'&gt;&lt;img src='resources/TS_ENVYRIA_AYLLU_01.png' alt='「ある日の大発見」'&gt;&lt;/td&gt;&lt;td headers='name'&gt;「ある日の大発見」&lt;/td&gt;&lt;td headers='rank'&gt;4&lt;/td&gt;&lt;td headers='remark'&gt;&lt;/td&gt;&lt;td headers='origin'&gt;ルストブルグ
Lustburg&lt;/td&gt;&lt;td headers='group'&gt;&lt;/td&gt;&lt;td headers='score' id='m028'&gt;0&lt;/td&gt;&lt;td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0" s="31" t="str">
        <f ca="1">"document.getElementById('"&amp;AI30&amp;"').innerHTML = (b1*"&amp;TEXT(J30,0)&amp;"+b2*"&amp;TEXT(K30,0)&amp;"+b0*"&amp;TEXT(L30,0)&amp;") + (s1*"&amp;TEXT(W30,0)&amp;"+s2*"&amp;TEXT(X30,0)&amp;"+s3*"&amp;TEXT(Y30,0)&amp;"+s4*"&amp;TEXT(Z30,0)&amp;"+s5*"&amp;TEXT(AA30,0)&amp;"+s6*"&amp;TEXT(AB30,0)&amp;"+s7*"&amp;TEXT(AC30,0)&amp;"+s0*"&amp;TEXT(AD30,0)&amp;") + (e01*"&amp;IF(ISNUMBER(SEARCH("斬撃",R30)),S30,0)&amp;"+e02*"&amp;IF(ISNUMBER(SEARCH("刺突",R30)),S30,0)&amp;"+e03*"&amp;IF(ISNUMBER(SEARCH("打撃",R30)),S30,0)&amp;"+e04*"&amp;IF(ISNUMBER(SEARCH("射撃",R30)),S30,S30)&amp;"+e05*"&amp;IF(ISNUMBER(SEARCH("魔法",R30)),S30,0)&amp;"+e06*"&amp;IF(ISNUMBER(SERCH("無区分",R30)),S30,0)&amp;"+e07*"&amp;IF(T30="反撃",U30,0)&amp;"+e08*"&amp;IF(T30="風属性",U30,0)&amp;"+e09*"&amp;IF(T30="闇属性",U30,0)&amp;"+e10*"&amp;IF(T30="単体",U30,0)&amp;"+e11*"&amp;IF(T30="範囲",U30,0)&amp;"+e12*"&amp;IF(T30="人",U30,0)&amp;"+e13*"&amp;IF(T30="異族",U30,0)&amp;"+e14*"&amp;IF(T30="バジュラ",U30,0)&amp;"+e15*"&amp;IF(T30="魔動人形",U30,0)&amp;");"</f>
        <v>document.getElementById('m028').innerHTML = (b1*0+b2*0+b0*0) + (s1*0+s2*0+s3*0+s4*0+s5*0+s6*0+s7*0+s0*0) + (e01*0+e02*0+e03*0+e04*+e05*0+e06*0+e07*0+e08*0+e09*0+e10*0+e11*0+e12*0+e13*0+e14*0+e15*0);</v>
      </c>
      <c r="AI30" s="35" t="str">
        <f t="shared" si="4"/>
        <v>m028</v>
      </c>
      <c r="AJ30" s="23"/>
    </row>
    <row r="31" spans="1:36" s="3" customFormat="1" ht="37.049999999999997" customHeight="1" x14ac:dyDescent="0.3">
      <c r="A31" s="3" t="s">
        <v>94</v>
      </c>
      <c r="C31" s="6" t="s">
        <v>455</v>
      </c>
      <c r="D31" s="3">
        <v>5</v>
      </c>
      <c r="F31" s="16" t="s">
        <v>42</v>
      </c>
      <c r="G31" s="8"/>
      <c r="H31" s="4">
        <f t="shared" si="0"/>
        <v>0</v>
      </c>
      <c r="I31" s="2"/>
      <c r="J31" s="2"/>
      <c r="K31" s="2"/>
      <c r="L31" s="2">
        <f t="shared" si="1"/>
        <v>0</v>
      </c>
      <c r="M31" s="2"/>
      <c r="N31" s="2"/>
      <c r="O31" s="2"/>
      <c r="P31" s="2"/>
      <c r="Q31" s="7"/>
      <c r="U31" s="4"/>
      <c r="AD31" s="4">
        <f t="shared" si="2"/>
        <v>0</v>
      </c>
      <c r="AF31" s="23"/>
      <c r="AG31" s="31" t="str">
        <f t="shared" si="3"/>
        <v>&lt;tr class='mmt groupless'&gt;&lt;td headers='icon'&gt;&lt;img src='resources/TS_ENVYRIA_BELTA_01.png' alt='特式お手入れの成果は'&gt;&lt;/td&gt;&lt;td headers='name'&gt;特式お手入れの成果は&lt;/td&gt;&lt;td headers='rank'&gt;5&lt;/td&gt;&lt;td headers='remark'&gt;&lt;/td&gt;&lt;td headers='origin'&gt;エンヴィリア
Envylia&lt;/td&gt;&lt;td headers='group'&gt;&lt;/td&gt;&lt;td headers='score' id='m029'&gt;0&lt;/td&gt;&lt;td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1" s="31" t="str">
        <f ca="1">"document.getElementById('"&amp;AI31&amp;"').innerHTML = (b1*"&amp;TEXT(J31,0)&amp;"+b2*"&amp;TEXT(K31,0)&amp;"+b0*"&amp;TEXT(L31,0)&amp;") + (s1*"&amp;TEXT(W31,0)&amp;"+s2*"&amp;TEXT(X31,0)&amp;"+s3*"&amp;TEXT(Y31,0)&amp;"+s4*"&amp;TEXT(Z31,0)&amp;"+s5*"&amp;TEXT(AA31,0)&amp;"+s6*"&amp;TEXT(AB31,0)&amp;"+s7*"&amp;TEXT(AC31,0)&amp;"+s0*"&amp;TEXT(AD31,0)&amp;") + (e01*"&amp;IF(ISNUMBER(SEARCH("斬撃",R31)),S31,0)&amp;"+e02*"&amp;IF(ISNUMBER(SEARCH("刺突",R31)),S31,0)&amp;"+e03*"&amp;IF(ISNUMBER(SEARCH("打撃",R31)),S31,0)&amp;"+e04*"&amp;IF(ISNUMBER(SEARCH("射撃",R31)),S31,S31)&amp;"+e05*"&amp;IF(ISNUMBER(SEARCH("魔法",R31)),S31,0)&amp;"+e06*"&amp;IF(ISNUMBER(SERCH("無区分",R31)),S31,0)&amp;"+e07*"&amp;IF(T31="反撃",U31,0)&amp;"+e08*"&amp;IF(T31="風属性",U31,0)&amp;"+e09*"&amp;IF(T31="闇属性",U31,0)&amp;"+e10*"&amp;IF(T31="単体",U31,0)&amp;"+e11*"&amp;IF(T31="範囲",U31,0)&amp;"+e12*"&amp;IF(T31="人",U31,0)&amp;"+e13*"&amp;IF(T31="異族",U31,0)&amp;"+e14*"&amp;IF(T31="バジュラ",U31,0)&amp;"+e15*"&amp;IF(T31="魔動人形",U31,0)&amp;");"</f>
        <v>document.getElementById('m029').innerHTML = (b1*0+b2*0+b0*0) + (s1*0+s2*0+s3*0+s4*0+s5*0+s6*0+s7*0+s0*0) + (e01*0+e02*0+e03*0+e04*+e05*0+e06*0+e07*0+e08*0+e09*0+e10*0+e11*0+e12*0+e13*0+e14*0+e15*0);</v>
      </c>
      <c r="AI31" s="35" t="str">
        <f t="shared" si="4"/>
        <v>m029</v>
      </c>
      <c r="AJ31" s="23"/>
    </row>
    <row r="32" spans="1:36" s="3" customFormat="1" ht="37.049999999999997" customHeight="1" x14ac:dyDescent="0.3">
      <c r="A32" s="3" t="s">
        <v>95</v>
      </c>
      <c r="C32" s="6" t="s">
        <v>456</v>
      </c>
      <c r="D32" s="3">
        <v>5</v>
      </c>
      <c r="F32" s="16" t="s">
        <v>42</v>
      </c>
      <c r="G32" s="8"/>
      <c r="H32" s="4">
        <f t="shared" si="0"/>
        <v>0</v>
      </c>
      <c r="I32" s="2"/>
      <c r="J32" s="2"/>
      <c r="K32" s="2"/>
      <c r="L32" s="2">
        <f t="shared" si="1"/>
        <v>0</v>
      </c>
      <c r="M32" s="2"/>
      <c r="N32" s="2"/>
      <c r="O32" s="2"/>
      <c r="P32" s="2"/>
      <c r="Q32" s="7"/>
      <c r="U32" s="4"/>
      <c r="AD32" s="4">
        <f t="shared" si="2"/>
        <v>0</v>
      </c>
      <c r="AF32" s="23"/>
      <c r="AG32" s="31" t="str">
        <f t="shared" si="3"/>
        <v>&lt;tr class='mmt groupless'&gt;&lt;td headers='icon'&gt;&lt;img src='resources/TS_ENVYRIA_BELTA_02.png' alt='打ち上げる夏の思い出'&gt;&lt;/td&gt;&lt;td headers='name'&gt;打ち上げる夏の思い出&lt;/td&gt;&lt;td headers='rank'&gt;5&lt;/td&gt;&lt;td headers='remark'&gt;&lt;/td&gt;&lt;td headers='origin'&gt;エンヴィリア
Envylia&lt;/td&gt;&lt;td headers='group'&gt;&lt;/td&gt;&lt;td headers='score' id='m030'&gt;0&lt;/td&gt;&lt;td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2" s="31" t="str">
        <f ca="1">"document.getElementById('"&amp;AI32&amp;"').innerHTML = (b1*"&amp;TEXT(J32,0)&amp;"+b2*"&amp;TEXT(K32,0)&amp;"+b0*"&amp;TEXT(L32,0)&amp;") + (s1*"&amp;TEXT(W32,0)&amp;"+s2*"&amp;TEXT(X32,0)&amp;"+s3*"&amp;TEXT(Y32,0)&amp;"+s4*"&amp;TEXT(Z32,0)&amp;"+s5*"&amp;TEXT(AA32,0)&amp;"+s6*"&amp;TEXT(AB32,0)&amp;"+s7*"&amp;TEXT(AC32,0)&amp;"+s0*"&amp;TEXT(AD32,0)&amp;") + (e01*"&amp;IF(ISNUMBER(SEARCH("斬撃",R32)),S32,0)&amp;"+e02*"&amp;IF(ISNUMBER(SEARCH("刺突",R32)),S32,0)&amp;"+e03*"&amp;IF(ISNUMBER(SEARCH("打撃",R32)),S32,0)&amp;"+e04*"&amp;IF(ISNUMBER(SEARCH("射撃",R32)),S32,S32)&amp;"+e05*"&amp;IF(ISNUMBER(SEARCH("魔法",R32)),S32,0)&amp;"+e06*"&amp;IF(ISNUMBER(SERCH("無区分",R32)),S32,0)&amp;"+e07*"&amp;IF(T32="反撃",U32,0)&amp;"+e08*"&amp;IF(T32="風属性",U32,0)&amp;"+e09*"&amp;IF(T32="闇属性",U32,0)&amp;"+e10*"&amp;IF(T32="単体",U32,0)&amp;"+e11*"&amp;IF(T32="範囲",U32,0)&amp;"+e12*"&amp;IF(T32="人",U32,0)&amp;"+e13*"&amp;IF(T32="異族",U32,0)&amp;"+e14*"&amp;IF(T32="バジュラ",U32,0)&amp;"+e15*"&amp;IF(T32="魔動人形",U32,0)&amp;");"</f>
        <v>document.getElementById('m030').innerHTML = (b1*0+b2*0+b0*0) + (s1*0+s2*0+s3*0+s4*0+s5*0+s6*0+s7*0+s0*0) + (e01*0+e02*0+e03*0+e04*+e05*0+e06*0+e07*0+e08*0+e09*0+e10*0+e11*0+e12*0+e13*0+e14*0+e15*0);</v>
      </c>
      <c r="AI32" s="35" t="str">
        <f t="shared" si="4"/>
        <v>m030</v>
      </c>
      <c r="AJ32" s="23"/>
    </row>
    <row r="33" spans="1:36" s="3" customFormat="1" ht="37.049999999999997" customHeight="1" x14ac:dyDescent="0.3">
      <c r="A33" s="3" t="s">
        <v>96</v>
      </c>
      <c r="C33" s="6" t="s">
        <v>97</v>
      </c>
      <c r="D33" s="3">
        <v>5</v>
      </c>
      <c r="F33" s="16" t="s">
        <v>42</v>
      </c>
      <c r="G33" s="8" t="s">
        <v>68</v>
      </c>
      <c r="H33" s="4">
        <f t="shared" si="0"/>
        <v>90</v>
      </c>
      <c r="I33" s="2">
        <v>50</v>
      </c>
      <c r="J33" s="2"/>
      <c r="K33" s="2"/>
      <c r="L33" s="2">
        <f t="shared" si="1"/>
        <v>0</v>
      </c>
      <c r="M33" s="2"/>
      <c r="N33" s="2"/>
      <c r="O33" s="2"/>
      <c r="P33" s="2"/>
      <c r="Q33" s="7"/>
      <c r="T33" s="3" t="s">
        <v>478</v>
      </c>
      <c r="U33" s="4">
        <v>30</v>
      </c>
      <c r="V33" s="3" t="s">
        <v>490</v>
      </c>
      <c r="AB33" s="3">
        <v>60</v>
      </c>
      <c r="AD33" s="4">
        <f t="shared" si="2"/>
        <v>60</v>
      </c>
      <c r="AF33" s="23"/>
      <c r="AG33" s="31" t="str">
        <f t="shared" si="3"/>
        <v>&lt;tr class='mmt'&gt;&lt;td headers='icon'&gt;&lt;img src='resources/TS_ENVYRIA_CANON_01.png' alt='継承されし大陸の正義'&gt;&lt;/td&gt;&lt;td headers='name'&gt;継承されし大陸の正義&lt;/td&gt;&lt;td headers='rank'&gt;5&lt;/td&gt;&lt;td headers='remark'&gt;&lt;/td&gt;&lt;td headers='origin'&gt;エンヴィリア
Envylia&lt;/td&gt;&lt;td headers='group'&gt;聖教騎士団&lt;/td&gt;&lt;td headers='score' id='m031'&gt;90&lt;/td&gt;&lt;td headers='HP'&gt;50&lt;/td&gt;&lt;td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headers='special'&gt;闇属性&lt;/td&gt;&lt;td headers='sp.bonus'&gt;30&lt;/td&gt;&lt;td headers='others'&gt;闇属性耐性+20&lt;/td&gt;&lt;td headers='sinA'&gt;&lt;/td&gt;&lt;td headers='sinB'&gt;&lt;/td&gt;&lt;td headers='sinC'&gt;&lt;/td&gt;&lt;td headers='sinD'&gt;&lt;/td&gt;&lt;td headers='sinE'&gt;&lt;/td&gt;&lt;td headers='sinF'&gt;60&lt;/td&gt;&lt;td headers='sinG'&gt;&lt;/td&gt;&lt;/tr&gt;</v>
      </c>
      <c r="AH33" s="31" t="str">
        <f ca="1">"document.getElementById('"&amp;AI33&amp;"').innerHTML = (b1*"&amp;TEXT(J33,0)&amp;"+b2*"&amp;TEXT(K33,0)&amp;"+b0*"&amp;TEXT(L33,0)&amp;") + (s1*"&amp;TEXT(W33,0)&amp;"+s2*"&amp;TEXT(X33,0)&amp;"+s3*"&amp;TEXT(Y33,0)&amp;"+s4*"&amp;TEXT(Z33,0)&amp;"+s5*"&amp;TEXT(AA33,0)&amp;"+s6*"&amp;TEXT(AB33,0)&amp;"+s7*"&amp;TEXT(AC33,0)&amp;"+s0*"&amp;TEXT(AD33,0)&amp;") + (e01*"&amp;IF(ISNUMBER(SEARCH("斬撃",R33)),S33,0)&amp;"+e02*"&amp;IF(ISNUMBER(SEARCH("刺突",R33)),S33,0)&amp;"+e03*"&amp;IF(ISNUMBER(SEARCH("打撃",R33)),S33,0)&amp;"+e04*"&amp;IF(ISNUMBER(SEARCH("射撃",R33)),S33,S33)&amp;"+e05*"&amp;IF(ISNUMBER(SEARCH("魔法",R33)),S33,0)&amp;"+e06*"&amp;IF(ISNUMBER(SERCH("無区分",R33)),S33,0)&amp;"+e07*"&amp;IF(T33="反撃",U33,0)&amp;"+e08*"&amp;IF(T33="風属性",U33,0)&amp;"+e09*"&amp;IF(T33="闇属性",U33,0)&amp;"+e10*"&amp;IF(T33="単体",U33,0)&amp;"+e11*"&amp;IF(T33="範囲",U33,0)&amp;"+e12*"&amp;IF(T33="人",U33,0)&amp;"+e13*"&amp;IF(T33="異族",U33,0)&amp;"+e14*"&amp;IF(T33="バジュラ",U33,0)&amp;"+e15*"&amp;IF(T33="魔動人形",U33,0)&amp;");"</f>
        <v>document.getElementById('m031').innerHTML = (b1*0+b2*0+b0*0) + (s1*0+s2*0+s3*0+s4*0+s5*0+s6*60+s7*0+s0*60) + (e01*0+e02*0+e03*0+e04*+e05*0+e06*0+e07*0+e08*0+e09*30+e10*0+e11*0+e12*0+e13*0+e14*0+e15*0);</v>
      </c>
      <c r="AI33" s="35" t="str">
        <f t="shared" si="4"/>
        <v>m031</v>
      </c>
      <c r="AJ33" s="23"/>
    </row>
    <row r="34" spans="1:36" s="3" customFormat="1" ht="37.049999999999997" customHeight="1" x14ac:dyDescent="0.3">
      <c r="A34" s="3" t="s">
        <v>98</v>
      </c>
      <c r="C34" s="6" t="s">
        <v>99</v>
      </c>
      <c r="D34" s="3">
        <v>5</v>
      </c>
      <c r="F34" s="16" t="s">
        <v>42</v>
      </c>
      <c r="G34" s="8" t="s">
        <v>100</v>
      </c>
      <c r="H34" s="4">
        <f t="shared" si="0"/>
        <v>40</v>
      </c>
      <c r="I34" s="2">
        <v>40</v>
      </c>
      <c r="J34" s="2"/>
      <c r="K34" s="2"/>
      <c r="L34" s="2">
        <f t="shared" si="1"/>
        <v>0</v>
      </c>
      <c r="M34" s="2">
        <v>60</v>
      </c>
      <c r="N34" s="2"/>
      <c r="O34" s="2"/>
      <c r="P34" s="2"/>
      <c r="Q34" s="7"/>
      <c r="U34" s="4"/>
      <c r="AA34" s="3">
        <v>40</v>
      </c>
      <c r="AB34" s="3">
        <v>20</v>
      </c>
      <c r="AD34" s="4">
        <f t="shared" si="2"/>
        <v>40</v>
      </c>
      <c r="AF34" s="23"/>
      <c r="AG34" s="31" t="str">
        <f t="shared" si="3"/>
        <v>&lt;tr class='mmt'&gt;&lt;td headers='icon'&gt;&lt;img src='resources/TS_ENVYRIA_CLOE_01.png' alt='圧倒的敗北'&gt;&lt;/td&gt;&lt;td headers='name'&gt;圧倒的敗北&lt;/td&gt;&lt;td headers='rank'&gt;5&lt;/td&gt;&lt;td headers='remark'&gt;&lt;/td&gt;&lt;td headers='origin'&gt;エンヴィリア
Envylia&lt;/td&gt;&lt;td headers='group'&gt;緋炎騎士団&lt;/td&gt;&lt;td headers='score' id='m032'&gt;40&lt;/td&gt;&lt;td headers='HP'&gt;40&lt;/td&gt;&lt;td headers='patk'&gt;&lt;/td&gt;&lt;td headers='matk'&gt;&lt;/td&gt;&lt;td headers='pdef'&gt;60&lt;/td&gt;&lt;td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headers='sinE'&gt;40&lt;/td&gt;&lt;td headers='sinF'&gt;20&lt;/td&gt;&lt;td headers='sinG'&gt;&lt;/td&gt;&lt;/tr&gt;</v>
      </c>
      <c r="AH34" s="31" t="str">
        <f ca="1">"document.getElementById('"&amp;AI34&amp;"').innerHTML = (b1*"&amp;TEXT(J34,0)&amp;"+b2*"&amp;TEXT(K34,0)&amp;"+b0*"&amp;TEXT(L34,0)&amp;") + (s1*"&amp;TEXT(W34,0)&amp;"+s2*"&amp;TEXT(X34,0)&amp;"+s3*"&amp;TEXT(Y34,0)&amp;"+s4*"&amp;TEXT(Z34,0)&amp;"+s5*"&amp;TEXT(AA34,0)&amp;"+s6*"&amp;TEXT(AB34,0)&amp;"+s7*"&amp;TEXT(AC34,0)&amp;"+s0*"&amp;TEXT(AD34,0)&amp;") + (e01*"&amp;IF(ISNUMBER(SEARCH("斬撃",R34)),S34,0)&amp;"+e02*"&amp;IF(ISNUMBER(SEARCH("刺突",R34)),S34,0)&amp;"+e03*"&amp;IF(ISNUMBER(SEARCH("打撃",R34)),S34,0)&amp;"+e04*"&amp;IF(ISNUMBER(SEARCH("射撃",R34)),S34,S34)&amp;"+e05*"&amp;IF(ISNUMBER(SEARCH("魔法",R34)),S34,0)&amp;"+e06*"&amp;IF(ISNUMBER(SERCH("無区分",R34)),S34,0)&amp;"+e07*"&amp;IF(T34="反撃",U34,0)&amp;"+e08*"&amp;IF(T34="風属性",U34,0)&amp;"+e09*"&amp;IF(T34="闇属性",U34,0)&amp;"+e10*"&amp;IF(T34="単体",U34,0)&amp;"+e11*"&amp;IF(T34="範囲",U34,0)&amp;"+e12*"&amp;IF(T34="人",U34,0)&amp;"+e13*"&amp;IF(T34="異族",U34,0)&amp;"+e14*"&amp;IF(T34="バジュラ",U34,0)&amp;"+e15*"&amp;IF(T34="魔動人形",U34,0)&amp;");"</f>
        <v>document.getElementById('m032').innerHTML = (b1*0+b2*0+b0*0) + (s1*0+s2*0+s3*0+s4*0+s5*40+s6*20+s7*0+s0*40) + (e01*0+e02*0+e03*0+e04*+e05*0+e06*0+e07*0+e08*0+e09*0+e10*0+e11*0+e12*0+e13*0+e14*0+e15*0);</v>
      </c>
      <c r="AI34" s="35" t="str">
        <f t="shared" si="4"/>
        <v>m032</v>
      </c>
      <c r="AJ34" s="23"/>
    </row>
    <row r="35" spans="1:36" s="3" customFormat="1" ht="37.049999999999997" customHeight="1" x14ac:dyDescent="0.3">
      <c r="A35" s="3" t="s">
        <v>101</v>
      </c>
      <c r="C35" s="6" t="s">
        <v>102</v>
      </c>
      <c r="D35" s="3">
        <v>4</v>
      </c>
      <c r="F35" s="16" t="s">
        <v>42</v>
      </c>
      <c r="G35" s="8" t="s">
        <v>100</v>
      </c>
      <c r="H35" s="4">
        <f t="shared" si="0"/>
        <v>0</v>
      </c>
      <c r="I35" s="2"/>
      <c r="J35" s="2"/>
      <c r="K35" s="2"/>
      <c r="L35" s="2">
        <f t="shared" si="1"/>
        <v>0</v>
      </c>
      <c r="M35" s="2"/>
      <c r="N35" s="2"/>
      <c r="O35" s="2"/>
      <c r="P35" s="2"/>
      <c r="Q35" s="7"/>
      <c r="U35" s="4"/>
      <c r="AD35" s="4">
        <f t="shared" si="2"/>
        <v>0</v>
      </c>
      <c r="AF35" s="23"/>
      <c r="AG35" s="31" t="str">
        <f t="shared" si="3"/>
        <v>&lt;tr class='mmt'&gt;&lt;td headers='icon'&gt;&lt;img src='resources/TS_ENVYRIA_DARTAGNAN_01.png' alt='肉は完全食！'&gt;&lt;/td&gt;&lt;td headers='name'&gt;肉は完全食！&lt;/td&gt;&lt;td headers='rank'&gt;4&lt;/td&gt;&lt;td headers='remark'&gt;&lt;/td&gt;&lt;td headers='origin'&gt;エンヴィリア
Envylia&lt;/td&gt;&lt;td headers='group'&gt;緋炎騎士団&lt;/td&gt;&lt;td headers='score' id='m033'&gt;0&lt;/td&gt;&lt;td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5" s="31" t="str">
        <f ca="1">"document.getElementById('"&amp;AI35&amp;"').innerHTML = (b1*"&amp;TEXT(J35,0)&amp;"+b2*"&amp;TEXT(K35,0)&amp;"+b0*"&amp;TEXT(L35,0)&amp;") + (s1*"&amp;TEXT(W35,0)&amp;"+s2*"&amp;TEXT(X35,0)&amp;"+s3*"&amp;TEXT(Y35,0)&amp;"+s4*"&amp;TEXT(Z35,0)&amp;"+s5*"&amp;TEXT(AA35,0)&amp;"+s6*"&amp;TEXT(AB35,0)&amp;"+s7*"&amp;TEXT(AC35,0)&amp;"+s0*"&amp;TEXT(AD35,0)&amp;") + (e01*"&amp;IF(ISNUMBER(SEARCH("斬撃",R35)),S35,0)&amp;"+e02*"&amp;IF(ISNUMBER(SEARCH("刺突",R35)),S35,0)&amp;"+e03*"&amp;IF(ISNUMBER(SEARCH("打撃",R35)),S35,0)&amp;"+e04*"&amp;IF(ISNUMBER(SEARCH("射撃",R35)),S35,S35)&amp;"+e05*"&amp;IF(ISNUMBER(SEARCH("魔法",R35)),S35,0)&amp;"+e06*"&amp;IF(ISNUMBER(SERCH("無区分",R35)),S35,0)&amp;"+e07*"&amp;IF(T35="反撃",U35,0)&amp;"+e08*"&amp;IF(T35="風属性",U35,0)&amp;"+e09*"&amp;IF(T35="闇属性",U35,0)&amp;"+e10*"&amp;IF(T35="単体",U35,0)&amp;"+e11*"&amp;IF(T35="範囲",U35,0)&amp;"+e12*"&amp;IF(T35="人",U35,0)&amp;"+e13*"&amp;IF(T35="異族",U35,0)&amp;"+e14*"&amp;IF(T35="バジュラ",U35,0)&amp;"+e15*"&amp;IF(T35="魔動人形",U35,0)&amp;");"</f>
        <v>document.getElementById('m033').innerHTML = (b1*0+b2*0+b0*0) + (s1*0+s2*0+s3*0+s4*0+s5*0+s6*0+s7*0+s0*0) + (e01*0+e02*0+e03*0+e04*+e05*0+e06*0+e07*0+e08*0+e09*0+e10*0+e11*0+e12*0+e13*0+e14*0+e15*0);</v>
      </c>
      <c r="AI35" s="35" t="str">
        <f t="shared" si="4"/>
        <v>m033</v>
      </c>
      <c r="AJ35" s="23"/>
    </row>
    <row r="36" spans="1:36" s="3" customFormat="1" ht="37.049999999999997" customHeight="1" x14ac:dyDescent="0.3">
      <c r="A36" s="3" t="s">
        <v>103</v>
      </c>
      <c r="C36" s="6" t="s">
        <v>104</v>
      </c>
      <c r="D36" s="3">
        <v>3</v>
      </c>
      <c r="F36" s="16" t="s">
        <v>42</v>
      </c>
      <c r="G36" s="8"/>
      <c r="H36" s="4">
        <f t="shared" si="0"/>
        <v>0</v>
      </c>
      <c r="I36" s="2"/>
      <c r="J36" s="2"/>
      <c r="K36" s="2"/>
      <c r="L36" s="2">
        <f t="shared" si="1"/>
        <v>0</v>
      </c>
      <c r="M36" s="2"/>
      <c r="N36" s="2"/>
      <c r="O36" s="2"/>
      <c r="P36" s="2"/>
      <c r="Q36" s="7"/>
      <c r="U36" s="4"/>
      <c r="AD36" s="4">
        <f t="shared" si="2"/>
        <v>0</v>
      </c>
      <c r="AF36" s="23"/>
      <c r="AG36" s="31" t="str">
        <f t="shared" si="3"/>
        <v>&lt;tr class='mmt groupless'&gt;&lt;td headers='icon'&gt;&lt;img src='resources/TS_ENVYRIA_DECEL_01.png' alt='ささやかな休息'&gt;&lt;/td&gt;&lt;td headers='name'&gt;ささやかな休息&lt;/td&gt;&lt;td headers='rank'&gt;3&lt;/td&gt;&lt;td headers='remark'&gt;&lt;/td&gt;&lt;td headers='origin'&gt;エンヴィリア
Envylia&lt;/td&gt;&lt;td headers='group'&gt;&lt;/td&gt;&lt;td headers='score' id='m034'&gt;0&lt;/td&gt;&lt;td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6" s="31" t="str">
        <f ca="1">"document.getElementById('"&amp;AI36&amp;"').innerHTML = (b1*"&amp;TEXT(J36,0)&amp;"+b2*"&amp;TEXT(K36,0)&amp;"+b0*"&amp;TEXT(L36,0)&amp;") + (s1*"&amp;TEXT(W36,0)&amp;"+s2*"&amp;TEXT(X36,0)&amp;"+s3*"&amp;TEXT(Y36,0)&amp;"+s4*"&amp;TEXT(Z36,0)&amp;"+s5*"&amp;TEXT(AA36,0)&amp;"+s6*"&amp;TEXT(AB36,0)&amp;"+s7*"&amp;TEXT(AC36,0)&amp;"+s0*"&amp;TEXT(AD36,0)&amp;") + (e01*"&amp;IF(ISNUMBER(SEARCH("斬撃",R36)),S36,0)&amp;"+e02*"&amp;IF(ISNUMBER(SEARCH("刺突",R36)),S36,0)&amp;"+e03*"&amp;IF(ISNUMBER(SEARCH("打撃",R36)),S36,0)&amp;"+e04*"&amp;IF(ISNUMBER(SEARCH("射撃",R36)),S36,S36)&amp;"+e05*"&amp;IF(ISNUMBER(SEARCH("魔法",R36)),S36,0)&amp;"+e06*"&amp;IF(ISNUMBER(SERCH("無区分",R36)),S36,0)&amp;"+e07*"&amp;IF(T36="反撃",U36,0)&amp;"+e08*"&amp;IF(T36="風属性",U36,0)&amp;"+e09*"&amp;IF(T36="闇属性",U36,0)&amp;"+e10*"&amp;IF(T36="単体",U36,0)&amp;"+e11*"&amp;IF(T36="範囲",U36,0)&amp;"+e12*"&amp;IF(T36="人",U36,0)&amp;"+e13*"&amp;IF(T36="異族",U36,0)&amp;"+e14*"&amp;IF(T36="バジュラ",U36,0)&amp;"+e15*"&amp;IF(T36="魔動人形",U36,0)&amp;");"</f>
        <v>document.getElementById('m034').innerHTML = (b1*0+b2*0+b0*0) + (s1*0+s2*0+s3*0+s4*0+s5*0+s6*0+s7*0+s0*0) + (e01*0+e02*0+e03*0+e04*+e05*0+e06*0+e07*0+e08*0+e09*0+e10*0+e11*0+e12*0+e13*0+e14*0+e15*0);</v>
      </c>
      <c r="AI36" s="35" t="str">
        <f t="shared" si="4"/>
        <v>m034</v>
      </c>
      <c r="AJ36" s="23"/>
    </row>
    <row r="37" spans="1:36" s="3" customFormat="1" ht="37.049999999999997" customHeight="1" x14ac:dyDescent="0.3">
      <c r="A37" s="3" t="s">
        <v>105</v>
      </c>
      <c r="C37" s="6" t="s">
        <v>106</v>
      </c>
      <c r="D37" s="3">
        <v>3</v>
      </c>
      <c r="F37" s="16" t="s">
        <v>42</v>
      </c>
      <c r="G37" s="8" t="s">
        <v>107</v>
      </c>
      <c r="H37" s="4">
        <f t="shared" si="0"/>
        <v>20</v>
      </c>
      <c r="I37" s="2"/>
      <c r="J37" s="2"/>
      <c r="K37" s="2"/>
      <c r="L37" s="2">
        <f t="shared" si="1"/>
        <v>0</v>
      </c>
      <c r="M37" s="2">
        <v>50</v>
      </c>
      <c r="N37" s="2"/>
      <c r="O37" s="2"/>
      <c r="P37" s="2"/>
      <c r="Q37" s="7"/>
      <c r="U37" s="4"/>
      <c r="W37" s="3">
        <v>20</v>
      </c>
      <c r="AD37" s="4">
        <f t="shared" si="2"/>
        <v>20</v>
      </c>
      <c r="AF37" s="23"/>
      <c r="AG37" s="31" t="str">
        <f t="shared" si="3"/>
        <v>&lt;tr class='mmt'&gt;&lt;td headers='icon'&gt;&lt;img src='resources/TS_ENVYRIA_DILGA_01.png' alt='戦士の休息'&gt;&lt;/td&gt;&lt;td headers='name'&gt;戦士の休息&lt;/td&gt;&lt;td headers='rank'&gt;3&lt;/td&gt;&lt;td headers='remark'&gt;&lt;/td&gt;&lt;td headers='origin'&gt;エンヴィリア
Envylia&lt;/td&gt;&lt;td headers='group'&gt;エンヴィリア王国騎士団&lt;/td&gt;&lt;td headers='score' id='m035'&gt;20&lt;/td&gt;&lt;td headers='HP'&gt;&lt;/td&gt;&lt;td headers='patk'&gt;&lt;/td&gt;&lt;td headers='matk'&gt;&lt;/td&gt;&lt;td headers='pdef'&gt;50&lt;/td&gt;&lt;td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headers='sinA'&gt;20&lt;/td&gt;&lt;td headers='sinB'&gt;&lt;/td&gt;&lt;td headers='sinC'&gt;&lt;/td&gt;&lt;td headers='sinD'&gt;&lt;/td&gt;&lt;td headers='sinE'&gt;&lt;/td&gt;&lt;td headers='sinF'&gt;&lt;/td&gt;&lt;td headers='sinG'&gt;&lt;/td&gt;&lt;/tr&gt;</v>
      </c>
      <c r="AH37" s="31" t="str">
        <f ca="1">"document.getElementById('"&amp;AI37&amp;"').innerHTML = (b1*"&amp;TEXT(J37,0)&amp;"+b2*"&amp;TEXT(K37,0)&amp;"+b0*"&amp;TEXT(L37,0)&amp;") + (s1*"&amp;TEXT(W37,0)&amp;"+s2*"&amp;TEXT(X37,0)&amp;"+s3*"&amp;TEXT(Y37,0)&amp;"+s4*"&amp;TEXT(Z37,0)&amp;"+s5*"&amp;TEXT(AA37,0)&amp;"+s6*"&amp;TEXT(AB37,0)&amp;"+s7*"&amp;TEXT(AC37,0)&amp;"+s0*"&amp;TEXT(AD37,0)&amp;") + (e01*"&amp;IF(ISNUMBER(SEARCH("斬撃",R37)),S37,0)&amp;"+e02*"&amp;IF(ISNUMBER(SEARCH("刺突",R37)),S37,0)&amp;"+e03*"&amp;IF(ISNUMBER(SEARCH("打撃",R37)),S37,0)&amp;"+e04*"&amp;IF(ISNUMBER(SEARCH("射撃",R37)),S37,S37)&amp;"+e05*"&amp;IF(ISNUMBER(SEARCH("魔法",R37)),S37,0)&amp;"+e06*"&amp;IF(ISNUMBER(SERCH("無区分",R37)),S37,0)&amp;"+e07*"&amp;IF(T37="反撃",U37,0)&amp;"+e08*"&amp;IF(T37="風属性",U37,0)&amp;"+e09*"&amp;IF(T37="闇属性",U37,0)&amp;"+e10*"&amp;IF(T37="単体",U37,0)&amp;"+e11*"&amp;IF(T37="範囲",U37,0)&amp;"+e12*"&amp;IF(T37="人",U37,0)&amp;"+e13*"&amp;IF(T37="異族",U37,0)&amp;"+e14*"&amp;IF(T37="バジュラ",U37,0)&amp;"+e15*"&amp;IF(T37="魔動人形",U37,0)&amp;");"</f>
        <v>document.getElementById('m035').innerHTML = (b1*0+b2*0+b0*0) + (s1*20+s2*0+s3*0+s4*0+s5*0+s6*0+s7*0+s0*20) + (e01*0+e02*0+e03*0+e04*+e05*0+e06*0+e07*0+e08*0+e09*0+e10*0+e11*0+e12*0+e13*0+e14*0+e15*0);</v>
      </c>
      <c r="AI37" s="35" t="str">
        <f t="shared" si="4"/>
        <v>m035</v>
      </c>
      <c r="AJ37" s="23"/>
    </row>
    <row r="38" spans="1:36" s="3" customFormat="1" ht="37.049999999999997" customHeight="1" x14ac:dyDescent="0.3">
      <c r="A38" s="3" t="s">
        <v>108</v>
      </c>
      <c r="C38" s="6" t="s">
        <v>109</v>
      </c>
      <c r="D38" s="3">
        <v>3</v>
      </c>
      <c r="F38" s="16" t="s">
        <v>42</v>
      </c>
      <c r="G38" s="8"/>
      <c r="H38" s="4">
        <f t="shared" si="0"/>
        <v>0</v>
      </c>
      <c r="I38" s="2"/>
      <c r="J38" s="2"/>
      <c r="K38" s="2"/>
      <c r="L38" s="2">
        <f t="shared" si="1"/>
        <v>0</v>
      </c>
      <c r="M38" s="2"/>
      <c r="N38" s="2"/>
      <c r="O38" s="2"/>
      <c r="P38" s="2"/>
      <c r="Q38" s="7"/>
      <c r="U38" s="4"/>
      <c r="AD38" s="4">
        <f t="shared" si="2"/>
        <v>0</v>
      </c>
      <c r="AF38" s="23"/>
      <c r="AG38" s="31" t="str">
        <f t="shared" si="3"/>
        <v>&lt;tr class='mmt groupless'&gt;&lt;td headers='icon'&gt;&lt;img src='resources/TS_ENVYRIA_ELAINE_01.png' alt='お気に入りの帽子'&gt;&lt;/td&gt;&lt;td headers='name'&gt;お気に入りの帽子&lt;/td&gt;&lt;td headers='rank'&gt;3&lt;/td&gt;&lt;td headers='remark'&gt;&lt;/td&gt;&lt;td headers='origin'&gt;エンヴィリア
Envylia&lt;/td&gt;&lt;td headers='group'&gt;&lt;/td&gt;&lt;td headers='score' id='m036'&gt;0&lt;/td&gt;&lt;td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8" s="31" t="str">
        <f ca="1">"document.getElementById('"&amp;AI38&amp;"').innerHTML = (b1*"&amp;TEXT(J38,0)&amp;"+b2*"&amp;TEXT(K38,0)&amp;"+b0*"&amp;TEXT(L38,0)&amp;") + (s1*"&amp;TEXT(W38,0)&amp;"+s2*"&amp;TEXT(X38,0)&amp;"+s3*"&amp;TEXT(Y38,0)&amp;"+s4*"&amp;TEXT(Z38,0)&amp;"+s5*"&amp;TEXT(AA38,0)&amp;"+s6*"&amp;TEXT(AB38,0)&amp;"+s7*"&amp;TEXT(AC38,0)&amp;"+s0*"&amp;TEXT(AD38,0)&amp;") + (e01*"&amp;IF(ISNUMBER(SEARCH("斬撃",R38)),S38,0)&amp;"+e02*"&amp;IF(ISNUMBER(SEARCH("刺突",R38)),S38,0)&amp;"+e03*"&amp;IF(ISNUMBER(SEARCH("打撃",R38)),S38,0)&amp;"+e04*"&amp;IF(ISNUMBER(SEARCH("射撃",R38)),S38,S38)&amp;"+e05*"&amp;IF(ISNUMBER(SEARCH("魔法",R38)),S38,0)&amp;"+e06*"&amp;IF(ISNUMBER(SERCH("無区分",R38)),S38,0)&amp;"+e07*"&amp;IF(T38="反撃",U38,0)&amp;"+e08*"&amp;IF(T38="風属性",U38,0)&amp;"+e09*"&amp;IF(T38="闇属性",U38,0)&amp;"+e10*"&amp;IF(T38="単体",U38,0)&amp;"+e11*"&amp;IF(T38="範囲",U38,0)&amp;"+e12*"&amp;IF(T38="人",U38,0)&amp;"+e13*"&amp;IF(T38="異族",U38,0)&amp;"+e14*"&amp;IF(T38="バジュラ",U38,0)&amp;"+e15*"&amp;IF(T38="魔動人形",U38,0)&amp;");"</f>
        <v>document.getElementById('m036').innerHTML = (b1*0+b2*0+b0*0) + (s1*0+s2*0+s3*0+s4*0+s5*0+s6*0+s7*0+s0*0) + (e01*0+e02*0+e03*0+e04*+e05*0+e06*0+e07*0+e08*0+e09*0+e10*0+e11*0+e12*0+e13*0+e14*0+e15*0);</v>
      </c>
      <c r="AI38" s="35" t="str">
        <f t="shared" si="4"/>
        <v>m036</v>
      </c>
      <c r="AJ38" s="23"/>
    </row>
    <row r="39" spans="1:36" s="3" customFormat="1" ht="37.049999999999997" customHeight="1" x14ac:dyDescent="0.3">
      <c r="A39" s="3" t="s">
        <v>110</v>
      </c>
      <c r="C39" s="6" t="s">
        <v>111</v>
      </c>
      <c r="D39" s="3">
        <v>4</v>
      </c>
      <c r="F39" s="16" t="s">
        <v>42</v>
      </c>
      <c r="G39" s="8"/>
      <c r="H39" s="4">
        <f t="shared" si="0"/>
        <v>0</v>
      </c>
      <c r="I39" s="2"/>
      <c r="J39" s="2"/>
      <c r="K39" s="2"/>
      <c r="L39" s="2">
        <f t="shared" si="1"/>
        <v>0</v>
      </c>
      <c r="M39" s="2"/>
      <c r="N39" s="2"/>
      <c r="O39" s="2"/>
      <c r="P39" s="2"/>
      <c r="Q39" s="7"/>
      <c r="U39" s="4"/>
      <c r="AD39" s="4">
        <f t="shared" si="2"/>
        <v>0</v>
      </c>
      <c r="AF39" s="23"/>
      <c r="AG39" s="31" t="str">
        <f t="shared" si="3"/>
        <v>&lt;tr class='mmt groupless'&gt;&lt;td headers='icon'&gt;&lt;img src='resources/TS_ENVYRIA_ELIZABETH_01.png' alt='お姉様の為ならば'&gt;&lt;/td&gt;&lt;td headers='name'&gt;お姉様の為ならば&lt;/td&gt;&lt;td headers='rank'&gt;4&lt;/td&gt;&lt;td headers='remark'&gt;&lt;/td&gt;&lt;td headers='origin'&gt;エンヴィリア
Envylia&lt;/td&gt;&lt;td headers='group'&gt;&lt;/td&gt;&lt;td headers='score' id='m037'&gt;0&lt;/td&gt;&lt;td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39" s="31" t="str">
        <f ca="1">"document.getElementById('"&amp;AI39&amp;"').innerHTML = (b1*"&amp;TEXT(J39,0)&amp;"+b2*"&amp;TEXT(K39,0)&amp;"+b0*"&amp;TEXT(L39,0)&amp;") + (s1*"&amp;TEXT(W39,0)&amp;"+s2*"&amp;TEXT(X39,0)&amp;"+s3*"&amp;TEXT(Y39,0)&amp;"+s4*"&amp;TEXT(Z39,0)&amp;"+s5*"&amp;TEXT(AA39,0)&amp;"+s6*"&amp;TEXT(AB39,0)&amp;"+s7*"&amp;TEXT(AC39,0)&amp;"+s0*"&amp;TEXT(AD39,0)&amp;") + (e01*"&amp;IF(ISNUMBER(SEARCH("斬撃",R39)),S39,0)&amp;"+e02*"&amp;IF(ISNUMBER(SEARCH("刺突",R39)),S39,0)&amp;"+e03*"&amp;IF(ISNUMBER(SEARCH("打撃",R39)),S39,0)&amp;"+e04*"&amp;IF(ISNUMBER(SEARCH("射撃",R39)),S39,S39)&amp;"+e05*"&amp;IF(ISNUMBER(SEARCH("魔法",R39)),S39,0)&amp;"+e06*"&amp;IF(ISNUMBER(SERCH("無区分",R39)),S39,0)&amp;"+e07*"&amp;IF(T39="反撃",U39,0)&amp;"+e08*"&amp;IF(T39="風属性",U39,0)&amp;"+e09*"&amp;IF(T39="闇属性",U39,0)&amp;"+e10*"&amp;IF(T39="単体",U39,0)&amp;"+e11*"&amp;IF(T39="範囲",U39,0)&amp;"+e12*"&amp;IF(T39="人",U39,0)&amp;"+e13*"&amp;IF(T39="異族",U39,0)&amp;"+e14*"&amp;IF(T39="バジュラ",U39,0)&amp;"+e15*"&amp;IF(T39="魔動人形",U39,0)&amp;");"</f>
        <v>document.getElementById('m037').innerHTML = (b1*0+b2*0+b0*0) + (s1*0+s2*0+s3*0+s4*0+s5*0+s6*0+s7*0+s0*0) + (e01*0+e02*0+e03*0+e04*+e05*0+e06*0+e07*0+e08*0+e09*0+e10*0+e11*0+e12*0+e13*0+e14*0+e15*0);</v>
      </c>
      <c r="AI39" s="35" t="str">
        <f t="shared" si="4"/>
        <v>m037</v>
      </c>
      <c r="AJ39" s="23"/>
    </row>
    <row r="40" spans="1:36" s="3" customFormat="1" ht="37.049999999999997" customHeight="1" x14ac:dyDescent="0.3">
      <c r="A40" s="3" t="s">
        <v>112</v>
      </c>
      <c r="C40" s="6" t="s">
        <v>454</v>
      </c>
      <c r="D40" s="3">
        <v>4</v>
      </c>
      <c r="F40" s="16" t="s">
        <v>42</v>
      </c>
      <c r="G40" s="8"/>
      <c r="H40" s="4">
        <f t="shared" si="0"/>
        <v>0</v>
      </c>
      <c r="I40" s="2"/>
      <c r="J40" s="2"/>
      <c r="K40" s="2"/>
      <c r="L40" s="2">
        <f t="shared" si="1"/>
        <v>0</v>
      </c>
      <c r="M40" s="2"/>
      <c r="N40" s="2"/>
      <c r="O40" s="2"/>
      <c r="P40" s="2"/>
      <c r="Q40" s="7"/>
      <c r="U40" s="4"/>
      <c r="AD40" s="4">
        <f t="shared" si="2"/>
        <v>0</v>
      </c>
      <c r="AF40" s="23"/>
      <c r="AG40" s="31" t="str">
        <f t="shared" si="3"/>
        <v>&lt;tr class='mmt groupless'&gt;&lt;td headers='icon'&gt;&lt;img src='resources/TS_ENVYRIA_FAIRLILY_01.png' alt='ようこそ我らが植物園'&gt;&lt;/td&gt;&lt;td headers='name'&gt;ようこそ我らが植物園&lt;/td&gt;&lt;td headers='rank'&gt;4&lt;/td&gt;&lt;td headers='remark'&gt;&lt;/td&gt;&lt;td headers='origin'&gt;エンヴィリア
Envylia&lt;/td&gt;&lt;td headers='group'&gt;&lt;/td&gt;&lt;td headers='score' id='m038'&gt;0&lt;/td&gt;&lt;td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40" s="31" t="str">
        <f ca="1">"document.getElementById('"&amp;AI40&amp;"').innerHTML = (b1*"&amp;TEXT(J40,0)&amp;"+b2*"&amp;TEXT(K40,0)&amp;"+b0*"&amp;TEXT(L40,0)&amp;") + (s1*"&amp;TEXT(W40,0)&amp;"+s2*"&amp;TEXT(X40,0)&amp;"+s3*"&amp;TEXT(Y40,0)&amp;"+s4*"&amp;TEXT(Z40,0)&amp;"+s5*"&amp;TEXT(AA40,0)&amp;"+s6*"&amp;TEXT(AB40,0)&amp;"+s7*"&amp;TEXT(AC40,0)&amp;"+s0*"&amp;TEXT(AD40,0)&amp;") + (e01*"&amp;IF(ISNUMBER(SEARCH("斬撃",R40)),S40,0)&amp;"+e02*"&amp;IF(ISNUMBER(SEARCH("刺突",R40)),S40,0)&amp;"+e03*"&amp;IF(ISNUMBER(SEARCH("打撃",R40)),S40,0)&amp;"+e04*"&amp;IF(ISNUMBER(SEARCH("射撃",R40)),S40,S40)&amp;"+e05*"&amp;IF(ISNUMBER(SEARCH("魔法",R40)),S40,0)&amp;"+e06*"&amp;IF(ISNUMBER(SERCH("無区分",R40)),S40,0)&amp;"+e07*"&amp;IF(T40="反撃",U40,0)&amp;"+e08*"&amp;IF(T40="風属性",U40,0)&amp;"+e09*"&amp;IF(T40="闇属性",U40,0)&amp;"+e10*"&amp;IF(T40="単体",U40,0)&amp;"+e11*"&amp;IF(T40="範囲",U40,0)&amp;"+e12*"&amp;IF(T40="人",U40,0)&amp;"+e13*"&amp;IF(T40="異族",U40,0)&amp;"+e14*"&amp;IF(T40="バジュラ",U40,0)&amp;"+e15*"&amp;IF(T40="魔動人形",U40,0)&amp;");"</f>
        <v>document.getElementById('m038').innerHTML = (b1*0+b2*0+b0*0) + (s1*0+s2*0+s3*0+s4*0+s5*0+s6*0+s7*0+s0*0) + (e01*0+e02*0+e03*0+e04*+e05*0+e06*0+e07*0+e08*0+e09*0+e10*0+e11*0+e12*0+e13*0+e14*0+e15*0);</v>
      </c>
      <c r="AI40" s="35" t="str">
        <f t="shared" si="4"/>
        <v>m038</v>
      </c>
      <c r="AJ40" s="23"/>
    </row>
    <row r="41" spans="1:36" s="3" customFormat="1" ht="37.049999999999997" customHeight="1" x14ac:dyDescent="0.3">
      <c r="A41" s="3" t="s">
        <v>113</v>
      </c>
      <c r="C41" s="6" t="s">
        <v>114</v>
      </c>
      <c r="D41" s="3">
        <v>3</v>
      </c>
      <c r="F41" s="16" t="s">
        <v>42</v>
      </c>
      <c r="G41" s="8"/>
      <c r="H41" s="4">
        <f t="shared" si="0"/>
        <v>0</v>
      </c>
      <c r="I41" s="2"/>
      <c r="J41" s="2"/>
      <c r="K41" s="2"/>
      <c r="L41" s="2">
        <f t="shared" si="1"/>
        <v>0</v>
      </c>
      <c r="M41" s="2"/>
      <c r="N41" s="2"/>
      <c r="O41" s="2"/>
      <c r="P41" s="2"/>
      <c r="Q41" s="7"/>
      <c r="U41" s="4"/>
      <c r="AD41" s="4">
        <f t="shared" si="2"/>
        <v>0</v>
      </c>
      <c r="AF41" s="23"/>
      <c r="AG41" s="31" t="str">
        <f t="shared" si="3"/>
        <v>&lt;tr class='mmt groupless'&gt;&lt;td headers='icon'&gt;&lt;img src='resources/TS_ENVYRIA_FOUNTAIN_01.png' alt='未来への展望'&gt;&lt;/td&gt;&lt;td headers='name'&gt;未来への展望&lt;/td&gt;&lt;td headers='rank'&gt;3&lt;/td&gt;&lt;td headers='remark'&gt;&lt;/td&gt;&lt;td headers='origin'&gt;エンヴィリア
Envylia&lt;/td&gt;&lt;td headers='group'&gt;&lt;/td&gt;&lt;td headers='score' id='m039'&gt;0&lt;/td&gt;&lt;td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41" s="31" t="str">
        <f ca="1">"document.getElementById('"&amp;AI41&amp;"').innerHTML = (b1*"&amp;TEXT(J41,0)&amp;"+b2*"&amp;TEXT(K41,0)&amp;"+b0*"&amp;TEXT(L41,0)&amp;") + (s1*"&amp;TEXT(W41,0)&amp;"+s2*"&amp;TEXT(X41,0)&amp;"+s3*"&amp;TEXT(Y41,0)&amp;"+s4*"&amp;TEXT(Z41,0)&amp;"+s5*"&amp;TEXT(AA41,0)&amp;"+s6*"&amp;TEXT(AB41,0)&amp;"+s7*"&amp;TEXT(AC41,0)&amp;"+s0*"&amp;TEXT(AD41,0)&amp;") + (e01*"&amp;IF(ISNUMBER(SEARCH("斬撃",R41)),S41,0)&amp;"+e02*"&amp;IF(ISNUMBER(SEARCH("刺突",R41)),S41,0)&amp;"+e03*"&amp;IF(ISNUMBER(SEARCH("打撃",R41)),S41,0)&amp;"+e04*"&amp;IF(ISNUMBER(SEARCH("射撃",R41)),S41,S41)&amp;"+e05*"&amp;IF(ISNUMBER(SEARCH("魔法",R41)),S41,0)&amp;"+e06*"&amp;IF(ISNUMBER(SERCH("無区分",R41)),S41,0)&amp;"+e07*"&amp;IF(T41="反撃",U41,0)&amp;"+e08*"&amp;IF(T41="風属性",U41,0)&amp;"+e09*"&amp;IF(T41="闇属性",U41,0)&amp;"+e10*"&amp;IF(T41="単体",U41,0)&amp;"+e11*"&amp;IF(T41="範囲",U41,0)&amp;"+e12*"&amp;IF(T41="人",U41,0)&amp;"+e13*"&amp;IF(T41="異族",U41,0)&amp;"+e14*"&amp;IF(T41="バジュラ",U41,0)&amp;"+e15*"&amp;IF(T41="魔動人形",U41,0)&amp;");"</f>
        <v>document.getElementById('m039').innerHTML = (b1*0+b2*0+b0*0) + (s1*0+s2*0+s3*0+s4*0+s5*0+s6*0+s7*0+s0*0) + (e01*0+e02*0+e03*0+e04*+e05*0+e06*0+e07*0+e08*0+e09*0+e10*0+e11*0+e12*0+e13*0+e14*0+e15*0);</v>
      </c>
      <c r="AI41" s="35" t="str">
        <f t="shared" si="4"/>
        <v>m039</v>
      </c>
      <c r="AJ41" s="23"/>
    </row>
    <row r="42" spans="1:36" s="3" customFormat="1" ht="37.049999999999997" customHeight="1" x14ac:dyDescent="0.3">
      <c r="A42" s="3" t="s">
        <v>115</v>
      </c>
      <c r="C42" s="6" t="s">
        <v>116</v>
      </c>
      <c r="D42" s="3">
        <v>5</v>
      </c>
      <c r="F42" s="16" t="s">
        <v>42</v>
      </c>
      <c r="G42" s="8" t="s">
        <v>100</v>
      </c>
      <c r="H42" s="4">
        <f t="shared" si="0"/>
        <v>60</v>
      </c>
      <c r="I42" s="2">
        <v>40</v>
      </c>
      <c r="J42" s="2"/>
      <c r="K42" s="2"/>
      <c r="L42" s="2">
        <f t="shared" si="1"/>
        <v>0</v>
      </c>
      <c r="M42" s="2">
        <v>30</v>
      </c>
      <c r="N42" s="2"/>
      <c r="O42" s="2"/>
      <c r="P42" s="2">
        <v>10</v>
      </c>
      <c r="Q42" s="7"/>
      <c r="T42" s="3" t="s">
        <v>21</v>
      </c>
      <c r="U42" s="4">
        <v>20</v>
      </c>
      <c r="Z42" s="3">
        <v>20</v>
      </c>
      <c r="AA42" s="3">
        <v>40</v>
      </c>
      <c r="AD42" s="4">
        <f t="shared" si="2"/>
        <v>40</v>
      </c>
      <c r="AF42" s="23"/>
      <c r="AG42" s="31" t="str">
        <f t="shared" si="3"/>
        <v>&lt;tr class='mmt'&gt;&lt;td headers='icon'&gt;&lt;img src='resources/TS_ENVYRIA_GERALD_01.png' alt='受け継がれた鋼の意志'&gt;&lt;/td&gt;&lt;td headers='name'&gt;受け継がれた鋼の意志&lt;/td&gt;&lt;td headers='rank'&gt;5&lt;/td&gt;&lt;td headers='remark'&gt;&lt;/td&gt;&lt;td headers='origin'&gt;エンヴィリア
Envylia&lt;/td&gt;&lt;td headers='group'&gt;緋炎騎士団&lt;/td&gt;&lt;td headers='score' id='m040'&gt;60&lt;/td&gt;&lt;td headers='HP'&gt;40&lt;/td&gt;&lt;td headers='patk'&gt;&lt;/td&gt;&lt;td headers='matk'&gt;&lt;/td&gt;&lt;td headers='pdef'&gt;30&lt;/td&gt;&lt;td headers='mdef'&gt;&lt;/td&gt;&lt;td headers='dex'&gt;&lt;/td&gt;&lt;td headers='agi'&gt;10&lt;/td&gt;&lt;td headers='luck'&gt;&lt;/td&gt;&lt;td headers='a.type'&gt;&lt;/td&gt;&lt;td headers='a.bonus'&gt;&lt;/td&gt;&lt;td headers='special'&gt;範囲&lt;/td&gt;&lt;td headers='sp.bonus'&gt;20&lt;/td&gt;&lt;td headers='others'&gt;&lt;/td&gt;&lt;td headers='sinA'&gt;&lt;/td&gt;&lt;td headers='sinB'&gt;&lt;/td&gt;&lt;td headers='sinC'&gt;&lt;/td&gt;&lt;td headers='sinD'&gt;20&lt;/td&gt;&lt;td headers='sinE'&gt;40&lt;/td&gt;&lt;td headers='sinF'&gt;&lt;/td&gt;&lt;td headers='sinG'&gt;&lt;/td&gt;&lt;/tr&gt;</v>
      </c>
      <c r="AH42" s="31" t="str">
        <f ca="1">"document.getElementById('"&amp;AI42&amp;"').innerHTML = (b1*"&amp;TEXT(J42,0)&amp;"+b2*"&amp;TEXT(K42,0)&amp;"+b0*"&amp;TEXT(L42,0)&amp;") + (s1*"&amp;TEXT(W42,0)&amp;"+s2*"&amp;TEXT(X42,0)&amp;"+s3*"&amp;TEXT(Y42,0)&amp;"+s4*"&amp;TEXT(Z42,0)&amp;"+s5*"&amp;TEXT(AA42,0)&amp;"+s6*"&amp;TEXT(AB42,0)&amp;"+s7*"&amp;TEXT(AC42,0)&amp;"+s0*"&amp;TEXT(AD42,0)&amp;") + (e01*"&amp;IF(ISNUMBER(SEARCH("斬撃",R42)),S42,0)&amp;"+e02*"&amp;IF(ISNUMBER(SEARCH("刺突",R42)),S42,0)&amp;"+e03*"&amp;IF(ISNUMBER(SEARCH("打撃",R42)),S42,0)&amp;"+e04*"&amp;IF(ISNUMBER(SEARCH("射撃",R42)),S42,S42)&amp;"+e05*"&amp;IF(ISNUMBER(SEARCH("魔法",R42)),S42,0)&amp;"+e06*"&amp;IF(ISNUMBER(SERCH("無区分",R42)),S42,0)&amp;"+e07*"&amp;IF(T42="反撃",U42,0)&amp;"+e08*"&amp;IF(T42="風属性",U42,0)&amp;"+e09*"&amp;IF(T42="闇属性",U42,0)&amp;"+e10*"&amp;IF(T42="単体",U42,0)&amp;"+e11*"&amp;IF(T42="範囲",U42,0)&amp;"+e12*"&amp;IF(T42="人",U42,0)&amp;"+e13*"&amp;IF(T42="異族",U42,0)&amp;"+e14*"&amp;IF(T42="バジュラ",U42,0)&amp;"+e15*"&amp;IF(T42="魔動人形",U42,0)&amp;");"</f>
        <v>document.getElementById('m040').innerHTML = (b1*0+b2*0+b0*0) + (s1*0+s2*0+s3*0+s4*20+s5*40+s6*0+s7*0+s0*40) + (e01*0+e02*0+e03*0+e04*+e05*0+e06*0+e07*0+e08*0+e09*0+e10*0+e11*20+e12*0+e13*0+e14*0+e15*0);</v>
      </c>
      <c r="AI42" s="35" t="str">
        <f t="shared" si="4"/>
        <v>m040</v>
      </c>
      <c r="AJ42" s="23"/>
    </row>
    <row r="43" spans="1:36" s="3" customFormat="1" ht="37.049999999999997" customHeight="1" x14ac:dyDescent="0.3">
      <c r="A43" s="3" t="s">
        <v>117</v>
      </c>
      <c r="C43" s="6" t="s">
        <v>118</v>
      </c>
      <c r="D43" s="3">
        <v>5</v>
      </c>
      <c r="E43" s="3" t="s">
        <v>35</v>
      </c>
      <c r="F43" s="16" t="s">
        <v>42</v>
      </c>
      <c r="G43" s="8" t="s">
        <v>107</v>
      </c>
      <c r="H43" s="4">
        <f t="shared" si="0"/>
        <v>40</v>
      </c>
      <c r="I43" s="2">
        <v>20</v>
      </c>
      <c r="J43" s="2">
        <v>30</v>
      </c>
      <c r="K43" s="2"/>
      <c r="L43" s="2">
        <f t="shared" si="1"/>
        <v>30</v>
      </c>
      <c r="M43" s="2"/>
      <c r="N43" s="2"/>
      <c r="O43" s="2"/>
      <c r="P43" s="2"/>
      <c r="Q43" s="7"/>
      <c r="U43" s="4"/>
      <c r="W43" s="3">
        <v>10</v>
      </c>
      <c r="Y43" s="3">
        <v>10</v>
      </c>
      <c r="AA43" s="3">
        <v>10</v>
      </c>
      <c r="AD43" s="4">
        <f t="shared" si="2"/>
        <v>10</v>
      </c>
      <c r="AF43" s="23"/>
      <c r="AG43" s="31" t="str">
        <f t="shared" si="3"/>
        <v>&lt;tr class='mmt ev'&gt;&lt;td headers='icon'&gt;&lt;img src='resources/TS_ENVYRIA_GINO_01.png' alt='優しき反抗期'&gt;&lt;/td&gt;&lt;td headers='name'&gt;優しき反抗期&lt;/td&gt;&lt;td headers='rank'&gt;5&lt;/td&gt;&lt;td headers='remark'&gt;&lt;span class='event'&gt;活動&lt;/span&gt;&lt;/td&gt;&lt;td headers='origin'&gt;エンヴィリア
Envylia&lt;/td&gt;&lt;td headers='group'&gt;エンヴィリア王国騎士団&lt;/td&gt;&lt;td headers='score' id='m041'&gt;40&lt;/td&gt;&lt;td headers='HP'&gt;20&lt;/td&gt;&lt;td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headers='sinA'&gt;10&lt;/td&gt;&lt;td headers='sinB'&gt;&lt;/td&gt;&lt;td headers='sinC'&gt;10&lt;/td&gt;&lt;td headers='sinD'&gt;&lt;/td&gt;&lt;td headers='sinE'&gt;10&lt;/td&gt;&lt;td headers='sinF'&gt;&lt;/td&gt;&lt;td headers='sinG'&gt;&lt;/td&gt;&lt;/tr&gt;</v>
      </c>
      <c r="AH43" s="31" t="str">
        <f ca="1">"document.getElementById('"&amp;AI43&amp;"').innerHTML = (b1*"&amp;TEXT(J43,0)&amp;"+b2*"&amp;TEXT(K43,0)&amp;"+b0*"&amp;TEXT(L43,0)&amp;") + (s1*"&amp;TEXT(W43,0)&amp;"+s2*"&amp;TEXT(X43,0)&amp;"+s3*"&amp;TEXT(Y43,0)&amp;"+s4*"&amp;TEXT(Z43,0)&amp;"+s5*"&amp;TEXT(AA43,0)&amp;"+s6*"&amp;TEXT(AB43,0)&amp;"+s7*"&amp;TEXT(AC43,0)&amp;"+s0*"&amp;TEXT(AD43,0)&amp;") + (e01*"&amp;IF(ISNUMBER(SEARCH("斬撃",R43)),S43,0)&amp;"+e02*"&amp;IF(ISNUMBER(SEARCH("刺突",R43)),S43,0)&amp;"+e03*"&amp;IF(ISNUMBER(SEARCH("打撃",R43)),S43,0)&amp;"+e04*"&amp;IF(ISNUMBER(SEARCH("射撃",R43)),S43,S43)&amp;"+e05*"&amp;IF(ISNUMBER(SEARCH("魔法",R43)),S43,0)&amp;"+e06*"&amp;IF(ISNUMBER(SERCH("無区分",R43)),S43,0)&amp;"+e07*"&amp;IF(T43="反撃",U43,0)&amp;"+e08*"&amp;IF(T43="風属性",U43,0)&amp;"+e09*"&amp;IF(T43="闇属性",U43,0)&amp;"+e10*"&amp;IF(T43="単体",U43,0)&amp;"+e11*"&amp;IF(T43="範囲",U43,0)&amp;"+e12*"&amp;IF(T43="人",U43,0)&amp;"+e13*"&amp;IF(T43="異族",U43,0)&amp;"+e14*"&amp;IF(T43="バジュラ",U43,0)&amp;"+e15*"&amp;IF(T43="魔動人形",U43,0)&amp;");"</f>
        <v>document.getElementById('m041').innerHTML = (b1*30+b2*0+b0*30) + (s1*10+s2*0+s3*10+s4*0+s5*10+s6*0+s7*0+s0*10) + (e01*0+e02*0+e03*0+e04*+e05*0+e06*0+e07*0+e08*0+e09*0+e10*0+e11*0+e12*0+e13*0+e14*0+e15*0);</v>
      </c>
      <c r="AI43" s="35" t="str">
        <f t="shared" si="4"/>
        <v>m041</v>
      </c>
      <c r="AJ43" s="23"/>
    </row>
    <row r="44" spans="1:36" s="3" customFormat="1" ht="37.049999999999997" customHeight="1" x14ac:dyDescent="0.3">
      <c r="A44" s="3" t="s">
        <v>119</v>
      </c>
      <c r="C44" s="6" t="s">
        <v>120</v>
      </c>
      <c r="D44" s="3">
        <v>5</v>
      </c>
      <c r="E44" s="3" t="s">
        <v>39</v>
      </c>
      <c r="F44" s="16" t="s">
        <v>42</v>
      </c>
      <c r="G44" s="8" t="s">
        <v>91</v>
      </c>
      <c r="H44" s="4">
        <f t="shared" si="0"/>
        <v>70</v>
      </c>
      <c r="I44" s="2">
        <v>50</v>
      </c>
      <c r="J44" s="2">
        <v>20</v>
      </c>
      <c r="K44" s="2"/>
      <c r="L44" s="2">
        <f t="shared" si="1"/>
        <v>20</v>
      </c>
      <c r="M44" s="2"/>
      <c r="N44" s="2"/>
      <c r="O44" s="2"/>
      <c r="P44" s="2"/>
      <c r="Q44" s="7"/>
      <c r="R44" s="5" t="s">
        <v>15</v>
      </c>
      <c r="S44" s="3">
        <v>20</v>
      </c>
      <c r="U44" s="4"/>
      <c r="V44" s="3" t="s">
        <v>485</v>
      </c>
      <c r="W44" s="3">
        <v>30</v>
      </c>
      <c r="AA44" s="3">
        <v>30</v>
      </c>
      <c r="AD44" s="4">
        <f t="shared" si="2"/>
        <v>30</v>
      </c>
      <c r="AF44" s="23"/>
      <c r="AG44" s="31" t="str">
        <f t="shared" si="3"/>
        <v>&lt;tr class='mmt ltd'&gt;&lt;td headers='icon'&gt;&lt;img src='resources/TS_ENVYRIA_LEONIA_01.png' alt='嗚呼、麗しき純白の獅子'&gt;&lt;/td&gt;&lt;td headers='name'&gt;嗚呼、麗しき純白の獅子&lt;/td&gt;&lt;td headers='rank'&gt;5&lt;/td&gt;&lt;td headers='remark'&gt;&lt;span class='limited'&gt;限定&lt;/span&gt;&lt;/td&gt;&lt;td headers='origin'&gt;エンヴィリア
Envylia&lt;/td&gt;&lt;td headers='group'&gt;シャドウメサイヤ&lt;/td&gt;&lt;td headers='score' id='m042'&gt;70&lt;/td&gt;&lt;td headers='HP'&gt;50&lt;/td&gt;&lt;td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headers='a.type'&gt;刺突&lt;/td&gt;&lt;td headers='a.bonus'&gt;20&lt;/td&gt;&lt;td headers='special'&gt;&lt;/td&gt;&lt;td headers='sp.bonus'&gt;&lt;/td&gt;&lt;td headers='others'&gt;暴擊率+20&lt;/td&gt;&lt;td headers='sinA'&gt;30&lt;/td&gt;&lt;td headers='sinB'&gt;&lt;/td&gt;&lt;td headers='sinC'&gt;&lt;/td&gt;&lt;td headers='sinD'&gt;&lt;/td&gt;&lt;td headers='sinE'&gt;30&lt;/td&gt;&lt;td headers='sinF'&gt;&lt;/td&gt;&lt;td headers='sinG'&gt;&lt;/td&gt;&lt;/tr&gt;</v>
      </c>
      <c r="AH44" s="31" t="str">
        <f ca="1">"document.getElementById('"&amp;AI44&amp;"').innerHTML = (b1*"&amp;TEXT(J44,0)&amp;"+b2*"&amp;TEXT(K44,0)&amp;"+b0*"&amp;TEXT(L44,0)&amp;") + (s1*"&amp;TEXT(W44,0)&amp;"+s2*"&amp;TEXT(X44,0)&amp;"+s3*"&amp;TEXT(Y44,0)&amp;"+s4*"&amp;TEXT(Z44,0)&amp;"+s5*"&amp;TEXT(AA44,0)&amp;"+s6*"&amp;TEXT(AB44,0)&amp;"+s7*"&amp;TEXT(AC44,0)&amp;"+s0*"&amp;TEXT(AD44,0)&amp;") + (e01*"&amp;IF(ISNUMBER(SEARCH("斬撃",R44)),S44,0)&amp;"+e02*"&amp;IF(ISNUMBER(SEARCH("刺突",R44)),S44,0)&amp;"+e03*"&amp;IF(ISNUMBER(SEARCH("打撃",R44)),S44,0)&amp;"+e04*"&amp;IF(ISNUMBER(SEARCH("射撃",R44)),S44,S44)&amp;"+e05*"&amp;IF(ISNUMBER(SEARCH("魔法",R44)),S44,0)&amp;"+e06*"&amp;IF(ISNUMBER(SERCH("無区分",R44)),S44,0)&amp;"+e07*"&amp;IF(T44="反撃",U44,0)&amp;"+e08*"&amp;IF(T44="風属性",U44,0)&amp;"+e09*"&amp;IF(T44="闇属性",U44,0)&amp;"+e10*"&amp;IF(T44="単体",U44,0)&amp;"+e11*"&amp;IF(T44="範囲",U44,0)&amp;"+e12*"&amp;IF(T44="人",U44,0)&amp;"+e13*"&amp;IF(T44="異族",U44,0)&amp;"+e14*"&amp;IF(T44="バジュラ",U44,0)&amp;"+e15*"&amp;IF(T44="魔動人形",U44,0)&amp;");"</f>
        <v>document.getElementById('m042').innerHTML = (b1*20+b2*0+b0*20) + (s1*30+s2*0+s3*0+s4*0+s5*30+s6*0+s7*0+s0*30) + (e01*0+e02*20+e03*0+e04*20+e05*0+e06*0+e07*0+e08*0+e09*0+e10*0+e11*0+e12*0+e13*0+e14*0+e15*0);</v>
      </c>
      <c r="AI44" s="35" t="str">
        <f t="shared" si="4"/>
        <v>m042</v>
      </c>
      <c r="AJ44" s="23"/>
    </row>
    <row r="45" spans="1:36" s="3" customFormat="1" ht="37.049999999999997" customHeight="1" x14ac:dyDescent="0.3">
      <c r="A45" s="3" t="s">
        <v>121</v>
      </c>
      <c r="C45" s="6" t="s">
        <v>122</v>
      </c>
      <c r="D45" s="3">
        <v>4</v>
      </c>
      <c r="F45" s="16" t="s">
        <v>42</v>
      </c>
      <c r="G45" s="8" t="s">
        <v>43</v>
      </c>
      <c r="H45" s="4">
        <f t="shared" si="0"/>
        <v>30</v>
      </c>
      <c r="I45" s="2">
        <v>60</v>
      </c>
      <c r="J45" s="2"/>
      <c r="K45" s="2"/>
      <c r="L45" s="2">
        <f t="shared" si="1"/>
        <v>0</v>
      </c>
      <c r="M45" s="2"/>
      <c r="N45" s="2"/>
      <c r="O45" s="2"/>
      <c r="P45" s="2"/>
      <c r="Q45" s="7"/>
      <c r="U45" s="4"/>
      <c r="AA45" s="3">
        <v>30</v>
      </c>
      <c r="AD45" s="4">
        <f t="shared" si="2"/>
        <v>30</v>
      </c>
      <c r="AF45" s="23"/>
      <c r="AG45" s="31" t="str">
        <f t="shared" si="3"/>
        <v>&lt;tr class='mmt'&gt;&lt;td headers='icon'&gt;&lt;img src='resources/TS_ENVYRIA_LGDSAG_01.png' alt='胸を焦がす輝き'&gt;&lt;/td&gt;&lt;td headers='name'&gt;胸を焦がす輝き&lt;/td&gt;&lt;td headers='rank'&gt;4&lt;/td&gt;&lt;td headers='remark'&gt;&lt;/td&gt;&lt;td headers='origin'&gt;エンヴィリア
Envylia&lt;/td&gt;&lt;td headers='group'&gt;蒼炎騎士団&lt;/td&gt;&lt;td headers='score' id='m043'&gt;30&lt;/td&gt;&lt;td headers='HP'&gt;60&lt;/td&gt;&lt;td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headers='sinE'&gt;30&lt;/td&gt;&lt;td headers='sinF'&gt;&lt;/td&gt;&lt;td headers='sinG'&gt;&lt;/td&gt;&lt;/tr&gt;</v>
      </c>
      <c r="AH45" s="31" t="str">
        <f ca="1">"document.getElementById('"&amp;AI45&amp;"').innerHTML = (b1*"&amp;TEXT(J45,0)&amp;"+b2*"&amp;TEXT(K45,0)&amp;"+b0*"&amp;TEXT(L45,0)&amp;") + (s1*"&amp;TEXT(W45,0)&amp;"+s2*"&amp;TEXT(X45,0)&amp;"+s3*"&amp;TEXT(Y45,0)&amp;"+s4*"&amp;TEXT(Z45,0)&amp;"+s5*"&amp;TEXT(AA45,0)&amp;"+s6*"&amp;TEXT(AB45,0)&amp;"+s7*"&amp;TEXT(AC45,0)&amp;"+s0*"&amp;TEXT(AD45,0)&amp;") + (e01*"&amp;IF(ISNUMBER(SEARCH("斬撃",R45)),S45,0)&amp;"+e02*"&amp;IF(ISNUMBER(SEARCH("刺突",R45)),S45,0)&amp;"+e03*"&amp;IF(ISNUMBER(SEARCH("打撃",R45)),S45,0)&amp;"+e04*"&amp;IF(ISNUMBER(SEARCH("射撃",R45)),S45,S45)&amp;"+e05*"&amp;IF(ISNUMBER(SEARCH("魔法",R45)),S45,0)&amp;"+e06*"&amp;IF(ISNUMBER(SERCH("無区分",R45)),S45,0)&amp;"+e07*"&amp;IF(T45="反撃",U45,0)&amp;"+e08*"&amp;IF(T45="風属性",U45,0)&amp;"+e09*"&amp;IF(T45="闇属性",U45,0)&amp;"+e10*"&amp;IF(T45="単体",U45,0)&amp;"+e11*"&amp;IF(T45="範囲",U45,0)&amp;"+e12*"&amp;IF(T45="人",U45,0)&amp;"+e13*"&amp;IF(T45="異族",U45,0)&amp;"+e14*"&amp;IF(T45="バジュラ",U45,0)&amp;"+e15*"&amp;IF(T45="魔動人形",U45,0)&amp;");"</f>
        <v>document.getElementById('m043').innerHTML = (b1*0+b2*0+b0*0) + (s1*0+s2*0+s3*0+s4*0+s5*30+s6*0+s7*0+s0*30) + (e01*0+e02*0+e03*0+e04*+e05*0+e06*0+e07*0+e08*0+e09*0+e10*0+e11*0+e12*0+e13*0+e14*0+e15*0);</v>
      </c>
      <c r="AI45" s="35" t="str">
        <f t="shared" si="4"/>
        <v>m043</v>
      </c>
      <c r="AJ45" s="23"/>
    </row>
    <row r="46" spans="1:36" s="3" customFormat="1" ht="37.049999999999997" customHeight="1" x14ac:dyDescent="0.3">
      <c r="A46" s="3" t="s">
        <v>123</v>
      </c>
      <c r="C46" s="6" t="s">
        <v>124</v>
      </c>
      <c r="D46" s="3">
        <v>3</v>
      </c>
      <c r="F46" s="16" t="s">
        <v>42</v>
      </c>
      <c r="G46" s="8" t="s">
        <v>107</v>
      </c>
      <c r="H46" s="4">
        <f t="shared" si="0"/>
        <v>0</v>
      </c>
      <c r="I46" s="2"/>
      <c r="J46" s="2"/>
      <c r="K46" s="2"/>
      <c r="L46" s="2">
        <f t="shared" si="1"/>
        <v>0</v>
      </c>
      <c r="M46" s="2"/>
      <c r="N46" s="2"/>
      <c r="O46" s="2"/>
      <c r="P46" s="2"/>
      <c r="Q46" s="7"/>
      <c r="U46" s="4"/>
      <c r="AD46" s="4">
        <f t="shared" si="2"/>
        <v>0</v>
      </c>
      <c r="AF46" s="23"/>
      <c r="AG46" s="31" t="str">
        <f t="shared" si="3"/>
        <v>&lt;tr class='mmt'&gt;&lt;td headers='icon'&gt;&lt;img src='resources/TS_ENVYRIA_LUCRETIA_01.png' alt='姫騎士という高嶺の花'&gt;&lt;/td&gt;&lt;td headers='name'&gt;姫騎士という高嶺の花&lt;/td&gt;&lt;td headers='rank'&gt;3&lt;/td&gt;&lt;td headers='remark'&gt;&lt;/td&gt;&lt;td headers='origin'&gt;エンヴィリア
Envylia&lt;/td&gt;&lt;td headers='group'&gt;エンヴィリア王国騎士団&lt;/td&gt;&lt;td headers='score' id='m044'&gt;0&lt;/td&gt;&lt;td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46" s="31" t="str">
        <f ca="1">"document.getElementById('"&amp;AI46&amp;"').innerHTML = (b1*"&amp;TEXT(J46,0)&amp;"+b2*"&amp;TEXT(K46,0)&amp;"+b0*"&amp;TEXT(L46,0)&amp;") + (s1*"&amp;TEXT(W46,0)&amp;"+s2*"&amp;TEXT(X46,0)&amp;"+s3*"&amp;TEXT(Y46,0)&amp;"+s4*"&amp;TEXT(Z46,0)&amp;"+s5*"&amp;TEXT(AA46,0)&amp;"+s6*"&amp;TEXT(AB46,0)&amp;"+s7*"&amp;TEXT(AC46,0)&amp;"+s0*"&amp;TEXT(AD46,0)&amp;") + (e01*"&amp;IF(ISNUMBER(SEARCH("斬撃",R46)),S46,0)&amp;"+e02*"&amp;IF(ISNUMBER(SEARCH("刺突",R46)),S46,0)&amp;"+e03*"&amp;IF(ISNUMBER(SEARCH("打撃",R46)),S46,0)&amp;"+e04*"&amp;IF(ISNUMBER(SEARCH("射撃",R46)),S46,S46)&amp;"+e05*"&amp;IF(ISNUMBER(SEARCH("魔法",R46)),S46,0)&amp;"+e06*"&amp;IF(ISNUMBER(SERCH("無区分",R46)),S46,0)&amp;"+e07*"&amp;IF(T46="反撃",U46,0)&amp;"+e08*"&amp;IF(T46="風属性",U46,0)&amp;"+e09*"&amp;IF(T46="闇属性",U46,0)&amp;"+e10*"&amp;IF(T46="単体",U46,0)&amp;"+e11*"&amp;IF(T46="範囲",U46,0)&amp;"+e12*"&amp;IF(T46="人",U46,0)&amp;"+e13*"&amp;IF(T46="異族",U46,0)&amp;"+e14*"&amp;IF(T46="バジュラ",U46,0)&amp;"+e15*"&amp;IF(T46="魔動人形",U46,0)&amp;");"</f>
        <v>document.getElementById('m044').innerHTML = (b1*0+b2*0+b0*0) + (s1*0+s2*0+s3*0+s4*0+s5*0+s6*0+s7*0+s0*0) + (e01*0+e02*0+e03*0+e04*+e05*0+e06*0+e07*0+e08*0+e09*0+e10*0+e11*0+e12*0+e13*0+e14*0+e15*0);</v>
      </c>
      <c r="AI46" s="35" t="str">
        <f t="shared" si="4"/>
        <v>m044</v>
      </c>
      <c r="AJ46" s="23"/>
    </row>
    <row r="47" spans="1:36" s="3" customFormat="1" ht="37.049999999999997" customHeight="1" x14ac:dyDescent="0.3">
      <c r="A47" s="3" t="s">
        <v>125</v>
      </c>
      <c r="C47" s="6" t="s">
        <v>126</v>
      </c>
      <c r="D47" s="3">
        <v>5</v>
      </c>
      <c r="E47" s="3" t="s">
        <v>35</v>
      </c>
      <c r="F47" s="16" t="s">
        <v>42</v>
      </c>
      <c r="G47" s="8" t="s">
        <v>107</v>
      </c>
      <c r="H47" s="4">
        <f t="shared" si="0"/>
        <v>50</v>
      </c>
      <c r="I47" s="2">
        <v>30</v>
      </c>
      <c r="J47" s="2">
        <v>20</v>
      </c>
      <c r="K47" s="2"/>
      <c r="L47" s="2">
        <f t="shared" si="1"/>
        <v>20</v>
      </c>
      <c r="M47" s="2"/>
      <c r="N47" s="2"/>
      <c r="O47" s="2"/>
      <c r="P47" s="2"/>
      <c r="Q47" s="7"/>
      <c r="U47" s="4"/>
      <c r="W47" s="3">
        <v>30</v>
      </c>
      <c r="AD47" s="4">
        <f t="shared" si="2"/>
        <v>30</v>
      </c>
      <c r="AF47" s="23"/>
      <c r="AG47" s="31" t="str">
        <f t="shared" si="3"/>
        <v>&lt;tr class='mmt ev'&gt;&lt;td headers='icon'&gt;&lt;img src='resources/TS_ENVYRIA_LUCRETIA_02.png' alt='幸せってこと♪'&gt;&lt;/td&gt;&lt;td headers='name'&gt;幸せってこと♪&lt;/td&gt;&lt;td headers='rank'&gt;5&lt;/td&gt;&lt;td headers='remark'&gt;&lt;span class='event'&gt;活動&lt;/span&gt;&lt;/td&gt;&lt;td headers='origin'&gt;エンヴィリア
Envylia&lt;/td&gt;&lt;td headers='group'&gt;エンヴィリア王国騎士団&lt;/td&gt;&lt;td headers='score' id='m045'&gt;50&lt;/td&gt;&lt;td headers='HP'&gt;30&lt;/td&gt;&lt;td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headers='sinA'&gt;30&lt;/td&gt;&lt;td headers='sinB'&gt;&lt;/td&gt;&lt;td headers='sinC'&gt;&lt;/td&gt;&lt;td headers='sinD'&gt;&lt;/td&gt;&lt;td headers='sinE'&gt;&lt;/td&gt;&lt;td headers='sinF'&gt;&lt;/td&gt;&lt;td headers='sinG'&gt;&lt;/td&gt;&lt;/tr&gt;</v>
      </c>
      <c r="AH47" s="31" t="str">
        <f ca="1">"document.getElementById('"&amp;AI47&amp;"').innerHTML = (b1*"&amp;TEXT(J47,0)&amp;"+b2*"&amp;TEXT(K47,0)&amp;"+b0*"&amp;TEXT(L47,0)&amp;") + (s1*"&amp;TEXT(W47,0)&amp;"+s2*"&amp;TEXT(X47,0)&amp;"+s3*"&amp;TEXT(Y47,0)&amp;"+s4*"&amp;TEXT(Z47,0)&amp;"+s5*"&amp;TEXT(AA47,0)&amp;"+s6*"&amp;TEXT(AB47,0)&amp;"+s7*"&amp;TEXT(AC47,0)&amp;"+s0*"&amp;TEXT(AD47,0)&amp;") + (e01*"&amp;IF(ISNUMBER(SEARCH("斬撃",R47)),S47,0)&amp;"+e02*"&amp;IF(ISNUMBER(SEARCH("刺突",R47)),S47,0)&amp;"+e03*"&amp;IF(ISNUMBER(SEARCH("打撃",R47)),S47,0)&amp;"+e04*"&amp;IF(ISNUMBER(SEARCH("射撃",R47)),S47,S47)&amp;"+e05*"&amp;IF(ISNUMBER(SEARCH("魔法",R47)),S47,0)&amp;"+e06*"&amp;IF(ISNUMBER(SERCH("無区分",R47)),S47,0)&amp;"+e07*"&amp;IF(T47="反撃",U47,0)&amp;"+e08*"&amp;IF(T47="風属性",U47,0)&amp;"+e09*"&amp;IF(T47="闇属性",U47,0)&amp;"+e10*"&amp;IF(T47="単体",U47,0)&amp;"+e11*"&amp;IF(T47="範囲",U47,0)&amp;"+e12*"&amp;IF(T47="人",U47,0)&amp;"+e13*"&amp;IF(T47="異族",U47,0)&amp;"+e14*"&amp;IF(T47="バジュラ",U47,0)&amp;"+e15*"&amp;IF(T47="魔動人形",U47,0)&amp;");"</f>
        <v>document.getElementById('m045').innerHTML = (b1*20+b2*0+b0*20) + (s1*30+s2*0+s3*0+s4*0+s5*0+s6*0+s7*0+s0*30) + (e01*0+e02*0+e03*0+e04*+e05*0+e06*0+e07*0+e08*0+e09*0+e10*0+e11*0+e12*0+e13*0+e14*0+e15*0);</v>
      </c>
      <c r="AI47" s="35" t="str">
        <f t="shared" si="4"/>
        <v>m045</v>
      </c>
      <c r="AJ47" s="23"/>
    </row>
    <row r="48" spans="1:36" s="3" customFormat="1" ht="37.049999999999997" customHeight="1" x14ac:dyDescent="0.3">
      <c r="A48" s="3" t="s">
        <v>127</v>
      </c>
      <c r="C48" s="6" t="s">
        <v>111</v>
      </c>
      <c r="D48" s="3">
        <v>4</v>
      </c>
      <c r="F48" s="16" t="s">
        <v>42</v>
      </c>
      <c r="G48" s="8"/>
      <c r="H48" s="4">
        <f t="shared" si="0"/>
        <v>0</v>
      </c>
      <c r="I48" s="2"/>
      <c r="J48" s="2"/>
      <c r="K48" s="2"/>
      <c r="L48" s="2">
        <f t="shared" si="1"/>
        <v>0</v>
      </c>
      <c r="M48" s="2"/>
      <c r="N48" s="2"/>
      <c r="O48" s="2"/>
      <c r="P48" s="2"/>
      <c r="Q48" s="7"/>
      <c r="U48" s="4"/>
      <c r="AD48" s="4">
        <f t="shared" si="2"/>
        <v>0</v>
      </c>
      <c r="AF48" s="23"/>
      <c r="AG48" s="31" t="str">
        <f t="shared" si="3"/>
        <v>&lt;tr class='mmt groupless'&gt;&lt;td headers='icon'&gt;&lt;img src='resources/TS_ENVYRIA_MARGARET_01.png' alt='お姉様の為ならば'&gt;&lt;/td&gt;&lt;td headers='name'&gt;お姉様の為ならば&lt;/td&gt;&lt;td headers='rank'&gt;4&lt;/td&gt;&lt;td headers='remark'&gt;&lt;/td&gt;&lt;td headers='origin'&gt;エンヴィリア
Envylia&lt;/td&gt;&lt;td headers='group'&gt;&lt;/td&gt;&lt;td headers='score' id='m046'&gt;0&lt;/td&gt;&lt;td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48" s="31" t="str">
        <f ca="1">"document.getElementById('"&amp;AI48&amp;"').innerHTML = (b1*"&amp;TEXT(J48,0)&amp;"+b2*"&amp;TEXT(K48,0)&amp;"+b0*"&amp;TEXT(L48,0)&amp;") + (s1*"&amp;TEXT(W48,0)&amp;"+s2*"&amp;TEXT(X48,0)&amp;"+s3*"&amp;TEXT(Y48,0)&amp;"+s4*"&amp;TEXT(Z48,0)&amp;"+s5*"&amp;TEXT(AA48,0)&amp;"+s6*"&amp;TEXT(AB48,0)&amp;"+s7*"&amp;TEXT(AC48,0)&amp;"+s0*"&amp;TEXT(AD48,0)&amp;") + (e01*"&amp;IF(ISNUMBER(SEARCH("斬撃",R48)),S48,0)&amp;"+e02*"&amp;IF(ISNUMBER(SEARCH("刺突",R48)),S48,0)&amp;"+e03*"&amp;IF(ISNUMBER(SEARCH("打撃",R48)),S48,0)&amp;"+e04*"&amp;IF(ISNUMBER(SEARCH("射撃",R48)),S48,S48)&amp;"+e05*"&amp;IF(ISNUMBER(SEARCH("魔法",R48)),S48,0)&amp;"+e06*"&amp;IF(ISNUMBER(SERCH("無区分",R48)),S48,0)&amp;"+e07*"&amp;IF(T48="反撃",U48,0)&amp;"+e08*"&amp;IF(T48="風属性",U48,0)&amp;"+e09*"&amp;IF(T48="闇属性",U48,0)&amp;"+e10*"&amp;IF(T48="単体",U48,0)&amp;"+e11*"&amp;IF(T48="範囲",U48,0)&amp;"+e12*"&amp;IF(T48="人",U48,0)&amp;"+e13*"&amp;IF(T48="異族",U48,0)&amp;"+e14*"&amp;IF(T48="バジュラ",U48,0)&amp;"+e15*"&amp;IF(T48="魔動人形",U48,0)&amp;");"</f>
        <v>document.getElementById('m046').innerHTML = (b1*0+b2*0+b0*0) + (s1*0+s2*0+s3*0+s4*0+s5*0+s6*0+s7*0+s0*0) + (e01*0+e02*0+e03*0+e04*+e05*0+e06*0+e07*0+e08*0+e09*0+e10*0+e11*0+e12*0+e13*0+e14*0+e15*0);</v>
      </c>
      <c r="AI48" s="35" t="str">
        <f t="shared" si="4"/>
        <v>m046</v>
      </c>
      <c r="AJ48" s="23"/>
    </row>
    <row r="49" spans="1:36" s="3" customFormat="1" ht="37.049999999999997" customHeight="1" x14ac:dyDescent="0.3">
      <c r="A49" s="3" t="s">
        <v>128</v>
      </c>
      <c r="C49" s="6" t="s">
        <v>129</v>
      </c>
      <c r="D49" s="3">
        <v>4</v>
      </c>
      <c r="F49" s="16" t="s">
        <v>42</v>
      </c>
      <c r="G49" s="8" t="s">
        <v>68</v>
      </c>
      <c r="H49" s="4">
        <f t="shared" si="0"/>
        <v>0</v>
      </c>
      <c r="I49" s="2"/>
      <c r="J49" s="2"/>
      <c r="K49" s="2"/>
      <c r="L49" s="2">
        <f t="shared" si="1"/>
        <v>0</v>
      </c>
      <c r="M49" s="2"/>
      <c r="N49" s="2"/>
      <c r="O49" s="2"/>
      <c r="P49" s="2"/>
      <c r="Q49" s="7"/>
      <c r="U49" s="4"/>
      <c r="AD49" s="4">
        <f t="shared" si="2"/>
        <v>0</v>
      </c>
      <c r="AF49" s="23"/>
      <c r="AG49" s="31" t="str">
        <f t="shared" si="3"/>
        <v>&lt;tr class='mmt'&gt;&lt;td headers='icon'&gt;&lt;img src='resources/TS_ENVYRIA_MONZOTM_01.png' alt='いつかまた昼食を'&gt;&lt;/td&gt;&lt;td headers='name'&gt;いつかまた昼食を&lt;/td&gt;&lt;td headers='rank'&gt;4&lt;/td&gt;&lt;td headers='remark'&gt;&lt;/td&gt;&lt;td headers='origin'&gt;エンヴィリア
Envylia&lt;/td&gt;&lt;td headers='group'&gt;聖教騎士団&lt;/td&gt;&lt;td headers='score' id='m047'&gt;0&lt;/td&gt;&lt;td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49" s="31" t="str">
        <f ca="1">"document.getElementById('"&amp;AI49&amp;"').innerHTML = (b1*"&amp;TEXT(J49,0)&amp;"+b2*"&amp;TEXT(K49,0)&amp;"+b0*"&amp;TEXT(L49,0)&amp;") + (s1*"&amp;TEXT(W49,0)&amp;"+s2*"&amp;TEXT(X49,0)&amp;"+s3*"&amp;TEXT(Y49,0)&amp;"+s4*"&amp;TEXT(Z49,0)&amp;"+s5*"&amp;TEXT(AA49,0)&amp;"+s6*"&amp;TEXT(AB49,0)&amp;"+s7*"&amp;TEXT(AC49,0)&amp;"+s0*"&amp;TEXT(AD49,0)&amp;") + (e01*"&amp;IF(ISNUMBER(SEARCH("斬撃",R49)),S49,0)&amp;"+e02*"&amp;IF(ISNUMBER(SEARCH("刺突",R49)),S49,0)&amp;"+e03*"&amp;IF(ISNUMBER(SEARCH("打撃",R49)),S49,0)&amp;"+e04*"&amp;IF(ISNUMBER(SEARCH("射撃",R49)),S49,S49)&amp;"+e05*"&amp;IF(ISNUMBER(SEARCH("魔法",R49)),S49,0)&amp;"+e06*"&amp;IF(ISNUMBER(SERCH("無区分",R49)),S49,0)&amp;"+e07*"&amp;IF(T49="反撃",U49,0)&amp;"+e08*"&amp;IF(T49="風属性",U49,0)&amp;"+e09*"&amp;IF(T49="闇属性",U49,0)&amp;"+e10*"&amp;IF(T49="単体",U49,0)&amp;"+e11*"&amp;IF(T49="範囲",U49,0)&amp;"+e12*"&amp;IF(T49="人",U49,0)&amp;"+e13*"&amp;IF(T49="異族",U49,0)&amp;"+e14*"&amp;IF(T49="バジュラ",U49,0)&amp;"+e15*"&amp;IF(T49="魔動人形",U49,0)&amp;");"</f>
        <v>document.getElementById('m047').innerHTML = (b1*0+b2*0+b0*0) + (s1*0+s2*0+s3*0+s4*0+s5*0+s6*0+s7*0+s0*0) + (e01*0+e02*0+e03*0+e04*+e05*0+e06*0+e07*0+e08*0+e09*0+e10*0+e11*0+e12*0+e13*0+e14*0+e15*0);</v>
      </c>
      <c r="AI49" s="35" t="str">
        <f t="shared" si="4"/>
        <v>m047</v>
      </c>
      <c r="AJ49" s="23"/>
    </row>
    <row r="50" spans="1:36" s="3" customFormat="1" ht="37.049999999999997" customHeight="1" x14ac:dyDescent="0.3">
      <c r="A50" s="3" t="s">
        <v>130</v>
      </c>
      <c r="C50" s="6" t="s">
        <v>131</v>
      </c>
      <c r="D50" s="3">
        <v>5</v>
      </c>
      <c r="F50" s="16" t="s">
        <v>42</v>
      </c>
      <c r="G50" s="8" t="s">
        <v>68</v>
      </c>
      <c r="H50" s="4">
        <f t="shared" si="0"/>
        <v>35</v>
      </c>
      <c r="I50" s="2">
        <v>70</v>
      </c>
      <c r="J50" s="2">
        <v>15</v>
      </c>
      <c r="K50" s="2"/>
      <c r="L50" s="2">
        <f t="shared" si="1"/>
        <v>15</v>
      </c>
      <c r="M50" s="2">
        <v>15</v>
      </c>
      <c r="N50" s="2"/>
      <c r="O50" s="2"/>
      <c r="P50" s="2"/>
      <c r="Q50" s="7"/>
      <c r="U50" s="4"/>
      <c r="W50" s="3">
        <v>20</v>
      </c>
      <c r="AA50" s="3">
        <v>20</v>
      </c>
      <c r="AB50" s="3">
        <v>20</v>
      </c>
      <c r="AD50" s="4">
        <f t="shared" si="2"/>
        <v>20</v>
      </c>
      <c r="AF50" s="23"/>
      <c r="AG50" s="31" t="str">
        <f t="shared" si="3"/>
        <v>&lt;tr class='mmt'&gt;&lt;td headers='icon'&gt;&lt;img src='resources/TS_ENVYRIA_MONZOTM_02.png' alt='正義を賭して'&gt;&lt;/td&gt;&lt;td headers='name'&gt;正義を賭して&lt;/td&gt;&lt;td headers='rank'&gt;5&lt;/td&gt;&lt;td headers='remark'&gt;&lt;/td&gt;&lt;td headers='origin'&gt;エンヴィリア
Envylia&lt;/td&gt;&lt;td headers='group'&gt;聖教騎士団&lt;/td&gt;&lt;td headers='score' id='m048'&gt;35&lt;/td&gt;&lt;td headers='HP'&gt;70&lt;/td&gt;&lt;td headers='patk'&gt;15&lt;/td&gt;&lt;td headers='matk'&gt;&lt;/td&gt;&lt;td headers='pdef'&gt;15&lt;/td&gt;&lt;td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headers='sinA'&gt;20&lt;/td&gt;&lt;td headers='sinB'&gt;&lt;/td&gt;&lt;td headers='sinC'&gt;&lt;/td&gt;&lt;td headers='sinD'&gt;&lt;/td&gt;&lt;td headers='sinE'&gt;20&lt;/td&gt;&lt;td headers='sinF'&gt;20&lt;/td&gt;&lt;td headers='sinG'&gt;&lt;/td&gt;&lt;/tr&gt;</v>
      </c>
      <c r="AH50" s="31" t="str">
        <f ca="1">"document.getElementById('"&amp;AI50&amp;"').innerHTML = (b1*"&amp;TEXT(J50,0)&amp;"+b2*"&amp;TEXT(K50,0)&amp;"+b0*"&amp;TEXT(L50,0)&amp;") + (s1*"&amp;TEXT(W50,0)&amp;"+s2*"&amp;TEXT(X50,0)&amp;"+s3*"&amp;TEXT(Y50,0)&amp;"+s4*"&amp;TEXT(Z50,0)&amp;"+s5*"&amp;TEXT(AA50,0)&amp;"+s6*"&amp;TEXT(AB50,0)&amp;"+s7*"&amp;TEXT(AC50,0)&amp;"+s0*"&amp;TEXT(AD50,0)&amp;") + (e01*"&amp;IF(ISNUMBER(SEARCH("斬撃",R50)),S50,0)&amp;"+e02*"&amp;IF(ISNUMBER(SEARCH("刺突",R50)),S50,0)&amp;"+e03*"&amp;IF(ISNUMBER(SEARCH("打撃",R50)),S50,0)&amp;"+e04*"&amp;IF(ISNUMBER(SEARCH("射撃",R50)),S50,S50)&amp;"+e05*"&amp;IF(ISNUMBER(SEARCH("魔法",R50)),S50,0)&amp;"+e06*"&amp;IF(ISNUMBER(SERCH("無区分",R50)),S50,0)&amp;"+e07*"&amp;IF(T50="反撃",U50,0)&amp;"+e08*"&amp;IF(T50="風属性",U50,0)&amp;"+e09*"&amp;IF(T50="闇属性",U50,0)&amp;"+e10*"&amp;IF(T50="単体",U50,0)&amp;"+e11*"&amp;IF(T50="範囲",U50,0)&amp;"+e12*"&amp;IF(T50="人",U50,0)&amp;"+e13*"&amp;IF(T50="異族",U50,0)&amp;"+e14*"&amp;IF(T50="バジュラ",U50,0)&amp;"+e15*"&amp;IF(T50="魔動人形",U50,0)&amp;");"</f>
        <v>document.getElementById('m048').innerHTML = (b1*15+b2*0+b0*15) + (s1*20+s2*0+s3*0+s4*0+s5*20+s6*20+s7*0+s0*20) + (e01*0+e02*0+e03*0+e04*+e05*0+e06*0+e07*0+e08*0+e09*0+e10*0+e11*0+e12*0+e13*0+e14*0+e15*0);</v>
      </c>
      <c r="AI50" s="35" t="str">
        <f t="shared" si="4"/>
        <v>m048</v>
      </c>
      <c r="AJ50" s="23"/>
    </row>
    <row r="51" spans="1:36" s="3" customFormat="1" ht="37.049999999999997" customHeight="1" x14ac:dyDescent="0.3">
      <c r="A51" s="3" t="s">
        <v>132</v>
      </c>
      <c r="C51" s="6" t="s">
        <v>133</v>
      </c>
      <c r="D51" s="3">
        <v>5</v>
      </c>
      <c r="F51" s="16" t="s">
        <v>42</v>
      </c>
      <c r="G51" s="8" t="s">
        <v>100</v>
      </c>
      <c r="H51" s="4">
        <f t="shared" si="0"/>
        <v>55</v>
      </c>
      <c r="I51" s="2">
        <v>70</v>
      </c>
      <c r="J51" s="2">
        <v>15</v>
      </c>
      <c r="K51" s="2"/>
      <c r="L51" s="2">
        <f t="shared" si="1"/>
        <v>15</v>
      </c>
      <c r="M51" s="2">
        <v>15</v>
      </c>
      <c r="N51" s="2"/>
      <c r="O51" s="2"/>
      <c r="P51" s="2"/>
      <c r="Q51" s="7"/>
      <c r="U51" s="4"/>
      <c r="W51" s="3">
        <v>20</v>
      </c>
      <c r="AA51" s="3">
        <v>40</v>
      </c>
      <c r="AD51" s="4">
        <f t="shared" si="2"/>
        <v>40</v>
      </c>
      <c r="AF51" s="23"/>
      <c r="AG51" s="31" t="str">
        <f t="shared" si="3"/>
        <v>&lt;tr class='mmt'&gt;&lt;td headers='icon'&gt;&lt;img src='resources/TS_ENVYRIA_NATALIE_01.png' alt='淡い想い、紅鏡に照らして'&gt;&lt;/td&gt;&lt;td headers='name'&gt;淡い想い、紅鏡に照らして&lt;/td&gt;&lt;td headers='rank'&gt;5&lt;/td&gt;&lt;td headers='remark'&gt;&lt;/td&gt;&lt;td headers='origin'&gt;エンヴィリア
Envylia&lt;/td&gt;&lt;td headers='group'&gt;緋炎騎士団&lt;/td&gt;&lt;td headers='score' id='m049'&gt;55&lt;/td&gt;&lt;td headers='HP'&gt;70&lt;/td&gt;&lt;td headers='patk'&gt;15&lt;/td&gt;&lt;td headers='matk'&gt;&lt;/td&gt;&lt;td headers='pdef'&gt;15&lt;/td&gt;&lt;td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headers='sinA'&gt;20&lt;/td&gt;&lt;td headers='sinB'&gt;&lt;/td&gt;&lt;td headers='sinC'&gt;&lt;/td&gt;&lt;td headers='sinD'&gt;&lt;/td&gt;&lt;td headers='sinE'&gt;40&lt;/td&gt;&lt;td headers='sinF'&gt;&lt;/td&gt;&lt;td headers='sinG'&gt;&lt;/td&gt;&lt;/tr&gt;</v>
      </c>
      <c r="AH51" s="31" t="str">
        <f ca="1">"document.getElementById('"&amp;AI51&amp;"').innerHTML = (b1*"&amp;TEXT(J51,0)&amp;"+b2*"&amp;TEXT(K51,0)&amp;"+b0*"&amp;TEXT(L51,0)&amp;") + (s1*"&amp;TEXT(W51,0)&amp;"+s2*"&amp;TEXT(X51,0)&amp;"+s3*"&amp;TEXT(Y51,0)&amp;"+s4*"&amp;TEXT(Z51,0)&amp;"+s5*"&amp;TEXT(AA51,0)&amp;"+s6*"&amp;TEXT(AB51,0)&amp;"+s7*"&amp;TEXT(AC51,0)&amp;"+s0*"&amp;TEXT(AD51,0)&amp;") + (e01*"&amp;IF(ISNUMBER(SEARCH("斬撃",R51)),S51,0)&amp;"+e02*"&amp;IF(ISNUMBER(SEARCH("刺突",R51)),S51,0)&amp;"+e03*"&amp;IF(ISNUMBER(SEARCH("打撃",R51)),S51,0)&amp;"+e04*"&amp;IF(ISNUMBER(SEARCH("射撃",R51)),S51,S51)&amp;"+e05*"&amp;IF(ISNUMBER(SEARCH("魔法",R51)),S51,0)&amp;"+e06*"&amp;IF(ISNUMBER(SERCH("無区分",R51)),S51,0)&amp;"+e07*"&amp;IF(T51="反撃",U51,0)&amp;"+e08*"&amp;IF(T51="風属性",U51,0)&amp;"+e09*"&amp;IF(T51="闇属性",U51,0)&amp;"+e10*"&amp;IF(T51="単体",U51,0)&amp;"+e11*"&amp;IF(T51="範囲",U51,0)&amp;"+e12*"&amp;IF(T51="人",U51,0)&amp;"+e13*"&amp;IF(T51="異族",U51,0)&amp;"+e14*"&amp;IF(T51="バジュラ",U51,0)&amp;"+e15*"&amp;IF(T51="魔動人形",U51,0)&amp;");"</f>
        <v>document.getElementById('m049').innerHTML = (b1*15+b2*0+b0*15) + (s1*20+s2*0+s3*0+s4*0+s5*40+s6*0+s7*0+s0*40) + (e01*0+e02*0+e03*0+e04*+e05*0+e06*0+e07*0+e08*0+e09*0+e10*0+e11*0+e12*0+e13*0+e14*0+e15*0);</v>
      </c>
      <c r="AI51" s="35" t="str">
        <f t="shared" si="4"/>
        <v>m049</v>
      </c>
      <c r="AJ51" s="23"/>
    </row>
    <row r="52" spans="1:36" s="3" customFormat="1" ht="37.049999999999997" customHeight="1" x14ac:dyDescent="0.3">
      <c r="A52" s="3" t="s">
        <v>134</v>
      </c>
      <c r="C52" s="6" t="s">
        <v>135</v>
      </c>
      <c r="D52" s="3">
        <v>3</v>
      </c>
      <c r="F52" s="16" t="s">
        <v>42</v>
      </c>
      <c r="G52" s="8" t="s">
        <v>107</v>
      </c>
      <c r="H52" s="4">
        <f t="shared" si="0"/>
        <v>0</v>
      </c>
      <c r="I52" s="2"/>
      <c r="J52" s="2"/>
      <c r="K52" s="2"/>
      <c r="L52" s="2">
        <f t="shared" si="1"/>
        <v>0</v>
      </c>
      <c r="M52" s="2"/>
      <c r="N52" s="2"/>
      <c r="O52" s="2"/>
      <c r="P52" s="2"/>
      <c r="Q52" s="7"/>
      <c r="U52" s="4"/>
      <c r="AD52" s="4">
        <f t="shared" si="2"/>
        <v>0</v>
      </c>
      <c r="AF52" s="23"/>
      <c r="AG52" s="31" t="str">
        <f t="shared" si="3"/>
        <v>&lt;tr class='mmt'&gt;&lt;td headers='icon'&gt;&lt;img src='resources/TS_ENVYRIA_PRISCILA_01.png' alt='戦場の手向けの花'&gt;&lt;/td&gt;&lt;td headers='name'&gt;戦場の手向けの花&lt;/td&gt;&lt;td headers='rank'&gt;3&lt;/td&gt;&lt;td headers='remark'&gt;&lt;/td&gt;&lt;td headers='origin'&gt;エンヴィリア
Envylia&lt;/td&gt;&lt;td headers='group'&gt;エンヴィリア王国騎士団&lt;/td&gt;&lt;td headers='score' id='m050'&gt;0&lt;/td&gt;&lt;td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52" s="31" t="str">
        <f ca="1">"document.getElementById('"&amp;AI52&amp;"').innerHTML = (b1*"&amp;TEXT(J52,0)&amp;"+b2*"&amp;TEXT(K52,0)&amp;"+b0*"&amp;TEXT(L52,0)&amp;") + (s1*"&amp;TEXT(W52,0)&amp;"+s2*"&amp;TEXT(X52,0)&amp;"+s3*"&amp;TEXT(Y52,0)&amp;"+s4*"&amp;TEXT(Z52,0)&amp;"+s5*"&amp;TEXT(AA52,0)&amp;"+s6*"&amp;TEXT(AB52,0)&amp;"+s7*"&amp;TEXT(AC52,0)&amp;"+s0*"&amp;TEXT(AD52,0)&amp;") + (e01*"&amp;IF(ISNUMBER(SEARCH("斬撃",R52)),S52,0)&amp;"+e02*"&amp;IF(ISNUMBER(SEARCH("刺突",R52)),S52,0)&amp;"+e03*"&amp;IF(ISNUMBER(SEARCH("打撃",R52)),S52,0)&amp;"+e04*"&amp;IF(ISNUMBER(SEARCH("射撃",R52)),S52,S52)&amp;"+e05*"&amp;IF(ISNUMBER(SEARCH("魔法",R52)),S52,0)&amp;"+e06*"&amp;IF(ISNUMBER(SERCH("無区分",R52)),S52,0)&amp;"+e07*"&amp;IF(T52="反撃",U52,0)&amp;"+e08*"&amp;IF(T52="風属性",U52,0)&amp;"+e09*"&amp;IF(T52="闇属性",U52,0)&amp;"+e10*"&amp;IF(T52="単体",U52,0)&amp;"+e11*"&amp;IF(T52="範囲",U52,0)&amp;"+e12*"&amp;IF(T52="人",U52,0)&amp;"+e13*"&amp;IF(T52="異族",U52,0)&amp;"+e14*"&amp;IF(T52="バジュラ",U52,0)&amp;"+e15*"&amp;IF(T52="魔動人形",U52,0)&amp;");"</f>
        <v>document.getElementById('m050').innerHTML = (b1*0+b2*0+b0*0) + (s1*0+s2*0+s3*0+s4*0+s5*0+s6*0+s7*0+s0*0) + (e01*0+e02*0+e03*0+e04*+e05*0+e06*0+e07*0+e08*0+e09*0+e10*0+e11*0+e12*0+e13*0+e14*0+e15*0);</v>
      </c>
      <c r="AI52" s="35" t="str">
        <f t="shared" si="4"/>
        <v>m050</v>
      </c>
      <c r="AJ52" s="23"/>
    </row>
    <row r="53" spans="1:36" s="3" customFormat="1" ht="37.049999999999997" customHeight="1" x14ac:dyDescent="0.3">
      <c r="A53" s="3" t="s">
        <v>136</v>
      </c>
      <c r="C53" s="6" t="s">
        <v>137</v>
      </c>
      <c r="D53" s="3">
        <v>3</v>
      </c>
      <c r="F53" s="16" t="s">
        <v>42</v>
      </c>
      <c r="G53" s="8"/>
      <c r="H53" s="4">
        <f t="shared" si="0"/>
        <v>0</v>
      </c>
      <c r="I53" s="2"/>
      <c r="J53" s="2"/>
      <c r="K53" s="2"/>
      <c r="L53" s="2">
        <f t="shared" si="1"/>
        <v>0</v>
      </c>
      <c r="M53" s="2"/>
      <c r="N53" s="2"/>
      <c r="O53" s="2"/>
      <c r="P53" s="2"/>
      <c r="Q53" s="7"/>
      <c r="U53" s="4"/>
      <c r="AD53" s="4">
        <f t="shared" si="2"/>
        <v>0</v>
      </c>
      <c r="AF53" s="23"/>
      <c r="AG53" s="31" t="str">
        <f t="shared" si="3"/>
        <v>&lt;tr class='mmt groupless'&gt;&lt;td headers='icon'&gt;&lt;img src='resources/TS_ENVYRIA_ROTEN_01.png' alt='「買い物のススメ」'&gt;&lt;/td&gt;&lt;td headers='name'&gt;「買い物のススメ」&lt;/td&gt;&lt;td headers='rank'&gt;3&lt;/td&gt;&lt;td headers='remark'&gt;&lt;/td&gt;&lt;td headers='origin'&gt;エンヴィリア
Envylia&lt;/td&gt;&lt;td headers='group'&gt;&lt;/td&gt;&lt;td headers='score' id='m051'&gt;0&lt;/td&gt;&lt;td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53" s="31" t="str">
        <f ca="1">"document.getElementById('"&amp;AI53&amp;"').innerHTML = (b1*"&amp;TEXT(J53,0)&amp;"+b2*"&amp;TEXT(K53,0)&amp;"+b0*"&amp;TEXT(L53,0)&amp;") + (s1*"&amp;TEXT(W53,0)&amp;"+s2*"&amp;TEXT(X53,0)&amp;"+s3*"&amp;TEXT(Y53,0)&amp;"+s4*"&amp;TEXT(Z53,0)&amp;"+s5*"&amp;TEXT(AA53,0)&amp;"+s6*"&amp;TEXT(AB53,0)&amp;"+s7*"&amp;TEXT(AC53,0)&amp;"+s0*"&amp;TEXT(AD53,0)&amp;") + (e01*"&amp;IF(ISNUMBER(SEARCH("斬撃",R53)),S53,0)&amp;"+e02*"&amp;IF(ISNUMBER(SEARCH("刺突",R53)),S53,0)&amp;"+e03*"&amp;IF(ISNUMBER(SEARCH("打撃",R53)),S53,0)&amp;"+e04*"&amp;IF(ISNUMBER(SEARCH("射撃",R53)),S53,S53)&amp;"+e05*"&amp;IF(ISNUMBER(SEARCH("魔法",R53)),S53,0)&amp;"+e06*"&amp;IF(ISNUMBER(SERCH("無区分",R53)),S53,0)&amp;"+e07*"&amp;IF(T53="反撃",U53,0)&amp;"+e08*"&amp;IF(T53="風属性",U53,0)&amp;"+e09*"&amp;IF(T53="闇属性",U53,0)&amp;"+e10*"&amp;IF(T53="単体",U53,0)&amp;"+e11*"&amp;IF(T53="範囲",U53,0)&amp;"+e12*"&amp;IF(T53="人",U53,0)&amp;"+e13*"&amp;IF(T53="異族",U53,0)&amp;"+e14*"&amp;IF(T53="バジュラ",U53,0)&amp;"+e15*"&amp;IF(T53="魔動人形",U53,0)&amp;");"</f>
        <v>document.getElementById('m051').innerHTML = (b1*0+b2*0+b0*0) + (s1*0+s2*0+s3*0+s4*0+s5*0+s6*0+s7*0+s0*0) + (e01*0+e02*0+e03*0+e04*+e05*0+e06*0+e07*0+e08*0+e09*0+e10*0+e11*0+e12*0+e13*0+e14*0+e15*0);</v>
      </c>
      <c r="AI53" s="35" t="str">
        <f t="shared" si="4"/>
        <v>m051</v>
      </c>
      <c r="AJ53" s="23"/>
    </row>
    <row r="54" spans="1:36" s="3" customFormat="1" ht="37.049999999999997" customHeight="1" x14ac:dyDescent="0.3">
      <c r="A54" s="3" t="s">
        <v>138</v>
      </c>
      <c r="C54" s="6" t="s">
        <v>139</v>
      </c>
      <c r="D54" s="3">
        <v>4</v>
      </c>
      <c r="F54" s="16" t="s">
        <v>42</v>
      </c>
      <c r="G54" s="8"/>
      <c r="H54" s="4">
        <f t="shared" si="0"/>
        <v>0</v>
      </c>
      <c r="I54" s="2"/>
      <c r="J54" s="2"/>
      <c r="K54" s="2"/>
      <c r="L54" s="2">
        <f t="shared" si="1"/>
        <v>0</v>
      </c>
      <c r="M54" s="2"/>
      <c r="N54" s="2"/>
      <c r="O54" s="2"/>
      <c r="P54" s="2"/>
      <c r="Q54" s="7"/>
      <c r="U54" s="4"/>
      <c r="AD54" s="4">
        <f t="shared" si="2"/>
        <v>0</v>
      </c>
      <c r="AF54" s="23"/>
      <c r="AG54" s="31" t="str">
        <f t="shared" si="3"/>
        <v>&lt;tr class='mmt groupless'&gt;&lt;td headers='icon'&gt;&lt;img src='resources/TS_ENVYRIA_RUNBELL_01.png' alt='「自由な傭兵の背中」'&gt;&lt;/td&gt;&lt;td headers='name'&gt;「自由な傭兵の背中」&lt;/td&gt;&lt;td headers='rank'&gt;4&lt;/td&gt;&lt;td headers='remark'&gt;&lt;/td&gt;&lt;td headers='origin'&gt;エンヴィリア
Envylia&lt;/td&gt;&lt;td headers='group'&gt;&lt;/td&gt;&lt;td headers='score' id='m052'&gt;0&lt;/td&gt;&lt;td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54" s="31" t="str">
        <f ca="1">"document.getElementById('"&amp;AI54&amp;"').innerHTML = (b1*"&amp;TEXT(J54,0)&amp;"+b2*"&amp;TEXT(K54,0)&amp;"+b0*"&amp;TEXT(L54,0)&amp;") + (s1*"&amp;TEXT(W54,0)&amp;"+s2*"&amp;TEXT(X54,0)&amp;"+s3*"&amp;TEXT(Y54,0)&amp;"+s4*"&amp;TEXT(Z54,0)&amp;"+s5*"&amp;TEXT(AA54,0)&amp;"+s6*"&amp;TEXT(AB54,0)&amp;"+s7*"&amp;TEXT(AC54,0)&amp;"+s0*"&amp;TEXT(AD54,0)&amp;") + (e01*"&amp;IF(ISNUMBER(SEARCH("斬撃",R54)),S54,0)&amp;"+e02*"&amp;IF(ISNUMBER(SEARCH("刺突",R54)),S54,0)&amp;"+e03*"&amp;IF(ISNUMBER(SEARCH("打撃",R54)),S54,0)&amp;"+e04*"&amp;IF(ISNUMBER(SEARCH("射撃",R54)),S54,S54)&amp;"+e05*"&amp;IF(ISNUMBER(SEARCH("魔法",R54)),S54,0)&amp;"+e06*"&amp;IF(ISNUMBER(SERCH("無区分",R54)),S54,0)&amp;"+e07*"&amp;IF(T54="反撃",U54,0)&amp;"+e08*"&amp;IF(T54="風属性",U54,0)&amp;"+e09*"&amp;IF(T54="闇属性",U54,0)&amp;"+e10*"&amp;IF(T54="単体",U54,0)&amp;"+e11*"&amp;IF(T54="範囲",U54,0)&amp;"+e12*"&amp;IF(T54="人",U54,0)&amp;"+e13*"&amp;IF(T54="異族",U54,0)&amp;"+e14*"&amp;IF(T54="バジュラ",U54,0)&amp;"+e15*"&amp;IF(T54="魔動人形",U54,0)&amp;");"</f>
        <v>document.getElementById('m052').innerHTML = (b1*0+b2*0+b0*0) + (s1*0+s2*0+s3*0+s4*0+s5*0+s6*0+s7*0+s0*0) + (e01*0+e02*0+e03*0+e04*+e05*0+e06*0+e07*0+e08*0+e09*0+e10*0+e11*0+e12*0+e13*0+e14*0+e15*0);</v>
      </c>
      <c r="AI54" s="35" t="str">
        <f t="shared" si="4"/>
        <v>m052</v>
      </c>
      <c r="AJ54" s="23"/>
    </row>
    <row r="55" spans="1:36" s="3" customFormat="1" ht="37.049999999999997" customHeight="1" x14ac:dyDescent="0.3">
      <c r="A55" s="3" t="s">
        <v>140</v>
      </c>
      <c r="C55" s="6" t="s">
        <v>141</v>
      </c>
      <c r="D55" s="3">
        <v>4</v>
      </c>
      <c r="F55" s="16" t="s">
        <v>42</v>
      </c>
      <c r="G55" s="8" t="s">
        <v>91</v>
      </c>
      <c r="H55" s="4">
        <f t="shared" si="0"/>
        <v>40</v>
      </c>
      <c r="I55" s="2">
        <v>10</v>
      </c>
      <c r="J55" s="2"/>
      <c r="K55" s="2"/>
      <c r="L55" s="2">
        <f t="shared" si="1"/>
        <v>0</v>
      </c>
      <c r="M55" s="2"/>
      <c r="N55" s="2"/>
      <c r="O55" s="2"/>
      <c r="P55" s="2"/>
      <c r="Q55" s="7"/>
      <c r="R55" s="5" t="s">
        <v>16</v>
      </c>
      <c r="S55" s="3">
        <v>40</v>
      </c>
      <c r="U55" s="4"/>
      <c r="V55" s="3" t="s">
        <v>493</v>
      </c>
      <c r="AD55" s="4">
        <f t="shared" si="2"/>
        <v>0</v>
      </c>
      <c r="AF55" s="23"/>
      <c r="AG55" s="31" t="str">
        <f t="shared" si="3"/>
        <v>&lt;tr class='mmt'&gt;&lt;td headers='icon'&gt;&lt;img src='resources/TS_ENVYRIA_SHAYNA_01.png' alt='女子力の探求'&gt;&lt;/td&gt;&lt;td headers='name'&gt;女子力の探求&lt;/td&gt;&lt;td headers='rank'&gt;4&lt;/td&gt;&lt;td headers='remark'&gt;&lt;/td&gt;&lt;td headers='origin'&gt;エンヴィリア
Envylia&lt;/td&gt;&lt;td headers='group'&gt;シャドウメサイヤ&lt;/td&gt;&lt;td headers='score' id='m053'&gt;40&lt;/td&gt;&lt;td headers='HP'&gt;10&lt;/td&gt;&lt;td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headers='a.type'&gt;打撃&lt;/td&gt;&lt;td headers='a.bonus'&gt;40&lt;/td&gt;&lt;td headers='special'&gt;&lt;/td&gt;&lt;td headers='sp.bonus'&gt;&lt;/td&gt;&lt;td headers='others'&gt;魅了+10&lt;/td&gt;&lt;td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55" s="31" t="str">
        <f ca="1">"document.getElementById('"&amp;AI55&amp;"').innerHTML = (b1*"&amp;TEXT(J55,0)&amp;"+b2*"&amp;TEXT(K55,0)&amp;"+b0*"&amp;TEXT(L55,0)&amp;") + (s1*"&amp;TEXT(W55,0)&amp;"+s2*"&amp;TEXT(X55,0)&amp;"+s3*"&amp;TEXT(Y55,0)&amp;"+s4*"&amp;TEXT(Z55,0)&amp;"+s5*"&amp;TEXT(AA55,0)&amp;"+s6*"&amp;TEXT(AB55,0)&amp;"+s7*"&amp;TEXT(AC55,0)&amp;"+s0*"&amp;TEXT(AD55,0)&amp;") + (e01*"&amp;IF(ISNUMBER(SEARCH("斬撃",R55)),S55,0)&amp;"+e02*"&amp;IF(ISNUMBER(SEARCH("刺突",R55)),S55,0)&amp;"+e03*"&amp;IF(ISNUMBER(SEARCH("打撃",R55)),S55,0)&amp;"+e04*"&amp;IF(ISNUMBER(SEARCH("射撃",R55)),S55,S55)&amp;"+e05*"&amp;IF(ISNUMBER(SEARCH("魔法",R55)),S55,0)&amp;"+e06*"&amp;IF(ISNUMBER(SERCH("無区分",R55)),S55,0)&amp;"+e07*"&amp;IF(T55="反撃",U55,0)&amp;"+e08*"&amp;IF(T55="風属性",U55,0)&amp;"+e09*"&amp;IF(T55="闇属性",U55,0)&amp;"+e10*"&amp;IF(T55="単体",U55,0)&amp;"+e11*"&amp;IF(T55="範囲",U55,0)&amp;"+e12*"&amp;IF(T55="人",U55,0)&amp;"+e13*"&amp;IF(T55="異族",U55,0)&amp;"+e14*"&amp;IF(T55="バジュラ",U55,0)&amp;"+e15*"&amp;IF(T55="魔動人形",U55,0)&amp;");"</f>
        <v>document.getElementById('m053').innerHTML = (b1*0+b2*0+b0*0) + (s1*0+s2*0+s3*0+s4*0+s5*0+s6*0+s7*0+s0*0) + (e01*0+e02*0+e03*40+e04*40+e05*0+e06*0+e07*0+e08*0+e09*0+e10*0+e11*0+e12*0+e13*0+e14*0+e15*0);</v>
      </c>
      <c r="AI55" s="35" t="str">
        <f t="shared" si="4"/>
        <v>m053</v>
      </c>
      <c r="AJ55" s="23"/>
    </row>
    <row r="56" spans="1:36" s="3" customFormat="1" ht="37.049999999999997" customHeight="1" x14ac:dyDescent="0.3">
      <c r="A56" s="3" t="s">
        <v>142</v>
      </c>
      <c r="C56" s="6" t="s">
        <v>457</v>
      </c>
      <c r="D56" s="3">
        <v>5</v>
      </c>
      <c r="E56" s="3" t="s">
        <v>39</v>
      </c>
      <c r="F56" s="16" t="s">
        <v>42</v>
      </c>
      <c r="G56" s="8"/>
      <c r="H56" s="4">
        <f t="shared" si="0"/>
        <v>0</v>
      </c>
      <c r="I56" s="2"/>
      <c r="J56" s="2"/>
      <c r="K56" s="2"/>
      <c r="L56" s="2">
        <f t="shared" si="1"/>
        <v>0</v>
      </c>
      <c r="M56" s="2"/>
      <c r="N56" s="2"/>
      <c r="O56" s="2"/>
      <c r="P56" s="2"/>
      <c r="Q56" s="7"/>
      <c r="U56" s="4"/>
      <c r="AD56" s="4">
        <f t="shared" si="2"/>
        <v>0</v>
      </c>
      <c r="AF56" s="23"/>
      <c r="AG56" s="31" t="str">
        <f t="shared" si="3"/>
        <v>&lt;tr class='mmt ltd groupless'&gt;&lt;td headers='icon'&gt;&lt;img src='resources/TS_ENVYRIA_SYARON_01.png' alt='溢れる夏の音色'&gt;&lt;/td&gt;&lt;td headers='name'&gt;溢れる夏の音色&lt;/td&gt;&lt;td headers='rank'&gt;5&lt;/td&gt;&lt;td headers='remark'&gt;&lt;span class='limited'&gt;限定&lt;/span&gt;&lt;/td&gt;&lt;td headers='origin'&gt;エンヴィリア
Envylia&lt;/td&gt;&lt;td headers='group'&gt;&lt;/td&gt;&lt;td headers='score' id='m054'&gt;0&lt;/td&gt;&lt;td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56" s="31" t="str">
        <f ca="1">"document.getElementById('"&amp;AI56&amp;"').innerHTML = (b1*"&amp;TEXT(J56,0)&amp;"+b2*"&amp;TEXT(K56,0)&amp;"+b0*"&amp;TEXT(L56,0)&amp;") + (s1*"&amp;TEXT(W56,0)&amp;"+s2*"&amp;TEXT(X56,0)&amp;"+s3*"&amp;TEXT(Y56,0)&amp;"+s4*"&amp;TEXT(Z56,0)&amp;"+s5*"&amp;TEXT(AA56,0)&amp;"+s6*"&amp;TEXT(AB56,0)&amp;"+s7*"&amp;TEXT(AC56,0)&amp;"+s0*"&amp;TEXT(AD56,0)&amp;") + (e01*"&amp;IF(ISNUMBER(SEARCH("斬撃",R56)),S56,0)&amp;"+e02*"&amp;IF(ISNUMBER(SEARCH("刺突",R56)),S56,0)&amp;"+e03*"&amp;IF(ISNUMBER(SEARCH("打撃",R56)),S56,0)&amp;"+e04*"&amp;IF(ISNUMBER(SEARCH("射撃",R56)),S56,S56)&amp;"+e05*"&amp;IF(ISNUMBER(SEARCH("魔法",R56)),S56,0)&amp;"+e06*"&amp;IF(ISNUMBER(SERCH("無区分",R56)),S56,0)&amp;"+e07*"&amp;IF(T56="反撃",U56,0)&amp;"+e08*"&amp;IF(T56="風属性",U56,0)&amp;"+e09*"&amp;IF(T56="闇属性",U56,0)&amp;"+e10*"&amp;IF(T56="単体",U56,0)&amp;"+e11*"&amp;IF(T56="範囲",U56,0)&amp;"+e12*"&amp;IF(T56="人",U56,0)&amp;"+e13*"&amp;IF(T56="異族",U56,0)&amp;"+e14*"&amp;IF(T56="バジュラ",U56,0)&amp;"+e15*"&amp;IF(T56="魔動人形",U56,0)&amp;");"</f>
        <v>document.getElementById('m054').innerHTML = (b1*0+b2*0+b0*0) + (s1*0+s2*0+s3*0+s4*0+s5*0+s6*0+s7*0+s0*0) + (e01*0+e02*0+e03*0+e04*+e05*0+e06*0+e07*0+e08*0+e09*0+e10*0+e11*0+e12*0+e13*0+e14*0+e15*0);</v>
      </c>
      <c r="AI56" s="35" t="str">
        <f t="shared" si="4"/>
        <v>m054</v>
      </c>
      <c r="AJ56" s="23"/>
    </row>
    <row r="57" spans="1:36" s="3" customFormat="1" ht="37.049999999999997" customHeight="1" x14ac:dyDescent="0.3">
      <c r="A57" s="3" t="s">
        <v>143</v>
      </c>
      <c r="C57" s="6" t="s">
        <v>144</v>
      </c>
      <c r="D57" s="3">
        <v>5</v>
      </c>
      <c r="F57" s="16" t="s">
        <v>42</v>
      </c>
      <c r="G57" s="8" t="s">
        <v>100</v>
      </c>
      <c r="H57" s="4">
        <f t="shared" si="0"/>
        <v>90</v>
      </c>
      <c r="I57" s="2">
        <v>40</v>
      </c>
      <c r="J57" s="2">
        <v>30</v>
      </c>
      <c r="K57" s="2">
        <v>30</v>
      </c>
      <c r="L57" s="2">
        <f t="shared" si="1"/>
        <v>30</v>
      </c>
      <c r="M57" s="2"/>
      <c r="N57" s="2"/>
      <c r="O57" s="2"/>
      <c r="P57" s="2"/>
      <c r="Q57" s="7"/>
      <c r="U57" s="4"/>
      <c r="AA57" s="3">
        <v>60</v>
      </c>
      <c r="AD57" s="4">
        <f t="shared" si="2"/>
        <v>60</v>
      </c>
      <c r="AF57" s="23"/>
      <c r="AG57" s="31" t="str">
        <f t="shared" si="3"/>
        <v>&lt;tr class='mmt'&gt;&lt;td headers='icon'&gt;&lt;img src='resources/TS_ENVYRIA_VETTEL_01.png' alt='在りし日の緋炎'&gt;&lt;/td&gt;&lt;td headers='name'&gt;在りし日の緋炎&lt;/td&gt;&lt;td headers='rank'&gt;5&lt;/td&gt;&lt;td headers='remark'&gt;&lt;/td&gt;&lt;td headers='origin'&gt;エンヴィリア
Envylia&lt;/td&gt;&lt;td headers='group'&gt;緋炎騎士団&lt;/td&gt;&lt;td headers='score' id='m055'&gt;90&lt;/td&gt;&lt;td headers='HP'&gt;40&lt;/td&gt;&lt;td headers='patk'&gt;30&lt;/td&gt;&lt;td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headers='sinE'&gt;60&lt;/td&gt;&lt;td headers='sinF'&gt;&lt;/td&gt;&lt;td headers='sinG'&gt;&lt;/td&gt;&lt;/tr&gt;</v>
      </c>
      <c r="AH57" s="31" t="str">
        <f ca="1">"document.getElementById('"&amp;AI57&amp;"').innerHTML = (b1*"&amp;TEXT(J57,0)&amp;"+b2*"&amp;TEXT(K57,0)&amp;"+b0*"&amp;TEXT(L57,0)&amp;") + (s1*"&amp;TEXT(W57,0)&amp;"+s2*"&amp;TEXT(X57,0)&amp;"+s3*"&amp;TEXT(Y57,0)&amp;"+s4*"&amp;TEXT(Z57,0)&amp;"+s5*"&amp;TEXT(AA57,0)&amp;"+s6*"&amp;TEXT(AB57,0)&amp;"+s7*"&amp;TEXT(AC57,0)&amp;"+s0*"&amp;TEXT(AD57,0)&amp;") + (e01*"&amp;IF(ISNUMBER(SEARCH("斬撃",R57)),S57,0)&amp;"+e02*"&amp;IF(ISNUMBER(SEARCH("刺突",R57)),S57,0)&amp;"+e03*"&amp;IF(ISNUMBER(SEARCH("打撃",R57)),S57,0)&amp;"+e04*"&amp;IF(ISNUMBER(SEARCH("射撃",R57)),S57,S57)&amp;"+e05*"&amp;IF(ISNUMBER(SEARCH("魔法",R57)),S57,0)&amp;"+e06*"&amp;IF(ISNUMBER(SERCH("無区分",R57)),S57,0)&amp;"+e07*"&amp;IF(T57="反撃",U57,0)&amp;"+e08*"&amp;IF(T57="風属性",U57,0)&amp;"+e09*"&amp;IF(T57="闇属性",U57,0)&amp;"+e10*"&amp;IF(T57="単体",U57,0)&amp;"+e11*"&amp;IF(T57="範囲",U57,0)&amp;"+e12*"&amp;IF(T57="人",U57,0)&amp;"+e13*"&amp;IF(T57="異族",U57,0)&amp;"+e14*"&amp;IF(T57="バジュラ",U57,0)&amp;"+e15*"&amp;IF(T57="魔動人形",U57,0)&amp;");"</f>
        <v>document.getElementById('m055').innerHTML = (b1*30+b2*30+b0*30) + (s1*0+s2*0+s3*0+s4*0+s5*60+s6*0+s7*0+s0*60) + (e01*0+e02*0+e03*0+e04*+e05*0+e06*0+e07*0+e08*0+e09*0+e10*0+e11*0+e12*0+e13*0+e14*0+e15*0);</v>
      </c>
      <c r="AI57" s="35" t="str">
        <f t="shared" si="4"/>
        <v>m055</v>
      </c>
      <c r="AJ57" s="23"/>
    </row>
    <row r="58" spans="1:36" s="3" customFormat="1" ht="37.049999999999997" customHeight="1" x14ac:dyDescent="0.3">
      <c r="A58" s="3" t="s">
        <v>145</v>
      </c>
      <c r="C58" s="6" t="s">
        <v>146</v>
      </c>
      <c r="D58" s="3">
        <v>5</v>
      </c>
      <c r="F58" s="16" t="s">
        <v>42</v>
      </c>
      <c r="G58" s="8" t="s">
        <v>100</v>
      </c>
      <c r="H58" s="4">
        <f t="shared" si="0"/>
        <v>60</v>
      </c>
      <c r="I58" s="2">
        <v>30</v>
      </c>
      <c r="J58" s="2">
        <v>30</v>
      </c>
      <c r="K58" s="2">
        <v>20</v>
      </c>
      <c r="L58" s="2">
        <f t="shared" si="1"/>
        <v>30</v>
      </c>
      <c r="M58" s="2"/>
      <c r="N58" s="2"/>
      <c r="O58" s="2"/>
      <c r="P58" s="2"/>
      <c r="Q58" s="7"/>
      <c r="U58" s="4"/>
      <c r="V58" s="3" t="s">
        <v>495</v>
      </c>
      <c r="AA58" s="3">
        <v>30</v>
      </c>
      <c r="AB58" s="3">
        <v>30</v>
      </c>
      <c r="AD58" s="4">
        <f t="shared" si="2"/>
        <v>30</v>
      </c>
      <c r="AF58" s="23"/>
      <c r="AG58" s="31" t="str">
        <f t="shared" si="3"/>
        <v>&lt;tr class='mmt'&gt;&lt;td headers='icon'&gt;&lt;img src='resources/TS_ENVYRIA_VICTOR_01.png' alt='スタディオーダー'&gt;&lt;/td&gt;&lt;td headers='name'&gt;スタディオーダー&lt;/td&gt;&lt;td headers='rank'&gt;5&lt;/td&gt;&lt;td headers='remark'&gt;&lt;/td&gt;&lt;td headers='origin'&gt;エンヴィリア
Envylia&lt;/td&gt;&lt;td headers='group'&gt;緋炎騎士団&lt;/td&gt;&lt;td headers='score' id='m056'&gt;60&lt;/td&gt;&lt;td headers='HP'&gt;30&lt;/td&gt;&lt;td headers='patk'&gt;30&lt;/td&gt;&lt;td headers='matk'&gt;20&lt;/td&gt;&lt;td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headers='others'&gt;回避+10&lt;/td&gt;&lt;td headers='sinA'&gt;&lt;/td&gt;&lt;td headers='sinB'&gt;&lt;/td&gt;&lt;td headers='sinC'&gt;&lt;/td&gt;&lt;td headers='sinD'&gt;&lt;/td&gt;&lt;td headers='sinE'&gt;30&lt;/td&gt;&lt;td headers='sinF'&gt;30&lt;/td&gt;&lt;td headers='sinG'&gt;&lt;/td&gt;&lt;/tr&gt;</v>
      </c>
      <c r="AH58" s="31" t="str">
        <f ca="1">"document.getElementById('"&amp;AI58&amp;"').innerHTML = (b1*"&amp;TEXT(J58,0)&amp;"+b2*"&amp;TEXT(K58,0)&amp;"+b0*"&amp;TEXT(L58,0)&amp;") + (s1*"&amp;TEXT(W58,0)&amp;"+s2*"&amp;TEXT(X58,0)&amp;"+s3*"&amp;TEXT(Y58,0)&amp;"+s4*"&amp;TEXT(Z58,0)&amp;"+s5*"&amp;TEXT(AA58,0)&amp;"+s6*"&amp;TEXT(AB58,0)&amp;"+s7*"&amp;TEXT(AC58,0)&amp;"+s0*"&amp;TEXT(AD58,0)&amp;") + (e01*"&amp;IF(ISNUMBER(SEARCH("斬撃",R58)),S58,0)&amp;"+e02*"&amp;IF(ISNUMBER(SEARCH("刺突",R58)),S58,0)&amp;"+e03*"&amp;IF(ISNUMBER(SEARCH("打撃",R58)),S58,0)&amp;"+e04*"&amp;IF(ISNUMBER(SEARCH("射撃",R58)),S58,S58)&amp;"+e05*"&amp;IF(ISNUMBER(SEARCH("魔法",R58)),S58,0)&amp;"+e06*"&amp;IF(ISNUMBER(SERCH("無区分",R58)),S58,0)&amp;"+e07*"&amp;IF(T58="反撃",U58,0)&amp;"+e08*"&amp;IF(T58="風属性",U58,0)&amp;"+e09*"&amp;IF(T58="闇属性",U58,0)&amp;"+e10*"&amp;IF(T58="単体",U58,0)&amp;"+e11*"&amp;IF(T58="範囲",U58,0)&amp;"+e12*"&amp;IF(T58="人",U58,0)&amp;"+e13*"&amp;IF(T58="異族",U58,0)&amp;"+e14*"&amp;IF(T58="バジュラ",U58,0)&amp;"+e15*"&amp;IF(T58="魔動人形",U58,0)&amp;");"</f>
        <v>document.getElementById('m056').innerHTML = (b1*30+b2*20+b0*30) + (s1*0+s2*0+s3*0+s4*0+s5*30+s6*30+s7*0+s0*30) + (e01*0+e02*0+e03*0+e04*+e05*0+e06*0+e07*0+e08*0+e09*0+e10*0+e11*0+e12*0+e13*0+e14*0+e15*0);</v>
      </c>
      <c r="AI58" s="35" t="str">
        <f t="shared" si="4"/>
        <v>m056</v>
      </c>
      <c r="AJ58" s="23"/>
    </row>
    <row r="59" spans="1:36" s="3" customFormat="1" ht="37.049999999999997" customHeight="1" x14ac:dyDescent="0.3">
      <c r="A59" s="3" t="s">
        <v>147</v>
      </c>
      <c r="C59" s="6" t="s">
        <v>148</v>
      </c>
      <c r="D59" s="3">
        <v>5</v>
      </c>
      <c r="F59" s="16" t="s">
        <v>42</v>
      </c>
      <c r="G59" s="8" t="s">
        <v>68</v>
      </c>
      <c r="H59" s="4">
        <f t="shared" si="0"/>
        <v>90</v>
      </c>
      <c r="I59" s="2">
        <v>40</v>
      </c>
      <c r="J59" s="2">
        <v>30</v>
      </c>
      <c r="K59" s="2">
        <v>30</v>
      </c>
      <c r="L59" s="2">
        <f t="shared" si="1"/>
        <v>30</v>
      </c>
      <c r="M59" s="2"/>
      <c r="N59" s="2"/>
      <c r="O59" s="2"/>
      <c r="P59" s="2"/>
      <c r="Q59" s="7"/>
      <c r="U59" s="4"/>
      <c r="AB59" s="3">
        <v>60</v>
      </c>
      <c r="AD59" s="4">
        <f t="shared" si="2"/>
        <v>60</v>
      </c>
      <c r="AF59" s="23"/>
      <c r="AG59" s="31" t="str">
        <f t="shared" si="3"/>
        <v>&lt;tr class='mmt'&gt;&lt;td headers='icon'&gt;&lt;img src='resources/TS_ENVYRIA_ZAYIN_01.png' alt='大陸の正義、ここに在り'&gt;&lt;/td&gt;&lt;td headers='name'&gt;大陸の正義、ここに在り&lt;/td&gt;&lt;td headers='rank'&gt;5&lt;/td&gt;&lt;td headers='remark'&gt;&lt;/td&gt;&lt;td headers='origin'&gt;エンヴィリア
Envylia&lt;/td&gt;&lt;td headers='group'&gt;聖教騎士団&lt;/td&gt;&lt;td headers='score' id='m057'&gt;90&lt;/td&gt;&lt;td headers='HP'&gt;40&lt;/td&gt;&lt;td headers='patk'&gt;30&lt;/td&gt;&lt;td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headers='sinF'&gt;60&lt;/td&gt;&lt;td headers='sinG'&gt;&lt;/td&gt;&lt;/tr&gt;</v>
      </c>
      <c r="AH59" s="31" t="str">
        <f ca="1">"document.getElementById('"&amp;AI59&amp;"').innerHTML = (b1*"&amp;TEXT(J59,0)&amp;"+b2*"&amp;TEXT(K59,0)&amp;"+b0*"&amp;TEXT(L59,0)&amp;") + (s1*"&amp;TEXT(W59,0)&amp;"+s2*"&amp;TEXT(X59,0)&amp;"+s3*"&amp;TEXT(Y59,0)&amp;"+s4*"&amp;TEXT(Z59,0)&amp;"+s5*"&amp;TEXT(AA59,0)&amp;"+s6*"&amp;TEXT(AB59,0)&amp;"+s7*"&amp;TEXT(AC59,0)&amp;"+s0*"&amp;TEXT(AD59,0)&amp;") + (e01*"&amp;IF(ISNUMBER(SEARCH("斬撃",R59)),S59,0)&amp;"+e02*"&amp;IF(ISNUMBER(SEARCH("刺突",R59)),S59,0)&amp;"+e03*"&amp;IF(ISNUMBER(SEARCH("打撃",R59)),S59,0)&amp;"+e04*"&amp;IF(ISNUMBER(SEARCH("射撃",R59)),S59,S59)&amp;"+e05*"&amp;IF(ISNUMBER(SEARCH("魔法",R59)),S59,0)&amp;"+e06*"&amp;IF(ISNUMBER(SERCH("無区分",R59)),S59,0)&amp;"+e07*"&amp;IF(T59="反撃",U59,0)&amp;"+e08*"&amp;IF(T59="風属性",U59,0)&amp;"+e09*"&amp;IF(T59="闇属性",U59,0)&amp;"+e10*"&amp;IF(T59="単体",U59,0)&amp;"+e11*"&amp;IF(T59="範囲",U59,0)&amp;"+e12*"&amp;IF(T59="人",U59,0)&amp;"+e13*"&amp;IF(T59="異族",U59,0)&amp;"+e14*"&amp;IF(T59="バジュラ",U59,0)&amp;"+e15*"&amp;IF(T59="魔動人形",U59,0)&amp;");"</f>
        <v>document.getElementById('m057').innerHTML = (b1*30+b2*30+b0*30) + (s1*0+s2*0+s3*0+s4*0+s5*0+s6*60+s7*0+s0*60) + (e01*0+e02*0+e03*0+e04*+e05*0+e06*0+e07*0+e08*0+e09*0+e10*0+e11*0+e12*0+e13*0+e14*0+e15*0);</v>
      </c>
      <c r="AI59" s="35" t="str">
        <f t="shared" si="4"/>
        <v>m057</v>
      </c>
      <c r="AJ59" s="23"/>
    </row>
    <row r="60" spans="1:36" s="3" customFormat="1" ht="37.049999999999997" customHeight="1" x14ac:dyDescent="0.3">
      <c r="A60" s="3" t="s">
        <v>149</v>
      </c>
      <c r="C60" s="6" t="s">
        <v>150</v>
      </c>
      <c r="D60" s="3">
        <v>5</v>
      </c>
      <c r="E60" s="3" t="s">
        <v>39</v>
      </c>
      <c r="F60" s="16" t="s">
        <v>42</v>
      </c>
      <c r="G60" s="8" t="s">
        <v>68</v>
      </c>
      <c r="H60" s="4">
        <f t="shared" si="0"/>
        <v>80</v>
      </c>
      <c r="I60" s="2">
        <v>40</v>
      </c>
      <c r="J60" s="2">
        <v>50</v>
      </c>
      <c r="K60" s="2"/>
      <c r="L60" s="2">
        <f t="shared" si="1"/>
        <v>50</v>
      </c>
      <c r="M60" s="2">
        <v>25</v>
      </c>
      <c r="N60" s="2">
        <v>25</v>
      </c>
      <c r="O60" s="2"/>
      <c r="P60" s="2"/>
      <c r="Q60" s="7"/>
      <c r="U60" s="4"/>
      <c r="W60" s="3">
        <v>30</v>
      </c>
      <c r="AB60" s="3">
        <v>30</v>
      </c>
      <c r="AD60" s="4">
        <f t="shared" si="2"/>
        <v>30</v>
      </c>
      <c r="AF60" s="23"/>
      <c r="AG60" s="31" t="str">
        <f t="shared" si="3"/>
        <v>&lt;tr class='mmt ltd'&gt;&lt;td headers='icon'&gt;&lt;img src='resources/TS_ENVYRIA_ZAYIN_02.png' alt='笑顔の先に望む世界'&gt;&lt;/td&gt;&lt;td headers='name'&gt;笑顔の先に望む世界&lt;/td&gt;&lt;td headers='rank'&gt;5&lt;/td&gt;&lt;td headers='remark'&gt;&lt;span class='limited'&gt;限定&lt;/span&gt;&lt;/td&gt;&lt;td headers='origin'&gt;エンヴィリア
Envylia&lt;/td&gt;&lt;td headers='group'&gt;聖教騎士団&lt;/td&gt;&lt;td headers='score' id='m058'&gt;80&lt;/td&gt;&lt;td headers='HP'&gt;40&lt;/td&gt;&lt;td headers='patk'&gt;50&lt;/td&gt;&lt;td headers='matk'&gt;&lt;/td&gt;&lt;td headers='pdef'&gt;25&lt;/td&gt;&lt;td headers='mdef'&gt;25&lt;/td&gt;&lt;td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headers='sinA'&gt;30&lt;/td&gt;&lt;td headers='sinB'&gt;&lt;/td&gt;&lt;td headers='sinC'&gt;&lt;/td&gt;&lt;td headers='sinD'&gt;&lt;/td&gt;&lt;td headers='sinE'&gt;&lt;/td&gt;&lt;td headers='sinF'&gt;30&lt;/td&gt;&lt;td headers='sinG'&gt;&lt;/td&gt;&lt;/tr&gt;</v>
      </c>
      <c r="AH60" s="31" t="str">
        <f ca="1">"document.getElementById('"&amp;AI60&amp;"').innerHTML = (b1*"&amp;TEXT(J60,0)&amp;"+b2*"&amp;TEXT(K60,0)&amp;"+b0*"&amp;TEXT(L60,0)&amp;") + (s1*"&amp;TEXT(W60,0)&amp;"+s2*"&amp;TEXT(X60,0)&amp;"+s3*"&amp;TEXT(Y60,0)&amp;"+s4*"&amp;TEXT(Z60,0)&amp;"+s5*"&amp;TEXT(AA60,0)&amp;"+s6*"&amp;TEXT(AB60,0)&amp;"+s7*"&amp;TEXT(AC60,0)&amp;"+s0*"&amp;TEXT(AD60,0)&amp;") + (e01*"&amp;IF(ISNUMBER(SEARCH("斬撃",R60)),S60,0)&amp;"+e02*"&amp;IF(ISNUMBER(SEARCH("刺突",R60)),S60,0)&amp;"+e03*"&amp;IF(ISNUMBER(SEARCH("打撃",R60)),S60,0)&amp;"+e04*"&amp;IF(ISNUMBER(SEARCH("射撃",R60)),S60,S60)&amp;"+e05*"&amp;IF(ISNUMBER(SEARCH("魔法",R60)),S60,0)&amp;"+e06*"&amp;IF(ISNUMBER(SERCH("無区分",R60)),S60,0)&amp;"+e07*"&amp;IF(T60="反撃",U60,0)&amp;"+e08*"&amp;IF(T60="風属性",U60,0)&amp;"+e09*"&amp;IF(T60="闇属性",U60,0)&amp;"+e10*"&amp;IF(T60="単体",U60,0)&amp;"+e11*"&amp;IF(T60="範囲",U60,0)&amp;"+e12*"&amp;IF(T60="人",U60,0)&amp;"+e13*"&amp;IF(T60="異族",U60,0)&amp;"+e14*"&amp;IF(T60="バジュラ",U60,0)&amp;"+e15*"&amp;IF(T60="魔動人形",U60,0)&amp;");"</f>
        <v>document.getElementById('m058').innerHTML = (b1*50+b2*0+b0*50) + (s1*30+s2*0+s3*0+s4*0+s5*0+s6*30+s7*0+s0*30) + (e01*0+e02*0+e03*0+e04*+e05*0+e06*0+e07*0+e08*0+e09*0+e10*0+e11*0+e12*0+e13*0+e14*0+e15*0);</v>
      </c>
      <c r="AI60" s="35" t="str">
        <f t="shared" si="4"/>
        <v>m058</v>
      </c>
      <c r="AJ60" s="23"/>
    </row>
    <row r="61" spans="1:36" s="3" customFormat="1" ht="37.049999999999997" customHeight="1" x14ac:dyDescent="0.3">
      <c r="A61" s="3" t="s">
        <v>151</v>
      </c>
      <c r="C61" s="6" t="s">
        <v>458</v>
      </c>
      <c r="D61" s="3">
        <v>5</v>
      </c>
      <c r="E61" s="3" t="s">
        <v>35</v>
      </c>
      <c r="F61" s="15" t="s">
        <v>36</v>
      </c>
      <c r="G61" s="8"/>
      <c r="H61" s="4">
        <f t="shared" si="0"/>
        <v>0</v>
      </c>
      <c r="I61" s="2"/>
      <c r="J61" s="2"/>
      <c r="K61" s="2"/>
      <c r="L61" s="2">
        <f t="shared" si="1"/>
        <v>0</v>
      </c>
      <c r="M61" s="2"/>
      <c r="N61" s="2"/>
      <c r="O61" s="2"/>
      <c r="P61" s="2"/>
      <c r="Q61" s="7"/>
      <c r="U61" s="4"/>
      <c r="AD61" s="4">
        <f t="shared" si="2"/>
        <v>0</v>
      </c>
      <c r="AF61" s="23"/>
      <c r="AG61" s="31" t="str">
        <f t="shared" si="3"/>
        <v>&lt;tr class='mmt ev groupless'&gt;&lt;td headers='icon'&gt;&lt;img src='resources/TS_FA_01.png' alt='迫り来る約束の日'&gt;&lt;/td&gt;&lt;td headers='name'&gt;迫り来る約束の日&lt;/td&gt;&lt;td headers='rank'&gt;5&lt;/td&gt;&lt;td headers='remark'&gt;&lt;span class='event'&gt;活動&lt;/span&gt;&lt;/td&gt;&lt;td headers='origin'&gt;その他
Other&lt;/td&gt;&lt;td headers='group'&gt;&lt;/td&gt;&lt;td headers='score' id='m059'&gt;0&lt;/td&gt;&lt;td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1" s="31" t="str">
        <f ca="1">"document.getElementById('"&amp;AI61&amp;"').innerHTML = (b1*"&amp;TEXT(J61,0)&amp;"+b2*"&amp;TEXT(K61,0)&amp;"+b0*"&amp;TEXT(L61,0)&amp;") + (s1*"&amp;TEXT(W61,0)&amp;"+s2*"&amp;TEXT(X61,0)&amp;"+s3*"&amp;TEXT(Y61,0)&amp;"+s4*"&amp;TEXT(Z61,0)&amp;"+s5*"&amp;TEXT(AA61,0)&amp;"+s6*"&amp;TEXT(AB61,0)&amp;"+s7*"&amp;TEXT(AC61,0)&amp;"+s0*"&amp;TEXT(AD61,0)&amp;") + (e01*"&amp;IF(ISNUMBER(SEARCH("斬撃",R61)),S61,0)&amp;"+e02*"&amp;IF(ISNUMBER(SEARCH("刺突",R61)),S61,0)&amp;"+e03*"&amp;IF(ISNUMBER(SEARCH("打撃",R61)),S61,0)&amp;"+e04*"&amp;IF(ISNUMBER(SEARCH("射撃",R61)),S61,S61)&amp;"+e05*"&amp;IF(ISNUMBER(SEARCH("魔法",R61)),S61,0)&amp;"+e06*"&amp;IF(ISNUMBER(SERCH("無区分",R61)),S61,0)&amp;"+e07*"&amp;IF(T61="反撃",U61,0)&amp;"+e08*"&amp;IF(T61="風属性",U61,0)&amp;"+e09*"&amp;IF(T61="闇属性",U61,0)&amp;"+e10*"&amp;IF(T61="単体",U61,0)&amp;"+e11*"&amp;IF(T61="範囲",U61,0)&amp;"+e12*"&amp;IF(T61="人",U61,0)&amp;"+e13*"&amp;IF(T61="異族",U61,0)&amp;"+e14*"&amp;IF(T61="バジュラ",U61,0)&amp;"+e15*"&amp;IF(T61="魔動人形",U61,0)&amp;");"</f>
        <v>document.getElementById('m059').innerHTML = (b1*0+b2*0+b0*0) + (s1*0+s2*0+s3*0+s4*0+s5*0+s6*0+s7*0+s0*0) + (e01*0+e02*0+e03*0+e04*+e05*0+e06*0+e07*0+e08*0+e09*0+e10*0+e11*0+e12*0+e13*0+e14*0+e15*0);</v>
      </c>
      <c r="AI61" s="35" t="str">
        <f t="shared" si="4"/>
        <v>m059</v>
      </c>
      <c r="AJ61" s="23"/>
    </row>
    <row r="62" spans="1:36" s="3" customFormat="1" ht="37.049999999999997" customHeight="1" x14ac:dyDescent="0.3">
      <c r="A62" s="3" t="s">
        <v>152</v>
      </c>
      <c r="C62" s="6" t="s">
        <v>459</v>
      </c>
      <c r="D62" s="3">
        <v>5</v>
      </c>
      <c r="E62" s="3" t="s">
        <v>39</v>
      </c>
      <c r="F62" s="15" t="s">
        <v>36</v>
      </c>
      <c r="G62" s="8"/>
      <c r="H62" s="4">
        <f t="shared" si="0"/>
        <v>0</v>
      </c>
      <c r="I62" s="2"/>
      <c r="J62" s="2"/>
      <c r="K62" s="2"/>
      <c r="L62" s="2">
        <f t="shared" si="1"/>
        <v>0</v>
      </c>
      <c r="M62" s="2"/>
      <c r="N62" s="2"/>
      <c r="O62" s="2"/>
      <c r="P62" s="2"/>
      <c r="Q62" s="7"/>
      <c r="U62" s="4"/>
      <c r="AD62" s="4">
        <f t="shared" si="2"/>
        <v>0</v>
      </c>
      <c r="AF62" s="23"/>
      <c r="AG62" s="31" t="str">
        <f t="shared" si="3"/>
        <v>&lt;tr class='mmt ltd groupless'&gt;&lt;td headers='icon'&gt;&lt;img src='resources/TS_FA_02.png' alt='真理を追い求めて'&gt;&lt;/td&gt;&lt;td headers='name'&gt;真理を追い求めて&lt;/td&gt;&lt;td headers='rank'&gt;5&lt;/td&gt;&lt;td headers='remark'&gt;&lt;span class='limited'&gt;限定&lt;/span&gt;&lt;/td&gt;&lt;td headers='origin'&gt;その他
Other&lt;/td&gt;&lt;td headers='group'&gt;&lt;/td&gt;&lt;td headers='score' id='m060'&gt;0&lt;/td&gt;&lt;td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2" s="31" t="str">
        <f ca="1">"document.getElementById('"&amp;AI62&amp;"').innerHTML = (b1*"&amp;TEXT(J62,0)&amp;"+b2*"&amp;TEXT(K62,0)&amp;"+b0*"&amp;TEXT(L62,0)&amp;") + (s1*"&amp;TEXT(W62,0)&amp;"+s2*"&amp;TEXT(X62,0)&amp;"+s3*"&amp;TEXT(Y62,0)&amp;"+s4*"&amp;TEXT(Z62,0)&amp;"+s5*"&amp;TEXT(AA62,0)&amp;"+s6*"&amp;TEXT(AB62,0)&amp;"+s7*"&amp;TEXT(AC62,0)&amp;"+s0*"&amp;TEXT(AD62,0)&amp;") + (e01*"&amp;IF(ISNUMBER(SEARCH("斬撃",R62)),S62,0)&amp;"+e02*"&amp;IF(ISNUMBER(SEARCH("刺突",R62)),S62,0)&amp;"+e03*"&amp;IF(ISNUMBER(SEARCH("打撃",R62)),S62,0)&amp;"+e04*"&amp;IF(ISNUMBER(SEARCH("射撃",R62)),S62,S62)&amp;"+e05*"&amp;IF(ISNUMBER(SEARCH("魔法",R62)),S62,0)&amp;"+e06*"&amp;IF(ISNUMBER(SERCH("無区分",R62)),S62,0)&amp;"+e07*"&amp;IF(T62="反撃",U62,0)&amp;"+e08*"&amp;IF(T62="風属性",U62,0)&amp;"+e09*"&amp;IF(T62="闇属性",U62,0)&amp;"+e10*"&amp;IF(T62="単体",U62,0)&amp;"+e11*"&amp;IF(T62="範囲",U62,0)&amp;"+e12*"&amp;IF(T62="人",U62,0)&amp;"+e13*"&amp;IF(T62="異族",U62,0)&amp;"+e14*"&amp;IF(T62="バジュラ",U62,0)&amp;"+e15*"&amp;IF(T62="魔動人形",U62,0)&amp;");"</f>
        <v>document.getElementById('m060').innerHTML = (b1*0+b2*0+b0*0) + (s1*0+s2*0+s3*0+s4*0+s5*0+s6*0+s7*0+s0*0) + (e01*0+e02*0+e03*0+e04*+e05*0+e06*0+e07*0+e08*0+e09*0+e10*0+e11*0+e12*0+e13*0+e14*0+e15*0);</v>
      </c>
      <c r="AI62" s="35" t="str">
        <f t="shared" si="4"/>
        <v>m060</v>
      </c>
      <c r="AJ62" s="23"/>
    </row>
    <row r="63" spans="1:36" s="3" customFormat="1" ht="37.049999999999997" customHeight="1" x14ac:dyDescent="0.3">
      <c r="A63" s="3" t="s">
        <v>153</v>
      </c>
      <c r="C63" s="6" t="s">
        <v>460</v>
      </c>
      <c r="D63" s="3">
        <v>5</v>
      </c>
      <c r="E63" s="3" t="s">
        <v>39</v>
      </c>
      <c r="F63" s="17" t="s">
        <v>154</v>
      </c>
      <c r="G63" s="8"/>
      <c r="H63" s="4">
        <f t="shared" si="0"/>
        <v>0</v>
      </c>
      <c r="I63" s="2"/>
      <c r="J63" s="2"/>
      <c r="K63" s="2"/>
      <c r="L63" s="2">
        <f t="shared" si="1"/>
        <v>0</v>
      </c>
      <c r="M63" s="2"/>
      <c r="N63" s="2"/>
      <c r="O63" s="2"/>
      <c r="P63" s="2"/>
      <c r="Q63" s="7"/>
      <c r="U63" s="4"/>
      <c r="AD63" s="4">
        <f t="shared" si="2"/>
        <v>0</v>
      </c>
      <c r="AF63" s="23"/>
      <c r="AG63" s="31" t="str">
        <f t="shared" si="3"/>
        <v>&lt;tr class='mmt ltd groupless'&gt;&lt;td headers='icon'&gt;&lt;img src='resources/TS_GLUTTONY_JUURIA_01.png' alt='手向け、願いを乗せて'&gt;&lt;/td&gt;&lt;td headers='name'&gt;手向け、願いを乗せて&lt;/td&gt;&lt;td headers='rank'&gt;5&lt;/td&gt;&lt;td headers='remark'&gt;&lt;span class='limited'&gt;限定&lt;/span&gt;&lt;/td&gt;&lt;td headers='origin'&gt;グラトニー＝フォス
Glttony Foss&lt;/td&gt;&lt;td headers='group'&gt;&lt;/td&gt;&lt;td headers='score' id='m061'&gt;0&lt;/td&gt;&lt;td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3" s="31" t="str">
        <f ca="1">"document.getElementById('"&amp;AI63&amp;"').innerHTML = (b1*"&amp;TEXT(J63,0)&amp;"+b2*"&amp;TEXT(K63,0)&amp;"+b0*"&amp;TEXT(L63,0)&amp;") + (s1*"&amp;TEXT(W63,0)&amp;"+s2*"&amp;TEXT(X63,0)&amp;"+s3*"&amp;TEXT(Y63,0)&amp;"+s4*"&amp;TEXT(Z63,0)&amp;"+s5*"&amp;TEXT(AA63,0)&amp;"+s6*"&amp;TEXT(AB63,0)&amp;"+s7*"&amp;TEXT(AC63,0)&amp;"+s0*"&amp;TEXT(AD63,0)&amp;") + (e01*"&amp;IF(ISNUMBER(SEARCH("斬撃",R63)),S63,0)&amp;"+e02*"&amp;IF(ISNUMBER(SEARCH("刺突",R63)),S63,0)&amp;"+e03*"&amp;IF(ISNUMBER(SEARCH("打撃",R63)),S63,0)&amp;"+e04*"&amp;IF(ISNUMBER(SEARCH("射撃",R63)),S63,S63)&amp;"+e05*"&amp;IF(ISNUMBER(SEARCH("魔法",R63)),S63,0)&amp;"+e06*"&amp;IF(ISNUMBER(SERCH("無区分",R63)),S63,0)&amp;"+e07*"&amp;IF(T63="反撃",U63,0)&amp;"+e08*"&amp;IF(T63="風属性",U63,0)&amp;"+e09*"&amp;IF(T63="闇属性",U63,0)&amp;"+e10*"&amp;IF(T63="単体",U63,0)&amp;"+e11*"&amp;IF(T63="範囲",U63,0)&amp;"+e12*"&amp;IF(T63="人",U63,0)&amp;"+e13*"&amp;IF(T63="異族",U63,0)&amp;"+e14*"&amp;IF(T63="バジュラ",U63,0)&amp;"+e15*"&amp;IF(T63="魔動人形",U63,0)&amp;");"</f>
        <v>document.getElementById('m061').innerHTML = (b1*0+b2*0+b0*0) + (s1*0+s2*0+s3*0+s4*0+s5*0+s6*0+s7*0+s0*0) + (e01*0+e02*0+e03*0+e04*+e05*0+e06*0+e07*0+e08*0+e09*0+e10*0+e11*0+e12*0+e13*0+e14*0+e15*0);</v>
      </c>
      <c r="AI63" s="35" t="str">
        <f t="shared" si="4"/>
        <v>m061</v>
      </c>
      <c r="AJ63" s="23"/>
    </row>
    <row r="64" spans="1:36" s="3" customFormat="1" ht="37.049999999999997" customHeight="1" x14ac:dyDescent="0.3">
      <c r="A64" s="3" t="s">
        <v>155</v>
      </c>
      <c r="C64" s="6" t="s">
        <v>461</v>
      </c>
      <c r="D64" s="3">
        <v>5</v>
      </c>
      <c r="E64" s="3" t="s">
        <v>35</v>
      </c>
      <c r="F64" s="17" t="s">
        <v>154</v>
      </c>
      <c r="G64" s="8"/>
      <c r="H64" s="4">
        <f t="shared" si="0"/>
        <v>0</v>
      </c>
      <c r="I64" s="2"/>
      <c r="J64" s="2"/>
      <c r="K64" s="2"/>
      <c r="L64" s="2">
        <f t="shared" si="1"/>
        <v>0</v>
      </c>
      <c r="M64" s="2"/>
      <c r="N64" s="2"/>
      <c r="O64" s="2"/>
      <c r="P64" s="2"/>
      <c r="Q64" s="7"/>
      <c r="U64" s="4"/>
      <c r="AD64" s="4">
        <f t="shared" si="2"/>
        <v>0</v>
      </c>
      <c r="AF64" s="23"/>
      <c r="AG64" s="31" t="str">
        <f t="shared" si="3"/>
        <v>&lt;tr class='mmt ev groupless'&gt;&lt;td headers='icon'&gt;&lt;img src='resources/TS_GLUTTONY_LOTIA_01.png' alt='甘い宝石たち'&gt;&lt;/td&gt;&lt;td headers='name'&gt;甘い宝石たち&lt;/td&gt;&lt;td headers='rank'&gt;5&lt;/td&gt;&lt;td headers='remark'&gt;&lt;span class='event'&gt;活動&lt;/span&gt;&lt;/td&gt;&lt;td headers='origin'&gt;グラトニー＝フォス
Glttony Foss&lt;/td&gt;&lt;td headers='group'&gt;&lt;/td&gt;&lt;td headers='score' id='m062'&gt;0&lt;/td&gt;&lt;td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4" s="31" t="str">
        <f ca="1">"document.getElementById('"&amp;AI64&amp;"').innerHTML = (b1*"&amp;TEXT(J64,0)&amp;"+b2*"&amp;TEXT(K64,0)&amp;"+b0*"&amp;TEXT(L64,0)&amp;") + (s1*"&amp;TEXT(W64,0)&amp;"+s2*"&amp;TEXT(X64,0)&amp;"+s3*"&amp;TEXT(Y64,0)&amp;"+s4*"&amp;TEXT(Z64,0)&amp;"+s5*"&amp;TEXT(AA64,0)&amp;"+s6*"&amp;TEXT(AB64,0)&amp;"+s7*"&amp;TEXT(AC64,0)&amp;"+s0*"&amp;TEXT(AD64,0)&amp;") + (e01*"&amp;IF(ISNUMBER(SEARCH("斬撃",R64)),S64,0)&amp;"+e02*"&amp;IF(ISNUMBER(SEARCH("刺突",R64)),S64,0)&amp;"+e03*"&amp;IF(ISNUMBER(SEARCH("打撃",R64)),S64,0)&amp;"+e04*"&amp;IF(ISNUMBER(SEARCH("射撃",R64)),S64,S64)&amp;"+e05*"&amp;IF(ISNUMBER(SEARCH("魔法",R64)),S64,0)&amp;"+e06*"&amp;IF(ISNUMBER(SERCH("無区分",R64)),S64,0)&amp;"+e07*"&amp;IF(T64="反撃",U64,0)&amp;"+e08*"&amp;IF(T64="風属性",U64,0)&amp;"+e09*"&amp;IF(T64="闇属性",U64,0)&amp;"+e10*"&amp;IF(T64="単体",U64,0)&amp;"+e11*"&amp;IF(T64="範囲",U64,0)&amp;"+e12*"&amp;IF(T64="人",U64,0)&amp;"+e13*"&amp;IF(T64="異族",U64,0)&amp;"+e14*"&amp;IF(T64="バジュラ",U64,0)&amp;"+e15*"&amp;IF(T64="魔動人形",U64,0)&amp;");"</f>
        <v>document.getElementById('m062').innerHTML = (b1*0+b2*0+b0*0) + (s1*0+s2*0+s3*0+s4*0+s5*0+s6*0+s7*0+s0*0) + (e01*0+e02*0+e03*0+e04*+e05*0+e06*0+e07*0+e08*0+e09*0+e10*0+e11*0+e12*0+e13*0+e14*0+e15*0);</v>
      </c>
      <c r="AI64" s="35" t="str">
        <f t="shared" si="4"/>
        <v>m062</v>
      </c>
      <c r="AJ64" s="23"/>
    </row>
    <row r="65" spans="1:36" s="3" customFormat="1" ht="37.049999999999997" customHeight="1" x14ac:dyDescent="0.3">
      <c r="A65" s="3" t="s">
        <v>156</v>
      </c>
      <c r="C65" s="6" t="s">
        <v>462</v>
      </c>
      <c r="D65" s="3">
        <v>5</v>
      </c>
      <c r="E65" s="3" t="s">
        <v>39</v>
      </c>
      <c r="F65" s="17" t="s">
        <v>154</v>
      </c>
      <c r="G65" s="8"/>
      <c r="H65" s="4">
        <f t="shared" si="0"/>
        <v>0</v>
      </c>
      <c r="I65" s="2"/>
      <c r="J65" s="2"/>
      <c r="K65" s="2"/>
      <c r="L65" s="2">
        <f t="shared" si="1"/>
        <v>0</v>
      </c>
      <c r="M65" s="2"/>
      <c r="N65" s="2"/>
      <c r="O65" s="2"/>
      <c r="P65" s="2"/>
      <c r="Q65" s="7"/>
      <c r="U65" s="4"/>
      <c r="AD65" s="4">
        <f t="shared" si="2"/>
        <v>0</v>
      </c>
      <c r="AF65" s="23"/>
      <c r="AG65" s="31" t="str">
        <f t="shared" si="3"/>
        <v>&lt;tr class='mmt ltd groupless'&gt;&lt;td headers='icon'&gt;&lt;img src='resources/TS_GLUTTONY_NEICA_01.png' alt='パニックイースター'&gt;&lt;/td&gt;&lt;td headers='name'&gt;パニックイースター&lt;/td&gt;&lt;td headers='rank'&gt;5&lt;/td&gt;&lt;td headers='remark'&gt;&lt;span class='limited'&gt;限定&lt;/span&gt;&lt;/td&gt;&lt;td headers='origin'&gt;グラトニー＝フォス
Glttony Foss&lt;/td&gt;&lt;td headers='group'&gt;&lt;/td&gt;&lt;td headers='score' id='m063'&gt;0&lt;/td&gt;&lt;td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5" s="31" t="str">
        <f ca="1">"document.getElementById('"&amp;AI65&amp;"').innerHTML = (b1*"&amp;TEXT(J65,0)&amp;"+b2*"&amp;TEXT(K65,0)&amp;"+b0*"&amp;TEXT(L65,0)&amp;") + (s1*"&amp;TEXT(W65,0)&amp;"+s2*"&amp;TEXT(X65,0)&amp;"+s3*"&amp;TEXT(Y65,0)&amp;"+s4*"&amp;TEXT(Z65,0)&amp;"+s5*"&amp;TEXT(AA65,0)&amp;"+s6*"&amp;TEXT(AB65,0)&amp;"+s7*"&amp;TEXT(AC65,0)&amp;"+s0*"&amp;TEXT(AD65,0)&amp;") + (e01*"&amp;IF(ISNUMBER(SEARCH("斬撃",R65)),S65,0)&amp;"+e02*"&amp;IF(ISNUMBER(SEARCH("刺突",R65)),S65,0)&amp;"+e03*"&amp;IF(ISNUMBER(SEARCH("打撃",R65)),S65,0)&amp;"+e04*"&amp;IF(ISNUMBER(SEARCH("射撃",R65)),S65,S65)&amp;"+e05*"&amp;IF(ISNUMBER(SEARCH("魔法",R65)),S65,0)&amp;"+e06*"&amp;IF(ISNUMBER(SERCH("無区分",R65)),S65,0)&amp;"+e07*"&amp;IF(T65="反撃",U65,0)&amp;"+e08*"&amp;IF(T65="風属性",U65,0)&amp;"+e09*"&amp;IF(T65="闇属性",U65,0)&amp;"+e10*"&amp;IF(T65="単体",U65,0)&amp;"+e11*"&amp;IF(T65="範囲",U65,0)&amp;"+e12*"&amp;IF(T65="人",U65,0)&amp;"+e13*"&amp;IF(T65="異族",U65,0)&amp;"+e14*"&amp;IF(T65="バジュラ",U65,0)&amp;"+e15*"&amp;IF(T65="魔動人形",U65,0)&amp;");"</f>
        <v>document.getElementById('m063').innerHTML = (b1*0+b2*0+b0*0) + (s1*0+s2*0+s3*0+s4*0+s5*0+s6*0+s7*0+s0*0) + (e01*0+e02*0+e03*0+e04*+e05*0+e06*0+e07*0+e08*0+e09*0+e10*0+e11*0+e12*0+e13*0+e14*0+e15*0);</v>
      </c>
      <c r="AI65" s="35" t="str">
        <f t="shared" si="4"/>
        <v>m063</v>
      </c>
      <c r="AJ65" s="23"/>
    </row>
    <row r="66" spans="1:36" s="3" customFormat="1" ht="37.049999999999997" customHeight="1" x14ac:dyDescent="0.3">
      <c r="A66" s="3" t="s">
        <v>157</v>
      </c>
      <c r="C66" s="6" t="s">
        <v>158</v>
      </c>
      <c r="D66" s="3">
        <v>5</v>
      </c>
      <c r="F66" s="17" t="s">
        <v>154</v>
      </c>
      <c r="G66" s="8" t="s">
        <v>91</v>
      </c>
      <c r="H66" s="4">
        <f t="shared" si="0"/>
        <v>90</v>
      </c>
      <c r="I66" s="2"/>
      <c r="J66" s="2">
        <v>30</v>
      </c>
      <c r="K66" s="2">
        <v>30</v>
      </c>
      <c r="L66" s="2">
        <f t="shared" si="1"/>
        <v>30</v>
      </c>
      <c r="M66" s="2"/>
      <c r="N66" s="2"/>
      <c r="O66" s="2"/>
      <c r="P66" s="2">
        <v>10</v>
      </c>
      <c r="Q66" s="7"/>
      <c r="R66" s="5" t="s">
        <v>16</v>
      </c>
      <c r="S66" s="3">
        <v>30</v>
      </c>
      <c r="U66" s="4"/>
      <c r="W66" s="3">
        <v>30</v>
      </c>
      <c r="X66" s="3">
        <v>30</v>
      </c>
      <c r="AD66" s="4">
        <f t="shared" si="2"/>
        <v>30</v>
      </c>
      <c r="AF66" s="23"/>
      <c r="AG66" s="31" t="str">
        <f t="shared" si="3"/>
        <v>&lt;tr class='mmt'&gt;&lt;td headers='icon'&gt;&lt;img src='resources/TS_GLUTTONY_RAURA_01.png' alt='雷光よりも鮮烈な'&gt;&lt;/td&gt;&lt;td headers='name'&gt;雷光よりも鮮烈な&lt;/td&gt;&lt;td headers='rank'&gt;5&lt;/td&gt;&lt;td headers='remark'&gt;&lt;/td&gt;&lt;td headers='origin'&gt;グラトニー＝フォス
Glttony Foss&lt;/td&gt;&lt;td headers='group'&gt;シャドウメサイヤ&lt;/td&gt;&lt;td headers='score' id='m064'&gt;90&lt;/td&gt;&lt;td headers='HP'&gt;&lt;/td&gt;&lt;td headers='patk'&gt;30&lt;/td&gt;&lt;td headers='matk'&gt;30&lt;/td&gt;&lt;td headers='pdef'&gt;&lt;/td&gt;&lt;td headers='mdef'&gt;&lt;/td&gt;&lt;td headers='dex'&gt;&lt;/td&gt;&lt;td headers='agi'&gt;10&lt;/td&gt;&lt;td headers='luck'&gt;&lt;/td&gt;&lt;td headers='a.type'&gt;打撃&lt;/td&gt;&lt;td headers='a.bonus'&gt;30&lt;/td&gt;&lt;td headers='special'&gt;&lt;/td&gt;&lt;td headers='sp.bonus'&gt;&lt;/td&gt;&lt;td headers='others'&gt;&lt;/td&gt;&lt;td headers='sinA'&gt;30&lt;/td&gt;&lt;td headers='sinB'&gt;30&lt;/td&gt;&lt;td headers='sinC'&gt;&lt;/td&gt;&lt;td headers='sinD'&gt;&lt;/td&gt;&lt;td headers='sinE'&gt;&lt;/td&gt;&lt;td headers='sinF'&gt;&lt;/td&gt;&lt;td headers='sinG'&gt;&lt;/td&gt;&lt;/tr&gt;</v>
      </c>
      <c r="AH66" s="31" t="str">
        <f ca="1">"document.getElementById('"&amp;AI66&amp;"').innerHTML = (b1*"&amp;TEXT(J66,0)&amp;"+b2*"&amp;TEXT(K66,0)&amp;"+b0*"&amp;TEXT(L66,0)&amp;") + (s1*"&amp;TEXT(W66,0)&amp;"+s2*"&amp;TEXT(X66,0)&amp;"+s3*"&amp;TEXT(Y66,0)&amp;"+s4*"&amp;TEXT(Z66,0)&amp;"+s5*"&amp;TEXT(AA66,0)&amp;"+s6*"&amp;TEXT(AB66,0)&amp;"+s7*"&amp;TEXT(AC66,0)&amp;"+s0*"&amp;TEXT(AD66,0)&amp;") + (e01*"&amp;IF(ISNUMBER(SEARCH("斬撃",R66)),S66,0)&amp;"+e02*"&amp;IF(ISNUMBER(SEARCH("刺突",R66)),S66,0)&amp;"+e03*"&amp;IF(ISNUMBER(SEARCH("打撃",R66)),S66,0)&amp;"+e04*"&amp;IF(ISNUMBER(SEARCH("射撃",R66)),S66,S66)&amp;"+e05*"&amp;IF(ISNUMBER(SEARCH("魔法",R66)),S66,0)&amp;"+e06*"&amp;IF(ISNUMBER(SERCH("無区分",R66)),S66,0)&amp;"+e07*"&amp;IF(T66="反撃",U66,0)&amp;"+e08*"&amp;IF(T66="風属性",U66,0)&amp;"+e09*"&amp;IF(T66="闇属性",U66,0)&amp;"+e10*"&amp;IF(T66="単体",U66,0)&amp;"+e11*"&amp;IF(T66="範囲",U66,0)&amp;"+e12*"&amp;IF(T66="人",U66,0)&amp;"+e13*"&amp;IF(T66="異族",U66,0)&amp;"+e14*"&amp;IF(T66="バジュラ",U66,0)&amp;"+e15*"&amp;IF(T66="魔動人形",U66,0)&amp;");"</f>
        <v>document.getElementById('m064').innerHTML = (b1*30+b2*30+b0*30) + (s1*30+s2*30+s3*0+s4*0+s5*0+s6*0+s7*0+s0*30) + (e01*0+e02*0+e03*30+e04*30+e05*0+e06*0+e07*0+e08*0+e09*0+e10*0+e11*0+e12*0+e13*0+e14*0+e15*0);</v>
      </c>
      <c r="AI66" s="35" t="str">
        <f t="shared" si="4"/>
        <v>m064</v>
      </c>
      <c r="AJ66" s="23"/>
    </row>
    <row r="67" spans="1:36" s="3" customFormat="1" ht="37.049999999999997" customHeight="1" x14ac:dyDescent="0.3">
      <c r="A67" s="3" t="s">
        <v>159</v>
      </c>
      <c r="C67" s="6" t="s">
        <v>463</v>
      </c>
      <c r="D67" s="3">
        <v>5</v>
      </c>
      <c r="F67" s="17" t="s">
        <v>154</v>
      </c>
      <c r="G67" s="8"/>
      <c r="H67" s="4">
        <f t="shared" si="0"/>
        <v>0</v>
      </c>
      <c r="I67" s="2"/>
      <c r="J67" s="2"/>
      <c r="K67" s="2"/>
      <c r="L67" s="2">
        <f t="shared" ref="L67:L130" si="5">MAX(J67:K67)</f>
        <v>0</v>
      </c>
      <c r="M67" s="2"/>
      <c r="N67" s="2"/>
      <c r="O67" s="2"/>
      <c r="P67" s="2"/>
      <c r="Q67" s="7"/>
      <c r="U67" s="4"/>
      <c r="AD67" s="4">
        <f t="shared" ref="AD67:AD130" si="6">MAX(W67:AC67)</f>
        <v>0</v>
      </c>
      <c r="AF67" s="23"/>
      <c r="AG67" s="31" t="str">
        <f t="shared" si="3"/>
        <v>&lt;tr class='mmt groupless'&gt;&lt;td headers='icon'&gt;&lt;img src='resources/TS_GLUTTONY_TEONA_01.png' alt='栄光の欠片、煌めき'&gt;&lt;/td&gt;&lt;td headers='name'&gt;栄光の欠片、煌めき&lt;/td&gt;&lt;td headers='rank'&gt;5&lt;/td&gt;&lt;td headers='remark'&gt;&lt;/td&gt;&lt;td headers='origin'&gt;グラトニー＝フォス
Glttony Foss&lt;/td&gt;&lt;td headers='group'&gt;&lt;/td&gt;&lt;td headers='score' id='m065'&gt;0&lt;/td&gt;&lt;td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7" s="31" t="str">
        <f ca="1">"document.getElementById('"&amp;AI67&amp;"').innerHTML = (b1*"&amp;TEXT(J67,0)&amp;"+b2*"&amp;TEXT(K67,0)&amp;"+b0*"&amp;TEXT(L67,0)&amp;") + (s1*"&amp;TEXT(W67,0)&amp;"+s2*"&amp;TEXT(X67,0)&amp;"+s3*"&amp;TEXT(Y67,0)&amp;"+s4*"&amp;TEXT(Z67,0)&amp;"+s5*"&amp;TEXT(AA67,0)&amp;"+s6*"&amp;TEXT(AB67,0)&amp;"+s7*"&amp;TEXT(AC67,0)&amp;"+s0*"&amp;TEXT(AD67,0)&amp;") + (e01*"&amp;IF(ISNUMBER(SEARCH("斬撃",R67)),S67,0)&amp;"+e02*"&amp;IF(ISNUMBER(SEARCH("刺突",R67)),S67,0)&amp;"+e03*"&amp;IF(ISNUMBER(SEARCH("打撃",R67)),S67,0)&amp;"+e04*"&amp;IF(ISNUMBER(SEARCH("射撃",R67)),S67,S67)&amp;"+e05*"&amp;IF(ISNUMBER(SEARCH("魔法",R67)),S67,0)&amp;"+e06*"&amp;IF(ISNUMBER(SERCH("無区分",R67)),S67,0)&amp;"+e07*"&amp;IF(T67="反撃",U67,0)&amp;"+e08*"&amp;IF(T67="風属性",U67,0)&amp;"+e09*"&amp;IF(T67="闇属性",U67,0)&amp;"+e10*"&amp;IF(T67="単体",U67,0)&amp;"+e11*"&amp;IF(T67="範囲",U67,0)&amp;"+e12*"&amp;IF(T67="人",U67,0)&amp;"+e13*"&amp;IF(T67="異族",U67,0)&amp;"+e14*"&amp;IF(T67="バジュラ",U67,0)&amp;"+e15*"&amp;IF(T67="魔動人形",U67,0)&amp;");"</f>
        <v>document.getElementById('m065').innerHTML = (b1*0+b2*0+b0*0) + (s1*0+s2*0+s3*0+s4*0+s5*0+s6*0+s7*0+s0*0) + (e01*0+e02*0+e03*0+e04*+e05*0+e06*0+e07*0+e08*0+e09*0+e10*0+e11*0+e12*0+e13*0+e14*0+e15*0);</v>
      </c>
      <c r="AI67" s="35" t="str">
        <f t="shared" si="4"/>
        <v>m065</v>
      </c>
      <c r="AJ67" s="23"/>
    </row>
    <row r="68" spans="1:36" s="3" customFormat="1" ht="37.049999999999997" customHeight="1" x14ac:dyDescent="0.3">
      <c r="A68" s="3" t="s">
        <v>160</v>
      </c>
      <c r="C68" s="6" t="s">
        <v>464</v>
      </c>
      <c r="D68" s="3">
        <v>5</v>
      </c>
      <c r="E68" s="3" t="s">
        <v>39</v>
      </c>
      <c r="F68" s="17" t="s">
        <v>154</v>
      </c>
      <c r="G68" s="8"/>
      <c r="H68" s="4">
        <f t="shared" si="0"/>
        <v>0</v>
      </c>
      <c r="I68" s="2"/>
      <c r="J68" s="2"/>
      <c r="K68" s="2"/>
      <c r="L68" s="2">
        <f t="shared" si="5"/>
        <v>0</v>
      </c>
      <c r="M68" s="2"/>
      <c r="N68" s="2"/>
      <c r="O68" s="2"/>
      <c r="P68" s="2"/>
      <c r="Q68" s="7"/>
      <c r="U68" s="4"/>
      <c r="AD68" s="4">
        <f t="shared" si="6"/>
        <v>0</v>
      </c>
      <c r="AF68" s="23"/>
      <c r="AG68" s="31" t="str">
        <f t="shared" ref="AG68:AG131" si="7">"&lt;tr class='mmt"&amp;IF(E68="活動"," ev",IF(E68="限定"," ltd",""))&amp;IF(G68=""," groupless'","'")&amp;"&gt;&lt;td headers='icon'&gt;&lt;img src='resources/"&amp;A68&amp;"' alt='"&amp;C68&amp;"'&gt;&lt;/td&gt;&lt;td headers='name'&gt;"&amp;C68&amp;"&lt;/td&gt;&lt;td headers='rank'&gt;"&amp;D68&amp;"&lt;/td&gt;&lt;td headers='remark'&gt;"&amp;IF(E68="活動","&lt;span class='event'&gt;活動&lt;/span&gt;",IF(E68="限定","&lt;span class='limited'&gt;限定&lt;/span&gt;",""))&amp;"&lt;/td&gt;&lt;td headers='origin'&gt;"&amp;F68&amp;"&lt;/td&gt;&lt;td headers='group'&gt;"&amp;G68&amp;"&lt;/td&gt;&lt;td headers='score' id='"&amp;AI68&amp;"'&gt;"&amp;H68&amp;"&lt;/td&gt;&lt;td headers='HP'&gt;"&amp;I68&amp;"&lt;/td&gt;&lt;td headers='patk'&gt;"&amp;J68&amp;"&lt;/td&gt;&lt;td headers='matk'&gt;"&amp;K68&amp;"&lt;/td&gt;&lt;td headers='pdef'&gt;"&amp;M68&amp;"&lt;/td&gt;&lt;td headers='mdef'&gt;"&amp;N68&amp;"&lt;/td&gt;&lt;td headers='dex'&gt;"&amp;O68&amp;"&lt;/td&gt;&lt;td headers='agi'&gt;"&amp;P68&amp;"&lt;/td&gt;&lt;td headers='luck'&gt;"&amp;Q68&amp;"&lt;/td&gt;&lt;td headers='a.type'&gt;"&amp;R68&amp;"&lt;/td&gt;&lt;td headers='a.bonus'&gt;"&amp;S68&amp;"&lt;/td&gt;&lt;td headers='special'&gt;"&amp;T68&amp;"&lt;/td&gt;&lt;td headers='sp.bonus'&gt;"&amp;U68&amp;"&lt;/td&gt;&lt;td headers='others'&gt;"&amp;V68&amp;"&lt;/td&gt;&lt;td headers='sinA'&gt;"&amp;W68&amp;"&lt;/td&gt;&lt;td headers='sinB'&gt;"&amp;X68&amp;"&lt;/td&gt;&lt;td headers='sinC'&gt;"&amp;Y68&amp;"&lt;/td&gt;&lt;td headers='sinD'&gt;"&amp;Z68&amp;"&lt;/td&gt;&lt;td headers='sinE'&gt;"&amp;AA68&amp;"&lt;/td&gt;&lt;td headers='sinF'&gt;"&amp;AB68&amp;"&lt;/td&gt;&lt;td headers='sinG'&gt;"&amp;AC68&amp;"&lt;/td&gt;&lt;/tr&gt;"</f>
        <v>&lt;tr class='mmt ltd groupless'&gt;&lt;td headers='icon'&gt;&lt;img src='resources/TS_GREED_EMMEL_01.png' alt='慈しむ愛、ゆえに'&gt;&lt;/td&gt;&lt;td headers='name'&gt;慈しむ愛、ゆえに&lt;/td&gt;&lt;td headers='rank'&gt;5&lt;/td&gt;&lt;td headers='remark'&gt;&lt;span class='limited'&gt;限定&lt;/span&gt;&lt;/td&gt;&lt;td headers='origin'&gt;グラトニー＝フォス
Glttony Foss&lt;/td&gt;&lt;td headers='group'&gt;&lt;/td&gt;&lt;td headers='score' id='m066'&gt;0&lt;/td&gt;&lt;td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8" s="31" t="str">
        <f ca="1">"document.getElementById('"&amp;AI68&amp;"').innerHTML = (b1*"&amp;TEXT(J68,0)&amp;"+b2*"&amp;TEXT(K68,0)&amp;"+b0*"&amp;TEXT(L68,0)&amp;") + (s1*"&amp;TEXT(W68,0)&amp;"+s2*"&amp;TEXT(X68,0)&amp;"+s3*"&amp;TEXT(Y68,0)&amp;"+s4*"&amp;TEXT(Z68,0)&amp;"+s5*"&amp;TEXT(AA68,0)&amp;"+s6*"&amp;TEXT(AB68,0)&amp;"+s7*"&amp;TEXT(AC68,0)&amp;"+s0*"&amp;TEXT(AD68,0)&amp;") + (e01*"&amp;IF(ISNUMBER(SEARCH("斬撃",R68)),S68,0)&amp;"+e02*"&amp;IF(ISNUMBER(SEARCH("刺突",R68)),S68,0)&amp;"+e03*"&amp;IF(ISNUMBER(SEARCH("打撃",R68)),S68,0)&amp;"+e04*"&amp;IF(ISNUMBER(SEARCH("射撃",R68)),S68,S68)&amp;"+e05*"&amp;IF(ISNUMBER(SEARCH("魔法",R68)),S68,0)&amp;"+e06*"&amp;IF(ISNUMBER(SERCH("無区分",R68)),S68,0)&amp;"+e07*"&amp;IF(T68="反撃",U68,0)&amp;"+e08*"&amp;IF(T68="風属性",U68,0)&amp;"+e09*"&amp;IF(T68="闇属性",U68,0)&amp;"+e10*"&amp;IF(T68="単体",U68,0)&amp;"+e11*"&amp;IF(T68="範囲",U68,0)&amp;"+e12*"&amp;IF(T68="人",U68,0)&amp;"+e13*"&amp;IF(T68="異族",U68,0)&amp;"+e14*"&amp;IF(T68="バジュラ",U68,0)&amp;"+e15*"&amp;IF(T68="魔動人形",U68,0)&amp;");"</f>
        <v>document.getElementById('m066').innerHTML = (b1*0+b2*0+b0*0) + (s1*0+s2*0+s3*0+s4*0+s5*0+s6*0+s7*0+s0*0) + (e01*0+e02*0+e03*0+e04*+e05*0+e06*0+e07*0+e08*0+e09*0+e10*0+e11*0+e12*0+e13*0+e14*0+e15*0);</v>
      </c>
      <c r="AI68" s="35" t="str">
        <f t="shared" ref="AI68:AI131" si="8">"m"&amp;TEXT(ROW()-2,"000")</f>
        <v>m066</v>
      </c>
      <c r="AJ68" s="23"/>
    </row>
    <row r="69" spans="1:36" s="3" customFormat="1" ht="37.049999999999997" customHeight="1" x14ac:dyDescent="0.3">
      <c r="A69" s="3" t="s">
        <v>471</v>
      </c>
      <c r="C69" s="6" t="s">
        <v>470</v>
      </c>
      <c r="D69" s="3">
        <v>5</v>
      </c>
      <c r="E69" s="3" t="s">
        <v>39</v>
      </c>
      <c r="F69" s="17" t="s">
        <v>154</v>
      </c>
      <c r="G69" s="8"/>
      <c r="H69" s="4">
        <f t="shared" si="0"/>
        <v>0</v>
      </c>
      <c r="I69" s="2"/>
      <c r="J69" s="2"/>
      <c r="K69" s="2"/>
      <c r="L69" s="2">
        <f t="shared" si="5"/>
        <v>0</v>
      </c>
      <c r="M69" s="2"/>
      <c r="N69" s="2"/>
      <c r="O69" s="2"/>
      <c r="P69" s="2"/>
      <c r="Q69" s="7"/>
      <c r="U69" s="4"/>
      <c r="AD69" s="4">
        <f t="shared" si="6"/>
        <v>0</v>
      </c>
      <c r="AF69" s="23"/>
      <c r="AG69" s="31" t="str">
        <f t="shared" si="7"/>
        <v>&lt;tr class='mmt ltd groupless'&gt;&lt;td headers='icon'&gt;&lt;img src='resources/TS_GREED_EMMEL_02.png' alt='願い、光の風に吹かれて'&gt;&lt;/td&gt;&lt;td headers='name'&gt;願い、光の風に吹かれて&lt;/td&gt;&lt;td headers='rank'&gt;5&lt;/td&gt;&lt;td headers='remark'&gt;&lt;span class='limited'&gt;限定&lt;/span&gt;&lt;/td&gt;&lt;td headers='origin'&gt;グラトニー＝フォス
Glttony Foss&lt;/td&gt;&lt;td headers='group'&gt;&lt;/td&gt;&lt;td headers='score' id='m067'&gt;0&lt;/td&gt;&lt;td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69" s="31" t="str">
        <f ca="1">"document.getElementById('"&amp;AI69&amp;"').innerHTML = (b1*"&amp;TEXT(J69,0)&amp;"+b2*"&amp;TEXT(K69,0)&amp;"+b0*"&amp;TEXT(L69,0)&amp;") + (s1*"&amp;TEXT(W69,0)&amp;"+s2*"&amp;TEXT(X69,0)&amp;"+s3*"&amp;TEXT(Y69,0)&amp;"+s4*"&amp;TEXT(Z69,0)&amp;"+s5*"&amp;TEXT(AA69,0)&amp;"+s6*"&amp;TEXT(AB69,0)&amp;"+s7*"&amp;TEXT(AC69,0)&amp;"+s0*"&amp;TEXT(AD69,0)&amp;") + (e01*"&amp;IF(ISNUMBER(SEARCH("斬撃",R69)),S69,0)&amp;"+e02*"&amp;IF(ISNUMBER(SEARCH("刺突",R69)),S69,0)&amp;"+e03*"&amp;IF(ISNUMBER(SEARCH("打撃",R69)),S69,0)&amp;"+e04*"&amp;IF(ISNUMBER(SEARCH("射撃",R69)),S69,S69)&amp;"+e05*"&amp;IF(ISNUMBER(SEARCH("魔法",R69)),S69,0)&amp;"+e06*"&amp;IF(ISNUMBER(SERCH("無区分",R69)),S69,0)&amp;"+e07*"&amp;IF(T69="反撃",U69,0)&amp;"+e08*"&amp;IF(T69="風属性",U69,0)&amp;"+e09*"&amp;IF(T69="闇属性",U69,0)&amp;"+e10*"&amp;IF(T69="単体",U69,0)&amp;"+e11*"&amp;IF(T69="範囲",U69,0)&amp;"+e12*"&amp;IF(T69="人",U69,0)&amp;"+e13*"&amp;IF(T69="異族",U69,0)&amp;"+e14*"&amp;IF(T69="バジュラ",U69,0)&amp;"+e15*"&amp;IF(T69="魔動人形",U69,0)&amp;");"</f>
        <v>document.getElementById('m067').innerHTML = (b1*0+b2*0+b0*0) + (s1*0+s2*0+s3*0+s4*0+s5*0+s6*0+s7*0+s0*0) + (e01*0+e02*0+e03*0+e04*+e05*0+e06*0+e07*0+e08*0+e09*0+e10*0+e11*0+e12*0+e13*0+e14*0+e15*0);</v>
      </c>
      <c r="AI69" s="35" t="str">
        <f t="shared" si="8"/>
        <v>m067</v>
      </c>
      <c r="AJ69" s="23"/>
    </row>
    <row r="70" spans="1:36" s="3" customFormat="1" ht="37.049999999999997" customHeight="1" x14ac:dyDescent="0.3">
      <c r="A70" s="3" t="s">
        <v>161</v>
      </c>
      <c r="C70" s="6" t="s">
        <v>465</v>
      </c>
      <c r="D70" s="3">
        <v>5</v>
      </c>
      <c r="E70" s="3" t="s">
        <v>39</v>
      </c>
      <c r="F70" s="20" t="s">
        <v>162</v>
      </c>
      <c r="G70" s="8"/>
      <c r="H70" s="4">
        <f t="shared" si="0"/>
        <v>0</v>
      </c>
      <c r="I70" s="2"/>
      <c r="J70" s="2"/>
      <c r="K70" s="2"/>
      <c r="L70" s="2">
        <f t="shared" si="5"/>
        <v>0</v>
      </c>
      <c r="M70" s="2"/>
      <c r="N70" s="2"/>
      <c r="O70" s="2"/>
      <c r="P70" s="2"/>
      <c r="Q70" s="7"/>
      <c r="U70" s="4"/>
      <c r="AD70" s="4">
        <f t="shared" si="6"/>
        <v>0</v>
      </c>
      <c r="AF70" s="23"/>
      <c r="AG70" s="31" t="str">
        <f t="shared" si="7"/>
        <v>&lt;tr class='mmt ltd groupless'&gt;&lt;td headers='icon'&gt;&lt;img src='resources/TS_GREED_KU_IENA_01.png' alt='練磨、創造、その果て'&gt;&lt;/td&gt;&lt;td headers='name'&gt;練磨、創造、その果て&lt;/td&gt;&lt;td headers='rank'&gt;5&lt;/td&gt;&lt;td headers='remark'&gt;&lt;span class='limited'&gt;限定&lt;/span&gt;&lt;/td&gt;&lt;td headers='origin'&gt;グリードダイク
Greed Dike&lt;/td&gt;&lt;td headers='group'&gt;&lt;/td&gt;&lt;td headers='score' id='m068'&gt;0&lt;/td&gt;&lt;td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70" s="31" t="str">
        <f ca="1">"document.getElementById('"&amp;AI70&amp;"').innerHTML = (b1*"&amp;TEXT(J70,0)&amp;"+b2*"&amp;TEXT(K70,0)&amp;"+b0*"&amp;TEXT(L70,0)&amp;") + (s1*"&amp;TEXT(W70,0)&amp;"+s2*"&amp;TEXT(X70,0)&amp;"+s3*"&amp;TEXT(Y70,0)&amp;"+s4*"&amp;TEXT(Z70,0)&amp;"+s5*"&amp;TEXT(AA70,0)&amp;"+s6*"&amp;TEXT(AB70,0)&amp;"+s7*"&amp;TEXT(AC70,0)&amp;"+s0*"&amp;TEXT(AD70,0)&amp;") + (e01*"&amp;IF(ISNUMBER(SEARCH("斬撃",R70)),S70,0)&amp;"+e02*"&amp;IF(ISNUMBER(SEARCH("刺突",R70)),S70,0)&amp;"+e03*"&amp;IF(ISNUMBER(SEARCH("打撃",R70)),S70,0)&amp;"+e04*"&amp;IF(ISNUMBER(SEARCH("射撃",R70)),S70,S70)&amp;"+e05*"&amp;IF(ISNUMBER(SEARCH("魔法",R70)),S70,0)&amp;"+e06*"&amp;IF(ISNUMBER(SERCH("無区分",R70)),S70,0)&amp;"+e07*"&amp;IF(T70="反撃",U70,0)&amp;"+e08*"&amp;IF(T70="風属性",U70,0)&amp;"+e09*"&amp;IF(T70="闇属性",U70,0)&amp;"+e10*"&amp;IF(T70="単体",U70,0)&amp;"+e11*"&amp;IF(T70="範囲",U70,0)&amp;"+e12*"&amp;IF(T70="人",U70,0)&amp;"+e13*"&amp;IF(T70="異族",U70,0)&amp;"+e14*"&amp;IF(T70="バジュラ",U70,0)&amp;"+e15*"&amp;IF(T70="魔動人形",U70,0)&amp;");"</f>
        <v>document.getElementById('m068').innerHTML = (b1*0+b2*0+b0*0) + (s1*0+s2*0+s3*0+s4*0+s5*0+s6*0+s7*0+s0*0) + (e01*0+e02*0+e03*0+e04*+e05*0+e06*0+e07*0+e08*0+e09*0+e10*0+e11*0+e12*0+e13*0+e14*0+e15*0);</v>
      </c>
      <c r="AI70" s="35" t="str">
        <f t="shared" si="8"/>
        <v>m068</v>
      </c>
      <c r="AJ70" s="23"/>
    </row>
    <row r="71" spans="1:36" s="3" customFormat="1" ht="37.049999999999997" customHeight="1" x14ac:dyDescent="0.3">
      <c r="A71" s="3" t="s">
        <v>514</v>
      </c>
      <c r="C71" s="6" t="s">
        <v>515</v>
      </c>
      <c r="D71" s="3">
        <v>5</v>
      </c>
      <c r="E71" s="3" t="s">
        <v>39</v>
      </c>
      <c r="F71" s="37" t="s">
        <v>162</v>
      </c>
      <c r="G71" s="8"/>
      <c r="H71" s="4">
        <f t="shared" si="0"/>
        <v>0</v>
      </c>
      <c r="I71" s="2"/>
      <c r="J71" s="2"/>
      <c r="K71" s="2"/>
      <c r="L71" s="2">
        <f t="shared" si="5"/>
        <v>0</v>
      </c>
      <c r="M71" s="2"/>
      <c r="N71" s="2"/>
      <c r="O71" s="2"/>
      <c r="P71" s="2"/>
      <c r="Q71" s="7"/>
      <c r="U71" s="4"/>
      <c r="AD71" s="4">
        <f t="shared" si="6"/>
        <v>0</v>
      </c>
      <c r="AF71" s="23"/>
      <c r="AG71" s="31" t="str">
        <f t="shared" si="7"/>
        <v>&lt;tr class='mmt ltd groupless'&gt;&lt;td headers='icon'&gt;&lt;img src='resources/TS_GREED_LEAFA_01.png' alt='将軍の誇りチョコ'&gt;&lt;/td&gt;&lt;td headers='name'&gt;将軍の誇りチョコ&lt;/td&gt;&lt;td headers='rank'&gt;5&lt;/td&gt;&lt;td headers='remark'&gt;&lt;span class='limited'&gt;限定&lt;/span&gt;&lt;/td&gt;&lt;td headers='origin'&gt;グリードダイク
Greed Dike&lt;/td&gt;&lt;td headers='group'&gt;&lt;/td&gt;&lt;td headers='score' id='m069'&gt;0&lt;/td&gt;&lt;td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71" s="31" t="str">
        <f ca="1">"document.getElementById('"&amp;AI71&amp;"').innerHTML = (b1*"&amp;TEXT(J71,0)&amp;"+b2*"&amp;TEXT(K71,0)&amp;"+b0*"&amp;TEXT(L71,0)&amp;") + (s1*"&amp;TEXT(W71,0)&amp;"+s2*"&amp;TEXT(X71,0)&amp;"+s3*"&amp;TEXT(Y71,0)&amp;"+s4*"&amp;TEXT(Z71,0)&amp;"+s5*"&amp;TEXT(AA71,0)&amp;"+s6*"&amp;TEXT(AB71,0)&amp;"+s7*"&amp;TEXT(AC71,0)&amp;"+s0*"&amp;TEXT(AD71,0)&amp;") + (e01*"&amp;IF(ISNUMBER(SEARCH("斬撃",R71)),S71,0)&amp;"+e02*"&amp;IF(ISNUMBER(SEARCH("刺突",R71)),S71,0)&amp;"+e03*"&amp;IF(ISNUMBER(SEARCH("打撃",R71)),S71,0)&amp;"+e04*"&amp;IF(ISNUMBER(SEARCH("射撃",R71)),S71,S71)&amp;"+e05*"&amp;IF(ISNUMBER(SEARCH("魔法",R71)),S71,0)&amp;"+e06*"&amp;IF(ISNUMBER(SERCH("無区分",R71)),S71,0)&amp;"+e07*"&amp;IF(T71="反撃",U71,0)&amp;"+e08*"&amp;IF(T71="風属性",U71,0)&amp;"+e09*"&amp;IF(T71="闇属性",U71,0)&amp;"+e10*"&amp;IF(T71="単体",U71,0)&amp;"+e11*"&amp;IF(T71="範囲",U71,0)&amp;"+e12*"&amp;IF(T71="人",U71,0)&amp;"+e13*"&amp;IF(T71="異族",U71,0)&amp;"+e14*"&amp;IF(T71="バジュラ",U71,0)&amp;"+e15*"&amp;IF(T71="魔動人形",U71,0)&amp;");"</f>
        <v>document.getElementById('m069').innerHTML = (b1*0+b2*0+b0*0) + (s1*0+s2*0+s3*0+s4*0+s5*0+s6*0+s7*0+s0*0) + (e01*0+e02*0+e03*0+e04*+e05*0+e06*0+e07*0+e08*0+e09*0+e10*0+e11*0+e12*0+e13*0+e14*0+e15*0);</v>
      </c>
      <c r="AI71" s="35" t="str">
        <f t="shared" si="8"/>
        <v>m069</v>
      </c>
      <c r="AJ71" s="23"/>
    </row>
    <row r="72" spans="1:36" s="3" customFormat="1" ht="37.049999999999997" customHeight="1" x14ac:dyDescent="0.3">
      <c r="A72" s="3" t="s">
        <v>163</v>
      </c>
      <c r="C72" s="6" t="s">
        <v>466</v>
      </c>
      <c r="D72" s="3">
        <v>5</v>
      </c>
      <c r="F72" s="20" t="s">
        <v>162</v>
      </c>
      <c r="G72" s="8"/>
      <c r="H72" s="4">
        <f t="shared" si="0"/>
        <v>0</v>
      </c>
      <c r="I72" s="2"/>
      <c r="J72" s="2"/>
      <c r="K72" s="2"/>
      <c r="L72" s="2">
        <f t="shared" si="5"/>
        <v>0</v>
      </c>
      <c r="M72" s="2"/>
      <c r="N72" s="2"/>
      <c r="O72" s="2"/>
      <c r="P72" s="2"/>
      <c r="Q72" s="7"/>
      <c r="U72" s="4"/>
      <c r="AD72" s="4">
        <f t="shared" si="6"/>
        <v>0</v>
      </c>
      <c r="AF72" s="23"/>
      <c r="AG72" s="31" t="str">
        <f t="shared" si="7"/>
        <v>&lt;tr class='mmt groupless'&gt;&lt;td headers='icon'&gt;&lt;img src='resources/TS_GREED_LUCILLE_01.png' alt='尽きる、その日まで'&gt;&lt;/td&gt;&lt;td headers='name'&gt;尽きる、その日まで&lt;/td&gt;&lt;td headers='rank'&gt;5&lt;/td&gt;&lt;td headers='remark'&gt;&lt;/td&gt;&lt;td headers='origin'&gt;グリードダイク
Greed Dike&lt;/td&gt;&lt;td headers='group'&gt;&lt;/td&gt;&lt;td headers='score' id='m070'&gt;0&lt;/td&gt;&lt;td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72" s="31" t="str">
        <f ca="1">"document.getElementById('"&amp;AI72&amp;"').innerHTML = (b1*"&amp;TEXT(J72,0)&amp;"+b2*"&amp;TEXT(K72,0)&amp;"+b0*"&amp;TEXT(L72,0)&amp;") + (s1*"&amp;TEXT(W72,0)&amp;"+s2*"&amp;TEXT(X72,0)&amp;"+s3*"&amp;TEXT(Y72,0)&amp;"+s4*"&amp;TEXT(Z72,0)&amp;"+s5*"&amp;TEXT(AA72,0)&amp;"+s6*"&amp;TEXT(AB72,0)&amp;"+s7*"&amp;TEXT(AC72,0)&amp;"+s0*"&amp;TEXT(AD72,0)&amp;") + (e01*"&amp;IF(ISNUMBER(SEARCH("斬撃",R72)),S72,0)&amp;"+e02*"&amp;IF(ISNUMBER(SEARCH("刺突",R72)),S72,0)&amp;"+e03*"&amp;IF(ISNUMBER(SEARCH("打撃",R72)),S72,0)&amp;"+e04*"&amp;IF(ISNUMBER(SEARCH("射撃",R72)),S72,S72)&amp;"+e05*"&amp;IF(ISNUMBER(SEARCH("魔法",R72)),S72,0)&amp;"+e06*"&amp;IF(ISNUMBER(SERCH("無区分",R72)),S72,0)&amp;"+e07*"&amp;IF(T72="反撃",U72,0)&amp;"+e08*"&amp;IF(T72="風属性",U72,0)&amp;"+e09*"&amp;IF(T72="闇属性",U72,0)&amp;"+e10*"&amp;IF(T72="単体",U72,0)&amp;"+e11*"&amp;IF(T72="範囲",U72,0)&amp;"+e12*"&amp;IF(T72="人",U72,0)&amp;"+e13*"&amp;IF(T72="異族",U72,0)&amp;"+e14*"&amp;IF(T72="バジュラ",U72,0)&amp;"+e15*"&amp;IF(T72="魔動人形",U72,0)&amp;");"</f>
        <v>document.getElementById('m070').innerHTML = (b1*0+b2*0+b0*0) + (s1*0+s2*0+s3*0+s4*0+s5*0+s6*0+s7*0+s0*0) + (e01*0+e02*0+e03*0+e04*+e05*0+e06*0+e07*0+e08*0+e09*0+e10*0+e11*0+e12*0+e13*0+e14*0+e15*0);</v>
      </c>
      <c r="AI72" s="35" t="str">
        <f t="shared" si="8"/>
        <v>m070</v>
      </c>
      <c r="AJ72" s="23"/>
    </row>
    <row r="73" spans="1:36" s="3" customFormat="1" ht="37.049999999999997" customHeight="1" x14ac:dyDescent="0.3">
      <c r="A73" s="3" t="s">
        <v>164</v>
      </c>
      <c r="C73" s="6" t="s">
        <v>467</v>
      </c>
      <c r="D73" s="3">
        <v>5</v>
      </c>
      <c r="E73" s="3" t="s">
        <v>39</v>
      </c>
      <c r="F73" s="20" t="s">
        <v>162</v>
      </c>
      <c r="G73" s="8"/>
      <c r="H73" s="4">
        <f t="shared" ref="H73:H136" si="9">SUMPRODUCT(I$1:AD$1,I73:AD73)</f>
        <v>0</v>
      </c>
      <c r="I73" s="2"/>
      <c r="J73" s="2"/>
      <c r="K73" s="2"/>
      <c r="L73" s="2">
        <f t="shared" si="5"/>
        <v>0</v>
      </c>
      <c r="M73" s="2"/>
      <c r="N73" s="2"/>
      <c r="O73" s="2"/>
      <c r="P73" s="2"/>
      <c r="Q73" s="7"/>
      <c r="U73" s="4"/>
      <c r="AD73" s="4">
        <f t="shared" si="6"/>
        <v>0</v>
      </c>
      <c r="AF73" s="23"/>
      <c r="AG73" s="31" t="str">
        <f t="shared" si="7"/>
        <v>&lt;tr class='mmt ltd groupless'&gt;&lt;td headers='icon'&gt;&lt;img src='resources/TS_GREED_MEIFAN_01.png' alt='パニックハロウィン'&gt;&lt;/td&gt;&lt;td headers='name'&gt;パニックハロウィン&lt;/td&gt;&lt;td headers='rank'&gt;5&lt;/td&gt;&lt;td headers='remark'&gt;&lt;span class='limited'&gt;限定&lt;/span&gt;&lt;/td&gt;&lt;td headers='origin'&gt;グリードダイク
Greed Dike&lt;/td&gt;&lt;td headers='group'&gt;&lt;/td&gt;&lt;td headers='score' id='m071'&gt;0&lt;/td&gt;&lt;td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73" s="31" t="str">
        <f ca="1">"document.getElementById('"&amp;AI73&amp;"').innerHTML = (b1*"&amp;TEXT(J73,0)&amp;"+b2*"&amp;TEXT(K73,0)&amp;"+b0*"&amp;TEXT(L73,0)&amp;") + (s1*"&amp;TEXT(W73,0)&amp;"+s2*"&amp;TEXT(X73,0)&amp;"+s3*"&amp;TEXT(Y73,0)&amp;"+s4*"&amp;TEXT(Z73,0)&amp;"+s5*"&amp;TEXT(AA73,0)&amp;"+s6*"&amp;TEXT(AB73,0)&amp;"+s7*"&amp;TEXT(AC73,0)&amp;"+s0*"&amp;TEXT(AD73,0)&amp;") + (e01*"&amp;IF(ISNUMBER(SEARCH("斬撃",R73)),S73,0)&amp;"+e02*"&amp;IF(ISNUMBER(SEARCH("刺突",R73)),S73,0)&amp;"+e03*"&amp;IF(ISNUMBER(SEARCH("打撃",R73)),S73,0)&amp;"+e04*"&amp;IF(ISNUMBER(SEARCH("射撃",R73)),S73,S73)&amp;"+e05*"&amp;IF(ISNUMBER(SEARCH("魔法",R73)),S73,0)&amp;"+e06*"&amp;IF(ISNUMBER(SERCH("無区分",R73)),S73,0)&amp;"+e07*"&amp;IF(T73="反撃",U73,0)&amp;"+e08*"&amp;IF(T73="風属性",U73,0)&amp;"+e09*"&amp;IF(T73="闇属性",U73,0)&amp;"+e10*"&amp;IF(T73="単体",U73,0)&amp;"+e11*"&amp;IF(T73="範囲",U73,0)&amp;"+e12*"&amp;IF(T73="人",U73,0)&amp;"+e13*"&amp;IF(T73="異族",U73,0)&amp;"+e14*"&amp;IF(T73="バジュラ",U73,0)&amp;"+e15*"&amp;IF(T73="魔動人形",U73,0)&amp;");"</f>
        <v>document.getElementById('m071').innerHTML = (b1*0+b2*0+b0*0) + (s1*0+s2*0+s3*0+s4*0+s5*0+s6*0+s7*0+s0*0) + (e01*0+e02*0+e03*0+e04*+e05*0+e06*0+e07*0+e08*0+e09*0+e10*0+e11*0+e12*0+e13*0+e14*0+e15*0);</v>
      </c>
      <c r="AI73" s="35" t="str">
        <f t="shared" si="8"/>
        <v>m071</v>
      </c>
      <c r="AJ73" s="23"/>
    </row>
    <row r="74" spans="1:36" s="3" customFormat="1" ht="37.049999999999997" customHeight="1" x14ac:dyDescent="0.3">
      <c r="A74" s="3" t="s">
        <v>165</v>
      </c>
      <c r="C74" s="6" t="s">
        <v>468</v>
      </c>
      <c r="D74" s="3">
        <v>5</v>
      </c>
      <c r="F74" s="20" t="s">
        <v>162</v>
      </c>
      <c r="G74" s="8"/>
      <c r="H74" s="4">
        <f t="shared" si="9"/>
        <v>0</v>
      </c>
      <c r="I74" s="2"/>
      <c r="J74" s="2"/>
      <c r="K74" s="2"/>
      <c r="L74" s="2">
        <f t="shared" si="5"/>
        <v>0</v>
      </c>
      <c r="M74" s="2"/>
      <c r="N74" s="2"/>
      <c r="O74" s="2"/>
      <c r="P74" s="2"/>
      <c r="Q74" s="7"/>
      <c r="U74" s="4"/>
      <c r="AD74" s="4">
        <f t="shared" si="6"/>
        <v>0</v>
      </c>
      <c r="AF74" s="23"/>
      <c r="AG74" s="31" t="str">
        <f t="shared" si="7"/>
        <v>&lt;tr class='mmt groupless'&gt;&lt;td headers='icon'&gt;&lt;img src='resources/TS_GREED_ORION_01.png' alt='覇道を征く者'&gt;&lt;/td&gt;&lt;td headers='name'&gt;覇道を征く者&lt;/td&gt;&lt;td headers='rank'&gt;5&lt;/td&gt;&lt;td headers='remark'&gt;&lt;/td&gt;&lt;td headers='origin'&gt;グリードダイク
Greed Dike&lt;/td&gt;&lt;td headers='group'&gt;&lt;/td&gt;&lt;td headers='score' id='m072'&gt;0&lt;/td&gt;&lt;td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74" s="31" t="str">
        <f ca="1">"document.getElementById('"&amp;AI74&amp;"').innerHTML = (b1*"&amp;TEXT(J74,0)&amp;"+b2*"&amp;TEXT(K74,0)&amp;"+b0*"&amp;TEXT(L74,0)&amp;") + (s1*"&amp;TEXT(W74,0)&amp;"+s2*"&amp;TEXT(X74,0)&amp;"+s3*"&amp;TEXT(Y74,0)&amp;"+s4*"&amp;TEXT(Z74,0)&amp;"+s5*"&amp;TEXT(AA74,0)&amp;"+s6*"&amp;TEXT(AB74,0)&amp;"+s7*"&amp;TEXT(AC74,0)&amp;"+s0*"&amp;TEXT(AD74,0)&amp;") + (e01*"&amp;IF(ISNUMBER(SEARCH("斬撃",R74)),S74,0)&amp;"+e02*"&amp;IF(ISNUMBER(SEARCH("刺突",R74)),S74,0)&amp;"+e03*"&amp;IF(ISNUMBER(SEARCH("打撃",R74)),S74,0)&amp;"+e04*"&amp;IF(ISNUMBER(SEARCH("射撃",R74)),S74,S74)&amp;"+e05*"&amp;IF(ISNUMBER(SEARCH("魔法",R74)),S74,0)&amp;"+e06*"&amp;IF(ISNUMBER(SERCH("無区分",R74)),S74,0)&amp;"+e07*"&amp;IF(T74="反撃",U74,0)&amp;"+e08*"&amp;IF(T74="風属性",U74,0)&amp;"+e09*"&amp;IF(T74="闇属性",U74,0)&amp;"+e10*"&amp;IF(T74="単体",U74,0)&amp;"+e11*"&amp;IF(T74="範囲",U74,0)&amp;"+e12*"&amp;IF(T74="人",U74,0)&amp;"+e13*"&amp;IF(T74="異族",U74,0)&amp;"+e14*"&amp;IF(T74="バジュラ",U74,0)&amp;"+e15*"&amp;IF(T74="魔動人形",U74,0)&amp;");"</f>
        <v>document.getElementById('m072').innerHTML = (b1*0+b2*0+b0*0) + (s1*0+s2*0+s3*0+s4*0+s5*0+s6*0+s7*0+s0*0) + (e01*0+e02*0+e03*0+e04*+e05*0+e06*0+e07*0+e08*0+e09*0+e10*0+e11*0+e12*0+e13*0+e14*0+e15*0);</v>
      </c>
      <c r="AI74" s="35" t="str">
        <f t="shared" si="8"/>
        <v>m072</v>
      </c>
      <c r="AJ74" s="23"/>
    </row>
    <row r="75" spans="1:36" s="3" customFormat="1" ht="37.049999999999997" customHeight="1" x14ac:dyDescent="0.3">
      <c r="A75" s="3" t="s">
        <v>166</v>
      </c>
      <c r="C75" s="6" t="s">
        <v>167</v>
      </c>
      <c r="D75" s="3">
        <v>5</v>
      </c>
      <c r="E75" s="3" t="s">
        <v>35</v>
      </c>
      <c r="F75" s="20" t="s">
        <v>162</v>
      </c>
      <c r="G75" s="8" t="s">
        <v>168</v>
      </c>
      <c r="H75" s="4">
        <f t="shared" si="9"/>
        <v>50</v>
      </c>
      <c r="I75" s="2">
        <v>30</v>
      </c>
      <c r="J75" s="2">
        <v>20</v>
      </c>
      <c r="K75" s="2"/>
      <c r="L75" s="2">
        <f t="shared" si="5"/>
        <v>20</v>
      </c>
      <c r="M75" s="2"/>
      <c r="N75" s="2"/>
      <c r="O75" s="2"/>
      <c r="P75" s="2"/>
      <c r="Q75" s="7"/>
      <c r="U75" s="4"/>
      <c r="V75" s="3" t="s">
        <v>482</v>
      </c>
      <c r="X75" s="3">
        <v>30</v>
      </c>
      <c r="AD75" s="4">
        <f t="shared" si="6"/>
        <v>30</v>
      </c>
      <c r="AF75" s="23"/>
      <c r="AG75" s="31" t="str">
        <f t="shared" si="7"/>
        <v>&lt;tr class='mmt ev'&gt;&lt;td headers='icon'&gt;&lt;img src='resources/TS_GREED_RISHEN_01.png' alt='船上の厄膳料理'&gt;&lt;/td&gt;&lt;td headers='name'&gt;船上の厄膳料理&lt;/td&gt;&lt;td headers='rank'&gt;5&lt;/td&gt;&lt;td headers='remark'&gt;&lt;span class='event'&gt;活動&lt;/span&gt;&lt;/td&gt;&lt;td headers='origin'&gt;グリードダイク
Greed Dike&lt;/td&gt;&lt;td headers='group'&gt;海賊団&lt;/td&gt;&lt;td headers='score' id='m073'&gt;50&lt;/td&gt;&lt;td headers='HP'&gt;30&lt;/td&gt;&lt;td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headers='others'&gt;範囲耐性+10&lt;/td&gt;&lt;td headers='sinA'&gt;&lt;/td&gt;&lt;td headers='sinB'&gt;30&lt;/td&gt;&lt;td headers='sinC'&gt;&lt;/td&gt;&lt;td headers='sinD'&gt;&lt;/td&gt;&lt;td headers='sinE'&gt;&lt;/td&gt;&lt;td headers='sinF'&gt;&lt;/td&gt;&lt;td headers='sinG'&gt;&lt;/td&gt;&lt;/tr&gt;</v>
      </c>
      <c r="AH75" s="31" t="str">
        <f ca="1">"document.getElementById('"&amp;AI75&amp;"').innerHTML = (b1*"&amp;TEXT(J75,0)&amp;"+b2*"&amp;TEXT(K75,0)&amp;"+b0*"&amp;TEXT(L75,0)&amp;") + (s1*"&amp;TEXT(W75,0)&amp;"+s2*"&amp;TEXT(X75,0)&amp;"+s3*"&amp;TEXT(Y75,0)&amp;"+s4*"&amp;TEXT(Z75,0)&amp;"+s5*"&amp;TEXT(AA75,0)&amp;"+s6*"&amp;TEXT(AB75,0)&amp;"+s7*"&amp;TEXT(AC75,0)&amp;"+s0*"&amp;TEXT(AD75,0)&amp;") + (e01*"&amp;IF(ISNUMBER(SEARCH("斬撃",R75)),S75,0)&amp;"+e02*"&amp;IF(ISNUMBER(SEARCH("刺突",R75)),S75,0)&amp;"+e03*"&amp;IF(ISNUMBER(SEARCH("打撃",R75)),S75,0)&amp;"+e04*"&amp;IF(ISNUMBER(SEARCH("射撃",R75)),S75,S75)&amp;"+e05*"&amp;IF(ISNUMBER(SEARCH("魔法",R75)),S75,0)&amp;"+e06*"&amp;IF(ISNUMBER(SERCH("無区分",R75)),S75,0)&amp;"+e07*"&amp;IF(T75="反撃",U75,0)&amp;"+e08*"&amp;IF(T75="風属性",U75,0)&amp;"+e09*"&amp;IF(T75="闇属性",U75,0)&amp;"+e10*"&amp;IF(T75="単体",U75,0)&amp;"+e11*"&amp;IF(T75="範囲",U75,0)&amp;"+e12*"&amp;IF(T75="人",U75,0)&amp;"+e13*"&amp;IF(T75="異族",U75,0)&amp;"+e14*"&amp;IF(T75="バジュラ",U75,0)&amp;"+e15*"&amp;IF(T75="魔動人形",U75,0)&amp;");"</f>
        <v>document.getElementById('m073').innerHTML = (b1*20+b2*0+b0*20) + (s1*0+s2*30+s3*0+s4*0+s5*0+s6*0+s7*0+s0*30) + (e01*0+e02*0+e03*0+e04*+e05*0+e06*0+e07*0+e08*0+e09*0+e10*0+e11*0+e12*0+e13*0+e14*0+e15*0);</v>
      </c>
      <c r="AI75" s="35" t="str">
        <f t="shared" si="8"/>
        <v>m073</v>
      </c>
      <c r="AJ75" s="23"/>
    </row>
    <row r="76" spans="1:36" s="3" customFormat="1" ht="37.049999999999997" customHeight="1" x14ac:dyDescent="0.3">
      <c r="A76" s="3" t="s">
        <v>169</v>
      </c>
      <c r="C76" s="6" t="s">
        <v>170</v>
      </c>
      <c r="D76" s="3">
        <v>5</v>
      </c>
      <c r="F76" s="20" t="s">
        <v>162</v>
      </c>
      <c r="G76" s="8" t="s">
        <v>168</v>
      </c>
      <c r="H76" s="4">
        <f t="shared" si="9"/>
        <v>110</v>
      </c>
      <c r="I76" s="2"/>
      <c r="J76" s="2">
        <v>40</v>
      </c>
      <c r="K76" s="2"/>
      <c r="L76" s="2">
        <f t="shared" si="5"/>
        <v>40</v>
      </c>
      <c r="M76" s="2"/>
      <c r="N76" s="2"/>
      <c r="O76" s="2">
        <v>30</v>
      </c>
      <c r="P76" s="2">
        <v>10</v>
      </c>
      <c r="Q76" s="7"/>
      <c r="R76" s="3" t="s">
        <v>19</v>
      </c>
      <c r="S76" s="3">
        <v>30</v>
      </c>
      <c r="U76" s="4"/>
      <c r="X76" s="3">
        <v>40</v>
      </c>
      <c r="AB76" s="3">
        <v>20</v>
      </c>
      <c r="AD76" s="4">
        <f t="shared" si="6"/>
        <v>40</v>
      </c>
      <c r="AF76" s="23"/>
      <c r="AG76" s="31" t="str">
        <f t="shared" si="7"/>
        <v>&lt;tr class='mmt'&gt;&lt;td headers='icon'&gt;&lt;img src='resources/TS_GREED_SHENMEI_01.png' alt='お宝は海図のその先に'&gt;&lt;/td&gt;&lt;td headers='name'&gt;お宝は海図のその先に&lt;/td&gt;&lt;td headers='rank'&gt;5&lt;/td&gt;&lt;td headers='remark'&gt;&lt;/td&gt;&lt;td headers='origin'&gt;グリードダイク
Greed Dike&lt;/td&gt;&lt;td headers='group'&gt;海賊団&lt;/td&gt;&lt;td headers='score' id='m074'&gt;110&lt;/td&gt;&lt;td headers='HP'&gt;&lt;/td&gt;&lt;td headers='patk'&gt;40&lt;/td&gt;&lt;td headers='matk'&gt;&lt;/td&gt;&lt;td headers='pdef'&gt;&lt;/td&gt;&lt;td headers='mdef'&gt;&lt;/td&gt;&lt;td headers='dex'&gt;30&lt;/td&gt;&lt;td headers='agi'&gt;10&lt;/td&gt;&lt;td headers='luck'&gt;&lt;/td&gt;&lt;td headers='a.type'&gt;無区分&lt;/td&gt;&lt;td headers='a.bonus'&gt;30&lt;/td&gt;&lt;td headers='special'&gt;&lt;/td&gt;&lt;td headers='sp.bonus'&gt;&lt;/td&gt;&lt;td headers='others'&gt;&lt;/td&gt;&lt;td headers='sinA'&gt;&lt;/td&gt;&lt;td headers='sinB'&gt;40&lt;/td&gt;&lt;td headers='sinC'&gt;&lt;/td&gt;&lt;td headers='sinD'&gt;&lt;/td&gt;&lt;td headers='sinE'&gt;&lt;/td&gt;&lt;td headers='sinF'&gt;20&lt;/td&gt;&lt;td headers='sinG'&gt;&lt;/td&gt;&lt;/tr&gt;</v>
      </c>
      <c r="AH76" s="31" t="str">
        <f ca="1">"document.getElementById('"&amp;AI76&amp;"').innerHTML = (b1*"&amp;TEXT(J76,0)&amp;"+b2*"&amp;TEXT(K76,0)&amp;"+b0*"&amp;TEXT(L76,0)&amp;") + (s1*"&amp;TEXT(W76,0)&amp;"+s2*"&amp;TEXT(X76,0)&amp;"+s3*"&amp;TEXT(Y76,0)&amp;"+s4*"&amp;TEXT(Z76,0)&amp;"+s5*"&amp;TEXT(AA76,0)&amp;"+s6*"&amp;TEXT(AB76,0)&amp;"+s7*"&amp;TEXT(AC76,0)&amp;"+s0*"&amp;TEXT(AD76,0)&amp;") + (e01*"&amp;IF(ISNUMBER(SEARCH("斬撃",R76)),S76,0)&amp;"+e02*"&amp;IF(ISNUMBER(SEARCH("刺突",R76)),S76,0)&amp;"+e03*"&amp;IF(ISNUMBER(SEARCH("打撃",R76)),S76,0)&amp;"+e04*"&amp;IF(ISNUMBER(SEARCH("射撃",R76)),S76,S76)&amp;"+e05*"&amp;IF(ISNUMBER(SEARCH("魔法",R76)),S76,0)&amp;"+e06*"&amp;IF(ISNUMBER(SERCH("無区分",R76)),S76,0)&amp;"+e07*"&amp;IF(T76="反撃",U76,0)&amp;"+e08*"&amp;IF(T76="風属性",U76,0)&amp;"+e09*"&amp;IF(T76="闇属性",U76,0)&amp;"+e10*"&amp;IF(T76="単体",U76,0)&amp;"+e11*"&amp;IF(T76="範囲",U76,0)&amp;"+e12*"&amp;IF(T76="人",U76,0)&amp;"+e13*"&amp;IF(T76="異族",U76,0)&amp;"+e14*"&amp;IF(T76="バジュラ",U76,0)&amp;"+e15*"&amp;IF(T76="魔動人形",U76,0)&amp;");"</f>
        <v>document.getElementById('m074').innerHTML = (b1*40+b2*0+b0*40) + (s1*0+s2*40+s3*0+s4*0+s5*0+s6*20+s7*0+s0*40) + (e01*0+e02*0+e03*0+e04*30+e05*0+e06*0+e07*0+e08*0+e09*0+e10*0+e11*0+e12*0+e13*0+e14*0+e15*0);</v>
      </c>
      <c r="AI76" s="35" t="str">
        <f t="shared" si="8"/>
        <v>m074</v>
      </c>
      <c r="AJ76" s="23"/>
    </row>
    <row r="77" spans="1:36" s="3" customFormat="1" ht="37.049999999999997" customHeight="1" x14ac:dyDescent="0.3">
      <c r="A77" s="3" t="s">
        <v>171</v>
      </c>
      <c r="C77" s="6" t="s">
        <v>211</v>
      </c>
      <c r="D77" s="3">
        <v>5</v>
      </c>
      <c r="F77" s="17" t="s">
        <v>48</v>
      </c>
      <c r="G77" s="8"/>
      <c r="H77" s="4">
        <f t="shared" si="9"/>
        <v>0</v>
      </c>
      <c r="I77" s="2"/>
      <c r="J77" s="2"/>
      <c r="K77" s="2"/>
      <c r="L77" s="2">
        <f t="shared" si="5"/>
        <v>0</v>
      </c>
      <c r="M77" s="2"/>
      <c r="N77" s="2"/>
      <c r="O77" s="2"/>
      <c r="P77" s="2"/>
      <c r="Q77" s="7"/>
      <c r="U77" s="4"/>
      <c r="AD77" s="4">
        <f t="shared" si="6"/>
        <v>0</v>
      </c>
      <c r="AF77" s="23"/>
      <c r="AG77" s="31" t="str">
        <f t="shared" si="7"/>
        <v>&lt;tr class='mmt groupless'&gt;&lt;td headers='icon'&gt;&lt;img src='resources/TS_LIESBET_EDGAR_01.png' alt='雪上に刻まれた希望'&gt;&lt;/td&gt;&lt;td headers='name'&gt;雪上に刻まれた希望&lt;/td&gt;&lt;td headers='rank'&gt;5&lt;/td&gt;&lt;td headers='remark'&gt;&lt;/td&gt;&lt;td headers='origin'&gt;ルストブルグ
Lustburg&lt;/td&gt;&lt;td headers='group'&gt;&lt;/td&gt;&lt;td headers='score' id='m075'&gt;0&lt;/td&gt;&lt;td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77" s="31" t="str">
        <f ca="1">"document.getElementById('"&amp;AI77&amp;"').innerHTML = (b1*"&amp;TEXT(J77,0)&amp;"+b2*"&amp;TEXT(K77,0)&amp;"+b0*"&amp;TEXT(L77,0)&amp;") + (s1*"&amp;TEXT(W77,0)&amp;"+s2*"&amp;TEXT(X77,0)&amp;"+s3*"&amp;TEXT(Y77,0)&amp;"+s4*"&amp;TEXT(Z77,0)&amp;"+s5*"&amp;TEXT(AA77,0)&amp;"+s6*"&amp;TEXT(AB77,0)&amp;"+s7*"&amp;TEXT(AC77,0)&amp;"+s0*"&amp;TEXT(AD77,0)&amp;") + (e01*"&amp;IF(ISNUMBER(SEARCH("斬撃",R77)),S77,0)&amp;"+e02*"&amp;IF(ISNUMBER(SEARCH("刺突",R77)),S77,0)&amp;"+e03*"&amp;IF(ISNUMBER(SEARCH("打撃",R77)),S77,0)&amp;"+e04*"&amp;IF(ISNUMBER(SEARCH("射撃",R77)),S77,S77)&amp;"+e05*"&amp;IF(ISNUMBER(SEARCH("魔法",R77)),S77,0)&amp;"+e06*"&amp;IF(ISNUMBER(SERCH("無区分",R77)),S77,0)&amp;"+e07*"&amp;IF(T77="反撃",U77,0)&amp;"+e08*"&amp;IF(T77="風属性",U77,0)&amp;"+e09*"&amp;IF(T77="闇属性",U77,0)&amp;"+e10*"&amp;IF(T77="単体",U77,0)&amp;"+e11*"&amp;IF(T77="範囲",U77,0)&amp;"+e12*"&amp;IF(T77="人",U77,0)&amp;"+e13*"&amp;IF(T77="異族",U77,0)&amp;"+e14*"&amp;IF(T77="バジュラ",U77,0)&amp;"+e15*"&amp;IF(T77="魔動人形",U77,0)&amp;");"</f>
        <v>document.getElementById('m075').innerHTML = (b1*0+b2*0+b0*0) + (s1*0+s2*0+s3*0+s4*0+s5*0+s6*0+s7*0+s0*0) + (e01*0+e02*0+e03*0+e04*+e05*0+e06*0+e07*0+e08*0+e09*0+e10*0+e11*0+e12*0+e13*0+e14*0+e15*0);</v>
      </c>
      <c r="AI77" s="35" t="str">
        <f t="shared" si="8"/>
        <v>m075</v>
      </c>
      <c r="AJ77" s="23"/>
    </row>
    <row r="78" spans="1:36" s="3" customFormat="1" ht="37.049999999999997" customHeight="1" x14ac:dyDescent="0.3">
      <c r="A78" s="3" t="s">
        <v>172</v>
      </c>
      <c r="C78" s="6" t="s">
        <v>173</v>
      </c>
      <c r="D78" s="3">
        <v>5</v>
      </c>
      <c r="F78" s="17" t="s">
        <v>174</v>
      </c>
      <c r="G78" s="8" t="s">
        <v>175</v>
      </c>
      <c r="H78" s="4">
        <f t="shared" si="9"/>
        <v>50</v>
      </c>
      <c r="I78" s="2">
        <v>30</v>
      </c>
      <c r="J78" s="2"/>
      <c r="K78" s="2"/>
      <c r="L78" s="2">
        <f t="shared" si="5"/>
        <v>0</v>
      </c>
      <c r="M78" s="2">
        <v>50</v>
      </c>
      <c r="N78" s="2"/>
      <c r="O78" s="2"/>
      <c r="P78" s="2"/>
      <c r="Q78" s="7"/>
      <c r="R78" s="5" t="s">
        <v>16</v>
      </c>
      <c r="S78" s="3">
        <v>20</v>
      </c>
      <c r="U78" s="4"/>
      <c r="Y78" s="3">
        <v>30</v>
      </c>
      <c r="AC78" s="3">
        <v>30</v>
      </c>
      <c r="AD78" s="4">
        <f t="shared" si="6"/>
        <v>30</v>
      </c>
      <c r="AF78" s="23"/>
      <c r="AG78" s="31" t="str">
        <f t="shared" si="7"/>
        <v>&lt;tr class='mmt'&gt;&lt;td headers='icon'&gt;&lt;img src='resources/TS_LOST_ACHAD_01.png' alt='私が見つけた太陽'&gt;&lt;/td&gt;&lt;td headers='name'&gt;私が見つけた太陽&lt;/td&gt;&lt;td headers='rank'&gt;5&lt;/td&gt;&lt;td headers='remark'&gt;&lt;/td&gt;&lt;td headers='origin'&gt;ロストブルー
Lost Blue&lt;/td&gt;&lt;td headers='group'&gt;十戒衆&lt;/td&gt;&lt;td headers='score' id='m076'&gt;50&lt;/td&gt;&lt;td headers='HP'&gt;30&lt;/td&gt;&lt;td headers='patk'&gt;&lt;/td&gt;&lt;td headers='matk'&gt;&lt;/td&gt;&lt;td headers='pdef'&gt;50&lt;/td&gt;&lt;td headers='mdef'&gt;&lt;/td&gt;&lt;td headers='dex'&gt;&lt;/td&gt;&lt;td headers='agi'&gt;&lt;/td&gt;&lt;td headers='luck'&gt;&lt;/td&gt;&lt;td headers='a.type'&gt;打撃&lt;/td&gt;&lt;td headers='a.bonus'&gt;20&lt;/td&gt;&lt;td headers='special'&gt;&lt;/td&gt;&lt;td headers='sp.bonus'&gt;&lt;/td&gt;&lt;td headers='others'&gt;&lt;/td&gt;&lt;td headers='sinA'&gt;&lt;/td&gt;&lt;td headers='sinB'&gt;&lt;/td&gt;&lt;td headers='sinC'&gt;30&lt;/td&gt;&lt;td headers='sinD'&gt;&lt;/td&gt;&lt;td headers='sinE'&gt;&lt;/td&gt;&lt;td headers='sinF'&gt;&lt;/td&gt;&lt;td headers='sinG'&gt;30&lt;/td&gt;&lt;/tr&gt;</v>
      </c>
      <c r="AH78" s="31" t="str">
        <f ca="1">"document.getElementById('"&amp;AI78&amp;"').innerHTML = (b1*"&amp;TEXT(J78,0)&amp;"+b2*"&amp;TEXT(K78,0)&amp;"+b0*"&amp;TEXT(L78,0)&amp;") + (s1*"&amp;TEXT(W78,0)&amp;"+s2*"&amp;TEXT(X78,0)&amp;"+s3*"&amp;TEXT(Y78,0)&amp;"+s4*"&amp;TEXT(Z78,0)&amp;"+s5*"&amp;TEXT(AA78,0)&amp;"+s6*"&amp;TEXT(AB78,0)&amp;"+s7*"&amp;TEXT(AC78,0)&amp;"+s0*"&amp;TEXT(AD78,0)&amp;") + (e01*"&amp;IF(ISNUMBER(SEARCH("斬撃",R78)),S78,0)&amp;"+e02*"&amp;IF(ISNUMBER(SEARCH("刺突",R78)),S78,0)&amp;"+e03*"&amp;IF(ISNUMBER(SEARCH("打撃",R78)),S78,0)&amp;"+e04*"&amp;IF(ISNUMBER(SEARCH("射撃",R78)),S78,S78)&amp;"+e05*"&amp;IF(ISNUMBER(SEARCH("魔法",R78)),S78,0)&amp;"+e06*"&amp;IF(ISNUMBER(SERCH("無区分",R78)),S78,0)&amp;"+e07*"&amp;IF(T78="反撃",U78,0)&amp;"+e08*"&amp;IF(T78="風属性",U78,0)&amp;"+e09*"&amp;IF(T78="闇属性",U78,0)&amp;"+e10*"&amp;IF(T78="単体",U78,0)&amp;"+e11*"&amp;IF(T78="範囲",U78,0)&amp;"+e12*"&amp;IF(T78="人",U78,0)&amp;"+e13*"&amp;IF(T78="異族",U78,0)&amp;"+e14*"&amp;IF(T78="バジュラ",U78,0)&amp;"+e15*"&amp;IF(T78="魔動人形",U78,0)&amp;");"</f>
        <v>document.getElementById('m076').innerHTML = (b1*0+b2*0+b0*0) + (s1*0+s2*0+s3*30+s4*0+s5*0+s6*0+s7*30+s0*30) + (e01*0+e02*0+e03*20+e04*20+e05*0+e06*0+e07*0+e08*0+e09*0+e10*0+e11*0+e12*0+e13*0+e14*0+e15*0);</v>
      </c>
      <c r="AI78" s="35" t="str">
        <f t="shared" si="8"/>
        <v>m076</v>
      </c>
      <c r="AJ78" s="23"/>
    </row>
    <row r="79" spans="1:36" s="3" customFormat="1" ht="37.049999999999997" customHeight="1" x14ac:dyDescent="0.3">
      <c r="A79" s="3" t="s">
        <v>176</v>
      </c>
      <c r="C79" s="6" t="s">
        <v>177</v>
      </c>
      <c r="D79" s="3">
        <v>5</v>
      </c>
      <c r="E79" s="3" t="s">
        <v>39</v>
      </c>
      <c r="F79" s="17" t="s">
        <v>174</v>
      </c>
      <c r="G79" s="8" t="s">
        <v>175</v>
      </c>
      <c r="H79" s="4">
        <f t="shared" si="9"/>
        <v>90</v>
      </c>
      <c r="I79" s="2">
        <v>30</v>
      </c>
      <c r="J79" s="2">
        <v>50</v>
      </c>
      <c r="K79" s="2"/>
      <c r="L79" s="2">
        <f t="shared" si="5"/>
        <v>50</v>
      </c>
      <c r="M79" s="2"/>
      <c r="N79" s="2"/>
      <c r="O79" s="2"/>
      <c r="P79" s="2"/>
      <c r="Q79" s="7"/>
      <c r="U79" s="4"/>
      <c r="V79" s="5" t="s">
        <v>499</v>
      </c>
      <c r="AB79" s="3">
        <v>20</v>
      </c>
      <c r="AC79" s="3">
        <v>40</v>
      </c>
      <c r="AD79" s="4">
        <f t="shared" si="6"/>
        <v>40</v>
      </c>
      <c r="AF79" s="23"/>
      <c r="AG79" s="31" t="str">
        <f t="shared" si="7"/>
        <v>&lt;tr class='mmt ltd'&gt;&lt;td headers='icon'&gt;&lt;img src='resources/TS_LOST_ACHAD_02.png' alt='戒めなき青に包まれて'&gt;&lt;/td&gt;&lt;td headers='name'&gt;戒めなき青に包まれて&lt;/td&gt;&lt;td headers='rank'&gt;5&lt;/td&gt;&lt;td headers='remark'&gt;&lt;span class='limited'&gt;限定&lt;/span&gt;&lt;/td&gt;&lt;td headers='origin'&gt;ロストブルー
Lost Blue&lt;/td&gt;&lt;td headers='group'&gt;十戒衆&lt;/td&gt;&lt;td headers='score' id='m077'&gt;90&lt;/td&gt;&lt;td headers='HP'&gt;30&lt;/td&gt;&lt;td headers='patk'&gt;50&lt;/td&gt;&lt;td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headers='others'&gt;MP上限+10, 範囲耐性+10&lt;/td&gt;&lt;td headers='sinA'&gt;&lt;/td&gt;&lt;td headers='sinB'&gt;&lt;/td&gt;&lt;td headers='sinC'&gt;&lt;/td&gt;&lt;td headers='sinD'&gt;&lt;/td&gt;&lt;td headers='sinE'&gt;&lt;/td&gt;&lt;td headers='sinF'&gt;20&lt;/td&gt;&lt;td headers='sinG'&gt;40&lt;/td&gt;&lt;/tr&gt;</v>
      </c>
      <c r="AH79" s="31" t="str">
        <f ca="1">"document.getElementById('"&amp;AI79&amp;"').innerHTML = (b1*"&amp;TEXT(J79,0)&amp;"+b2*"&amp;TEXT(K79,0)&amp;"+b0*"&amp;TEXT(L79,0)&amp;") + (s1*"&amp;TEXT(W79,0)&amp;"+s2*"&amp;TEXT(X79,0)&amp;"+s3*"&amp;TEXT(Y79,0)&amp;"+s4*"&amp;TEXT(Z79,0)&amp;"+s5*"&amp;TEXT(AA79,0)&amp;"+s6*"&amp;TEXT(AB79,0)&amp;"+s7*"&amp;TEXT(AC79,0)&amp;"+s0*"&amp;TEXT(AD79,0)&amp;") + (e01*"&amp;IF(ISNUMBER(SEARCH("斬撃",R79)),S79,0)&amp;"+e02*"&amp;IF(ISNUMBER(SEARCH("刺突",R79)),S79,0)&amp;"+e03*"&amp;IF(ISNUMBER(SEARCH("打撃",R79)),S79,0)&amp;"+e04*"&amp;IF(ISNUMBER(SEARCH("射撃",R79)),S79,S79)&amp;"+e05*"&amp;IF(ISNUMBER(SEARCH("魔法",R79)),S79,0)&amp;"+e06*"&amp;IF(ISNUMBER(SERCH("無区分",R79)),S79,0)&amp;"+e07*"&amp;IF(T79="反撃",U79,0)&amp;"+e08*"&amp;IF(T79="風属性",U79,0)&amp;"+e09*"&amp;IF(T79="闇属性",U79,0)&amp;"+e10*"&amp;IF(T79="単体",U79,0)&amp;"+e11*"&amp;IF(T79="範囲",U79,0)&amp;"+e12*"&amp;IF(T79="人",U79,0)&amp;"+e13*"&amp;IF(T79="異族",U79,0)&amp;"+e14*"&amp;IF(T79="バジュラ",U79,0)&amp;"+e15*"&amp;IF(T79="魔動人形",U79,0)&amp;");"</f>
        <v>document.getElementById('m077').innerHTML = (b1*50+b2*0+b0*50) + (s1*0+s2*0+s3*0+s4*0+s5*0+s6*20+s7*40+s0*40) + (e01*0+e02*0+e03*0+e04*+e05*0+e06*0+e07*0+e08*0+e09*0+e10*0+e11*0+e12*0+e13*0+e14*0+e15*0);</v>
      </c>
      <c r="AI79" s="35" t="str">
        <f t="shared" si="8"/>
        <v>m077</v>
      </c>
      <c r="AJ79" s="23"/>
    </row>
    <row r="80" spans="1:36" s="3" customFormat="1" ht="37.049999999999997" customHeight="1" x14ac:dyDescent="0.3">
      <c r="A80" s="3" t="s">
        <v>178</v>
      </c>
      <c r="C80" s="6" t="s">
        <v>179</v>
      </c>
      <c r="D80" s="3">
        <v>5</v>
      </c>
      <c r="E80" s="3" t="s">
        <v>39</v>
      </c>
      <c r="F80" s="17" t="s">
        <v>174</v>
      </c>
      <c r="G80" s="8" t="s">
        <v>175</v>
      </c>
      <c r="H80" s="4">
        <f t="shared" si="9"/>
        <v>70</v>
      </c>
      <c r="I80" s="2">
        <v>60</v>
      </c>
      <c r="J80" s="2">
        <v>20</v>
      </c>
      <c r="K80" s="2"/>
      <c r="L80" s="2">
        <f t="shared" si="5"/>
        <v>20</v>
      </c>
      <c r="M80" s="2"/>
      <c r="N80" s="2"/>
      <c r="O80" s="2"/>
      <c r="P80" s="2"/>
      <c r="Q80" s="7"/>
      <c r="R80" s="5" t="s">
        <v>16</v>
      </c>
      <c r="S80" s="3">
        <v>20</v>
      </c>
      <c r="U80" s="4"/>
      <c r="Y80" s="3">
        <v>30</v>
      </c>
      <c r="AC80" s="3">
        <v>30</v>
      </c>
      <c r="AD80" s="4">
        <f t="shared" si="6"/>
        <v>30</v>
      </c>
      <c r="AF80" s="23"/>
      <c r="AG80" s="31" t="str">
        <f t="shared" si="7"/>
        <v>&lt;tr class='mmt ltd'&gt;&lt;td headers='icon'&gt;&lt;img src='resources/TS_LOST_ACHAD_03.png' alt='ひとり、じゃなくて'&gt;&lt;/td&gt;&lt;td headers='name'&gt;ひとり、じゃなくて&lt;/td&gt;&lt;td headers='rank'&gt;5&lt;/td&gt;&lt;td headers='remark'&gt;&lt;span class='limited'&gt;限定&lt;/span&gt;&lt;/td&gt;&lt;td headers='origin'&gt;ロストブルー
Lost Blue&lt;/td&gt;&lt;td headers='group'&gt;十戒衆&lt;/td&gt;&lt;td headers='score' id='m078'&gt;70&lt;/td&gt;&lt;td headers='HP'&gt;60&lt;/td&gt;&lt;td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headers='a.type'&gt;打撃&lt;/td&gt;&lt;td headers='a.bonus'&gt;20&lt;/td&gt;&lt;td headers='special'&gt;&lt;/td&gt;&lt;td headers='sp.bonus'&gt;&lt;/td&gt;&lt;td headers='others'&gt;&lt;/td&gt;&lt;td headers='sinA'&gt;&lt;/td&gt;&lt;td headers='sinB'&gt;&lt;/td&gt;&lt;td headers='sinC'&gt;30&lt;/td&gt;&lt;td headers='sinD'&gt;&lt;/td&gt;&lt;td headers='sinE'&gt;&lt;/td&gt;&lt;td headers='sinF'&gt;&lt;/td&gt;&lt;td headers='sinG'&gt;30&lt;/td&gt;&lt;/tr&gt;</v>
      </c>
      <c r="AH80" s="31" t="str">
        <f ca="1">"document.getElementById('"&amp;AI80&amp;"').innerHTML = (b1*"&amp;TEXT(J80,0)&amp;"+b2*"&amp;TEXT(K80,0)&amp;"+b0*"&amp;TEXT(L80,0)&amp;") + (s1*"&amp;TEXT(W80,0)&amp;"+s2*"&amp;TEXT(X80,0)&amp;"+s3*"&amp;TEXT(Y80,0)&amp;"+s4*"&amp;TEXT(Z80,0)&amp;"+s5*"&amp;TEXT(AA80,0)&amp;"+s6*"&amp;TEXT(AB80,0)&amp;"+s7*"&amp;TEXT(AC80,0)&amp;"+s0*"&amp;TEXT(AD80,0)&amp;") + (e01*"&amp;IF(ISNUMBER(SEARCH("斬撃",R80)),S80,0)&amp;"+e02*"&amp;IF(ISNUMBER(SEARCH("刺突",R80)),S80,0)&amp;"+e03*"&amp;IF(ISNUMBER(SEARCH("打撃",R80)),S80,0)&amp;"+e04*"&amp;IF(ISNUMBER(SEARCH("射撃",R80)),S80,S80)&amp;"+e05*"&amp;IF(ISNUMBER(SEARCH("魔法",R80)),S80,0)&amp;"+e06*"&amp;IF(ISNUMBER(SERCH("無区分",R80)),S80,0)&amp;"+e07*"&amp;IF(T80="反撃",U80,0)&amp;"+e08*"&amp;IF(T80="風属性",U80,0)&amp;"+e09*"&amp;IF(T80="闇属性",U80,0)&amp;"+e10*"&amp;IF(T80="単体",U80,0)&amp;"+e11*"&amp;IF(T80="範囲",U80,0)&amp;"+e12*"&amp;IF(T80="人",U80,0)&amp;"+e13*"&amp;IF(T80="異族",U80,0)&amp;"+e14*"&amp;IF(T80="バジュラ",U80,0)&amp;"+e15*"&amp;IF(T80="魔動人形",U80,0)&amp;");"</f>
        <v>document.getElementById('m078').innerHTML = (b1*20+b2*0+b0*20) + (s1*0+s2*0+s3*30+s4*0+s5*0+s6*0+s7*30+s0*30) + (e01*0+e02*0+e03*20+e04*20+e05*0+e06*0+e07*0+e08*0+e09*0+e10*0+e11*0+e12*0+e13*0+e14*0+e15*0);</v>
      </c>
      <c r="AI80" s="35" t="str">
        <f t="shared" si="8"/>
        <v>m078</v>
      </c>
      <c r="AJ80" s="23"/>
    </row>
    <row r="81" spans="1:36" s="3" customFormat="1" ht="37.049999999999997" customHeight="1" x14ac:dyDescent="0.3">
      <c r="A81" s="3" t="s">
        <v>180</v>
      </c>
      <c r="C81" s="6" t="s">
        <v>181</v>
      </c>
      <c r="D81" s="3">
        <v>5</v>
      </c>
      <c r="F81" s="17" t="s">
        <v>174</v>
      </c>
      <c r="G81" s="8" t="s">
        <v>175</v>
      </c>
      <c r="H81" s="4">
        <f t="shared" si="9"/>
        <v>90</v>
      </c>
      <c r="I81" s="2">
        <v>50</v>
      </c>
      <c r="J81" s="2"/>
      <c r="K81" s="2">
        <v>20</v>
      </c>
      <c r="L81" s="2">
        <f t="shared" si="5"/>
        <v>20</v>
      </c>
      <c r="M81" s="2"/>
      <c r="N81" s="2"/>
      <c r="O81" s="2"/>
      <c r="P81" s="2"/>
      <c r="Q81" s="7"/>
      <c r="R81" s="3" t="s">
        <v>14</v>
      </c>
      <c r="S81" s="3">
        <v>30</v>
      </c>
      <c r="U81" s="4"/>
      <c r="AB81" s="3">
        <v>20</v>
      </c>
      <c r="AC81" s="3">
        <v>40</v>
      </c>
      <c r="AD81" s="4">
        <f t="shared" si="6"/>
        <v>40</v>
      </c>
      <c r="AF81" s="23"/>
      <c r="AG81" s="31" t="str">
        <f t="shared" si="7"/>
        <v>&lt;tr class='mmt'&gt;&lt;td headers='icon'&gt;&lt;img src='resources/TS_LOST_DREI_01.png' alt='剪定、収穫、その開花'&gt;&lt;/td&gt;&lt;td headers='name'&gt;剪定、収穫、その開花&lt;/td&gt;&lt;td headers='rank'&gt;5&lt;/td&gt;&lt;td headers='remark'&gt;&lt;/td&gt;&lt;td headers='origin'&gt;ロストブルー
Lost Blue&lt;/td&gt;&lt;td headers='group'&gt;十戒衆&lt;/td&gt;&lt;td headers='score' id='m079'&gt;90&lt;/td&gt;&lt;td headers='HP'&gt;50&lt;/td&gt;&lt;td headers='patk'&gt;&lt;/td&gt;&lt;td headers='matk'&gt;20&lt;/td&gt;&lt;td headers='pdef'&gt;&lt;/td&gt;&lt;td headers='mdef'&gt;&lt;/td&gt;&lt;td headers='dex'&gt;&lt;/td&gt;&lt;td headers='agi'&gt;&lt;/td&gt;&lt;td headers='luck'&gt;&lt;/td&gt;&lt;td headers='a.type'&gt;斬撃&lt;/td&gt;&lt;td headers='a.bonus'&gt;30&lt;/td&gt;&lt;td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headers='sinF'&gt;20&lt;/td&gt;&lt;td headers='sinG'&gt;40&lt;/td&gt;&lt;/tr&gt;</v>
      </c>
      <c r="AH81" s="31" t="str">
        <f ca="1">"document.getElementById('"&amp;AI81&amp;"').innerHTML = (b1*"&amp;TEXT(J81,0)&amp;"+b2*"&amp;TEXT(K81,0)&amp;"+b0*"&amp;TEXT(L81,0)&amp;") + (s1*"&amp;TEXT(W81,0)&amp;"+s2*"&amp;TEXT(X81,0)&amp;"+s3*"&amp;TEXT(Y81,0)&amp;"+s4*"&amp;TEXT(Z81,0)&amp;"+s5*"&amp;TEXT(AA81,0)&amp;"+s6*"&amp;TEXT(AB81,0)&amp;"+s7*"&amp;TEXT(AC81,0)&amp;"+s0*"&amp;TEXT(AD81,0)&amp;") + (e01*"&amp;IF(ISNUMBER(SEARCH("斬撃",R81)),S81,0)&amp;"+e02*"&amp;IF(ISNUMBER(SEARCH("刺突",R81)),S81,0)&amp;"+e03*"&amp;IF(ISNUMBER(SEARCH("打撃",R81)),S81,0)&amp;"+e04*"&amp;IF(ISNUMBER(SEARCH("射撃",R81)),S81,S81)&amp;"+e05*"&amp;IF(ISNUMBER(SEARCH("魔法",R81)),S81,0)&amp;"+e06*"&amp;IF(ISNUMBER(SERCH("無区分",R81)),S81,0)&amp;"+e07*"&amp;IF(T81="反撃",U81,0)&amp;"+e08*"&amp;IF(T81="風属性",U81,0)&amp;"+e09*"&amp;IF(T81="闇属性",U81,0)&amp;"+e10*"&amp;IF(T81="単体",U81,0)&amp;"+e11*"&amp;IF(T81="範囲",U81,0)&amp;"+e12*"&amp;IF(T81="人",U81,0)&amp;"+e13*"&amp;IF(T81="異族",U81,0)&amp;"+e14*"&amp;IF(T81="バジュラ",U81,0)&amp;"+e15*"&amp;IF(T81="魔動人形",U81,0)&amp;");"</f>
        <v>document.getElementById('m079').innerHTML = (b1*0+b2*20+b0*20) + (s1*0+s2*0+s3*0+s4*0+s5*0+s6*20+s7*40+s0*40) + (e01*30+e02*0+e03*0+e04*30+e05*0+e06*0+e07*0+e08*0+e09*0+e10*0+e11*0+e12*0+e13*0+e14*0+e15*0);</v>
      </c>
      <c r="AI81" s="35" t="str">
        <f t="shared" si="8"/>
        <v>m079</v>
      </c>
      <c r="AJ81" s="23"/>
    </row>
    <row r="82" spans="1:36" s="3" customFormat="1" ht="37.049999999999997" customHeight="1" x14ac:dyDescent="0.3">
      <c r="A82" s="3" t="s">
        <v>508</v>
      </c>
      <c r="C82" s="6" t="s">
        <v>509</v>
      </c>
      <c r="D82" s="3">
        <v>5</v>
      </c>
      <c r="E82" s="3" t="s">
        <v>39</v>
      </c>
      <c r="F82" s="17" t="s">
        <v>174</v>
      </c>
      <c r="G82" s="8" t="s">
        <v>175</v>
      </c>
      <c r="H82" s="4">
        <f t="shared" si="9"/>
        <v>100</v>
      </c>
      <c r="I82" s="2">
        <v>30</v>
      </c>
      <c r="J82" s="2"/>
      <c r="K82" s="2"/>
      <c r="L82" s="2">
        <f t="shared" si="5"/>
        <v>0</v>
      </c>
      <c r="M82" s="2"/>
      <c r="N82" s="2"/>
      <c r="O82" s="2"/>
      <c r="P82" s="2"/>
      <c r="Q82" s="7"/>
      <c r="R82" s="3" t="s">
        <v>14</v>
      </c>
      <c r="S82" s="3">
        <v>40</v>
      </c>
      <c r="T82" s="3" t="s">
        <v>20</v>
      </c>
      <c r="U82" s="4">
        <v>20</v>
      </c>
      <c r="V82" s="3" t="s">
        <v>510</v>
      </c>
      <c r="AB82" s="3">
        <v>20</v>
      </c>
      <c r="AC82" s="3">
        <v>40</v>
      </c>
      <c r="AD82" s="4">
        <f t="shared" si="6"/>
        <v>40</v>
      </c>
      <c r="AF82" s="23"/>
      <c r="AG82" s="31" t="str">
        <f t="shared" si="7"/>
        <v>&lt;tr class='mmt ltd'&gt;&lt;td headers='icon'&gt;&lt;img src='resources/TS_LOST_EINZ_01.png' alt='世界を壊す、先駆けに'&gt;&lt;/td&gt;&lt;td headers='name'&gt;世界を壊す、先駆けに&lt;/td&gt;&lt;td headers='rank'&gt;5&lt;/td&gt;&lt;td headers='remark'&gt;&lt;span class='limited'&gt;限定&lt;/span&gt;&lt;/td&gt;&lt;td headers='origin'&gt;ロストブルー
Lost Blue&lt;/td&gt;&lt;td headers='group'&gt;十戒衆&lt;/td&gt;&lt;td headers='score' id='m080'&gt;100&lt;/td&gt;&lt;td headers='HP'&gt;30&lt;/td&gt;&lt;td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headers='a.bonus'&gt;40&lt;/td&gt;&lt;td headers='special'&gt;単体&lt;/td&gt;&lt;td headers='sp.bonus'&gt;20&lt;/td&gt;&lt;td headers='others'&gt;暴擊率+10&lt;/td&gt;&lt;td headers='sinA'&gt;&lt;/td&gt;&lt;td headers='sinB'&gt;&lt;/td&gt;&lt;td headers='sinC'&gt;&lt;/td&gt;&lt;td headers='sinD'&gt;&lt;/td&gt;&lt;td headers='sinE'&gt;&lt;/td&gt;&lt;td headers='sinF'&gt;20&lt;/td&gt;&lt;td headers='sinG'&gt;40&lt;/td&gt;&lt;/tr&gt;</v>
      </c>
      <c r="AH82" s="31" t="str">
        <f ca="1">"document.getElementById('"&amp;AI82&amp;"').innerHTML = (b1*"&amp;TEXT(J82,0)&amp;"+b2*"&amp;TEXT(K82,0)&amp;"+b0*"&amp;TEXT(L82,0)&amp;") + (s1*"&amp;TEXT(W82,0)&amp;"+s2*"&amp;TEXT(X82,0)&amp;"+s3*"&amp;TEXT(Y82,0)&amp;"+s4*"&amp;TEXT(Z82,0)&amp;"+s5*"&amp;TEXT(AA82,0)&amp;"+s6*"&amp;TEXT(AB82,0)&amp;"+s7*"&amp;TEXT(AC82,0)&amp;"+s0*"&amp;TEXT(AD82,0)&amp;") + (e01*"&amp;IF(ISNUMBER(SEARCH("斬撃",R82)),S82,0)&amp;"+e02*"&amp;IF(ISNUMBER(SEARCH("刺突",R82)),S82,0)&amp;"+e03*"&amp;IF(ISNUMBER(SEARCH("打撃",R82)),S82,0)&amp;"+e04*"&amp;IF(ISNUMBER(SEARCH("射撃",R82)),S82,S82)&amp;"+e05*"&amp;IF(ISNUMBER(SEARCH("魔法",R82)),S82,0)&amp;"+e06*"&amp;IF(ISNUMBER(SERCH("無区分",R82)),S82,0)&amp;"+e07*"&amp;IF(T82="反撃",U82,0)&amp;"+e08*"&amp;IF(T82="風属性",U82,0)&amp;"+e09*"&amp;IF(T82="闇属性",U82,0)&amp;"+e10*"&amp;IF(T82="単体",U82,0)&amp;"+e11*"&amp;IF(T82="範囲",U82,0)&amp;"+e12*"&amp;IF(T82="人",U82,0)&amp;"+e13*"&amp;IF(T82="異族",U82,0)&amp;"+e14*"&amp;IF(T82="バジュラ",U82,0)&amp;"+e15*"&amp;IF(T82="魔動人形",U82,0)&amp;");"</f>
        <v>document.getElementById('m080').innerHTML = (b1*0+b2*0+b0*0) + (s1*0+s2*0+s3*0+s4*0+s5*0+s6*20+s7*40+s0*40) + (e01*40+e02*0+e03*0+e04*40+e05*0+e06*0+e07*0+e08*0+e09*0+e10*20+e11*0+e12*0+e13*0+e14*0+e15*0);</v>
      </c>
      <c r="AI82" s="35" t="str">
        <f t="shared" si="8"/>
        <v>m080</v>
      </c>
      <c r="AJ82" s="23"/>
    </row>
    <row r="83" spans="1:36" s="3" customFormat="1" ht="37.049999999999997" customHeight="1" x14ac:dyDescent="0.3">
      <c r="A83" s="3" t="s">
        <v>182</v>
      </c>
      <c r="C83" s="6" t="s">
        <v>183</v>
      </c>
      <c r="D83" s="3">
        <v>5</v>
      </c>
      <c r="F83" s="17" t="s">
        <v>174</v>
      </c>
      <c r="G83" s="8" t="s">
        <v>175</v>
      </c>
      <c r="H83" s="4">
        <f t="shared" si="9"/>
        <v>90</v>
      </c>
      <c r="I83" s="2">
        <v>30</v>
      </c>
      <c r="J83" s="2"/>
      <c r="K83" s="2">
        <v>30</v>
      </c>
      <c r="L83" s="2">
        <f t="shared" si="5"/>
        <v>30</v>
      </c>
      <c r="M83" s="2"/>
      <c r="N83" s="2"/>
      <c r="O83" s="2"/>
      <c r="P83" s="2"/>
      <c r="Q83" s="7"/>
      <c r="R83" s="3" t="s">
        <v>18</v>
      </c>
      <c r="S83" s="3">
        <v>20</v>
      </c>
      <c r="U83" s="4"/>
      <c r="V83" s="5" t="s">
        <v>486</v>
      </c>
      <c r="Y83" s="3">
        <v>20</v>
      </c>
      <c r="AC83" s="3">
        <v>40</v>
      </c>
      <c r="AD83" s="4">
        <f t="shared" si="6"/>
        <v>40</v>
      </c>
      <c r="AF83" s="23"/>
      <c r="AG83" s="31" t="str">
        <f t="shared" si="7"/>
        <v>&lt;tr class='mmt'&gt;&lt;td headers='icon'&gt;&lt;img src='resources/TS_LOST_FURY_01.png' alt='理想の行き着いた果て'&gt;&lt;/td&gt;&lt;td headers='name'&gt;理想の行き着いた果て&lt;/td&gt;&lt;td headers='rank'&gt;5&lt;/td&gt;&lt;td headers='remark'&gt;&lt;/td&gt;&lt;td headers='origin'&gt;ロストブルー
Lost Blue&lt;/td&gt;&lt;td headers='group'&gt;十戒衆&lt;/td&gt;&lt;td headers='score' id='m081'&gt;90&lt;/td&gt;&lt;td headers='HP'&gt;30&lt;/td&gt;&lt;td headers='patk'&gt;&lt;/td&gt;&lt;td headers='matk'&gt;30&lt;/td&gt;&lt;td headers='pdef'&gt;&lt;/td&gt;&lt;td headers='mdef'&gt;&lt;/td&gt;&lt;td headers='dex'&gt;&lt;/td&gt;&lt;td headers='agi'&gt;&lt;/td&gt;&lt;td headers='luck'&gt;&lt;/td&gt;&lt;td headers='a.type'&gt;魔法&lt;/td&gt;&lt;td headers='a.bonus'&gt;20&lt;/td&gt;&lt;td headers='special'&gt;&lt;/td&gt;&lt;td headers='sp.bonus'&gt;&lt;/td&gt;&lt;td headers='others'&gt;射撃耐性+20&lt;/td&gt;&lt;td headers='sinA'&gt;&lt;/td&gt;&lt;td headers='sinB'&gt;&lt;/td&gt;&lt;td headers='sinC'&gt;20&lt;/td&gt;&lt;td headers='sinD'&gt;&lt;/td&gt;&lt;td headers='sinE'&gt;&lt;/td&gt;&lt;td headers='sinF'&gt;&lt;/td&gt;&lt;td headers='sinG'&gt;40&lt;/td&gt;&lt;/tr&gt;</v>
      </c>
      <c r="AH83" s="31" t="str">
        <f ca="1">"document.getElementById('"&amp;AI83&amp;"').innerHTML = (b1*"&amp;TEXT(J83,0)&amp;"+b2*"&amp;TEXT(K83,0)&amp;"+b0*"&amp;TEXT(L83,0)&amp;") + (s1*"&amp;TEXT(W83,0)&amp;"+s2*"&amp;TEXT(X83,0)&amp;"+s3*"&amp;TEXT(Y83,0)&amp;"+s4*"&amp;TEXT(Z83,0)&amp;"+s5*"&amp;TEXT(AA83,0)&amp;"+s6*"&amp;TEXT(AB83,0)&amp;"+s7*"&amp;TEXT(AC83,0)&amp;"+s0*"&amp;TEXT(AD83,0)&amp;") + (e01*"&amp;IF(ISNUMBER(SEARCH("斬撃",R83)),S83,0)&amp;"+e02*"&amp;IF(ISNUMBER(SEARCH("刺突",R83)),S83,0)&amp;"+e03*"&amp;IF(ISNUMBER(SEARCH("打撃",R83)),S83,0)&amp;"+e04*"&amp;IF(ISNUMBER(SEARCH("射撃",R83)),S83,S83)&amp;"+e05*"&amp;IF(ISNUMBER(SEARCH("魔法",R83)),S83,0)&amp;"+e06*"&amp;IF(ISNUMBER(SERCH("無区分",R83)),S83,0)&amp;"+e07*"&amp;IF(T83="反撃",U83,0)&amp;"+e08*"&amp;IF(T83="風属性",U83,0)&amp;"+e09*"&amp;IF(T83="闇属性",U83,0)&amp;"+e10*"&amp;IF(T83="単体",U83,0)&amp;"+e11*"&amp;IF(T83="範囲",U83,0)&amp;"+e12*"&amp;IF(T83="人",U83,0)&amp;"+e13*"&amp;IF(T83="異族",U83,0)&amp;"+e14*"&amp;IF(T83="バジュラ",U83,0)&amp;"+e15*"&amp;IF(T83="魔動人形",U83,0)&amp;");"</f>
        <v>document.getElementById('m081').innerHTML = (b1*0+b2*30+b0*30) + (s1*0+s2*0+s3*20+s4*0+s5*0+s6*0+s7*40+s0*40) + (e01*0+e02*0+e03*0+e04*20+e05*20+e06*0+e07*0+e08*0+e09*0+e10*0+e11*0+e12*0+e13*0+e14*0+e15*0);</v>
      </c>
      <c r="AI83" s="35" t="str">
        <f t="shared" si="8"/>
        <v>m081</v>
      </c>
      <c r="AJ83" s="23"/>
    </row>
    <row r="84" spans="1:36" s="3" customFormat="1" ht="37.049999999999997" customHeight="1" x14ac:dyDescent="0.3">
      <c r="A84" s="3" t="s">
        <v>184</v>
      </c>
      <c r="C84" s="6" t="s">
        <v>185</v>
      </c>
      <c r="D84" s="3">
        <v>5</v>
      </c>
      <c r="F84" s="17" t="s">
        <v>174</v>
      </c>
      <c r="G84" s="8" t="s">
        <v>175</v>
      </c>
      <c r="H84" s="4">
        <f t="shared" si="9"/>
        <v>60</v>
      </c>
      <c r="I84" s="2">
        <v>70</v>
      </c>
      <c r="J84" s="2"/>
      <c r="K84" s="2"/>
      <c r="L84" s="2">
        <f t="shared" si="5"/>
        <v>0</v>
      </c>
      <c r="M84" s="2"/>
      <c r="N84" s="2"/>
      <c r="O84" s="2"/>
      <c r="P84" s="2">
        <v>5</v>
      </c>
      <c r="Q84" s="7"/>
      <c r="R84" s="5" t="s">
        <v>16</v>
      </c>
      <c r="S84" s="3">
        <v>20</v>
      </c>
      <c r="U84" s="4"/>
      <c r="Z84" s="3">
        <v>20</v>
      </c>
      <c r="AC84" s="3">
        <v>40</v>
      </c>
      <c r="AD84" s="4">
        <f t="shared" si="6"/>
        <v>40</v>
      </c>
      <c r="AF84" s="23"/>
      <c r="AG84" s="31" t="str">
        <f t="shared" si="7"/>
        <v>&lt;tr class='mmt'&gt;&lt;td headers='icon'&gt;&lt;img src='resources/TS_LOST_NOIN_01.png' alt='一夜の生き血を喰らい'&gt;&lt;/td&gt;&lt;td headers='name'&gt;一夜の生き血を喰らい&lt;/td&gt;&lt;td headers='rank'&gt;5&lt;/td&gt;&lt;td headers='remark'&gt;&lt;/td&gt;&lt;td headers='origin'&gt;ロストブルー
Lost Blue&lt;/td&gt;&lt;td headers='group'&gt;十戒衆&lt;/td&gt;&lt;td headers='score' id='m082'&gt;60&lt;/td&gt;&lt;td headers='HP'&gt;70&lt;/td&gt;&lt;td headers='patk'&gt;&lt;/td&gt;&lt;td headers='matk'&gt;&lt;/td&gt;&lt;td headers='pdef'&gt;&lt;/td&gt;&lt;td headers='mdef'&gt;&lt;/td&gt;&lt;td headers='dex'&gt;&lt;/td&gt;&lt;td headers='agi'&gt;5&lt;/td&gt;&lt;td headers='luck'&gt;&lt;/td&gt;&lt;td headers='a.type'&gt;打撃&lt;/td&gt;&lt;td headers='a.bonus'&gt;20&lt;/td&gt;&lt;td headers='special'&gt;&lt;/td&gt;&lt;td headers='sp.bonus'&gt;&lt;/td&gt;&lt;td headers='others'&gt;&lt;/td&gt;&lt;td headers='sinA'&gt;&lt;/td&gt;&lt;td headers='sinB'&gt;&lt;/td&gt;&lt;td headers='sinC'&gt;&lt;/td&gt;&lt;td headers='sinD'&gt;20&lt;/td&gt;&lt;td headers='sinE'&gt;&lt;/td&gt;&lt;td headers='sinF'&gt;&lt;/td&gt;&lt;td headers='sinG'&gt;40&lt;/td&gt;&lt;/tr&gt;</v>
      </c>
      <c r="AH84" s="31" t="str">
        <f ca="1">"document.getElementById('"&amp;AI84&amp;"').innerHTML = (b1*"&amp;TEXT(J84,0)&amp;"+b2*"&amp;TEXT(K84,0)&amp;"+b0*"&amp;TEXT(L84,0)&amp;") + (s1*"&amp;TEXT(W84,0)&amp;"+s2*"&amp;TEXT(X84,0)&amp;"+s3*"&amp;TEXT(Y84,0)&amp;"+s4*"&amp;TEXT(Z84,0)&amp;"+s5*"&amp;TEXT(AA84,0)&amp;"+s6*"&amp;TEXT(AB84,0)&amp;"+s7*"&amp;TEXT(AC84,0)&amp;"+s0*"&amp;TEXT(AD84,0)&amp;") + (e01*"&amp;IF(ISNUMBER(SEARCH("斬撃",R84)),S84,0)&amp;"+e02*"&amp;IF(ISNUMBER(SEARCH("刺突",R84)),S84,0)&amp;"+e03*"&amp;IF(ISNUMBER(SEARCH("打撃",R84)),S84,0)&amp;"+e04*"&amp;IF(ISNUMBER(SEARCH("射撃",R84)),S84,S84)&amp;"+e05*"&amp;IF(ISNUMBER(SEARCH("魔法",R84)),S84,0)&amp;"+e06*"&amp;IF(ISNUMBER(SERCH("無区分",R84)),S84,0)&amp;"+e07*"&amp;IF(T84="反撃",U84,0)&amp;"+e08*"&amp;IF(T84="風属性",U84,0)&amp;"+e09*"&amp;IF(T84="闇属性",U84,0)&amp;"+e10*"&amp;IF(T84="単体",U84,0)&amp;"+e11*"&amp;IF(T84="範囲",U84,0)&amp;"+e12*"&amp;IF(T84="人",U84,0)&amp;"+e13*"&amp;IF(T84="異族",U84,0)&amp;"+e14*"&amp;IF(T84="バジュラ",U84,0)&amp;"+e15*"&amp;IF(T84="魔動人形",U84,0)&amp;");"</f>
        <v>document.getElementById('m082').innerHTML = (b1*0+b2*0+b0*0) + (s1*0+s2*0+s3*0+s4*20+s5*0+s6*0+s7*40+s0*40) + (e01*0+e02*0+e03*20+e04*20+e05*0+e06*0+e07*0+e08*0+e09*0+e10*0+e11*0+e12*0+e13*0+e14*0+e15*0);</v>
      </c>
      <c r="AI84" s="35" t="str">
        <f t="shared" si="8"/>
        <v>m082</v>
      </c>
      <c r="AJ84" s="23"/>
    </row>
    <row r="85" spans="1:36" s="3" customFormat="1" ht="37.049999999999997" customHeight="1" x14ac:dyDescent="0.3">
      <c r="A85" s="3" t="s">
        <v>186</v>
      </c>
      <c r="C85" s="6" t="s">
        <v>187</v>
      </c>
      <c r="D85" s="3">
        <v>5</v>
      </c>
      <c r="E85" s="3" t="s">
        <v>39</v>
      </c>
      <c r="F85" s="17" t="s">
        <v>174</v>
      </c>
      <c r="G85" s="8" t="s">
        <v>175</v>
      </c>
      <c r="H85" s="4">
        <f t="shared" si="9"/>
        <v>90</v>
      </c>
      <c r="I85" s="2">
        <v>40</v>
      </c>
      <c r="J85" s="2">
        <v>30</v>
      </c>
      <c r="K85" s="2">
        <v>30</v>
      </c>
      <c r="L85" s="2">
        <f t="shared" si="5"/>
        <v>30</v>
      </c>
      <c r="M85" s="2"/>
      <c r="N85" s="2"/>
      <c r="O85" s="2"/>
      <c r="P85" s="2"/>
      <c r="Q85" s="7"/>
      <c r="U85" s="4"/>
      <c r="AC85" s="3">
        <v>60</v>
      </c>
      <c r="AD85" s="4">
        <f t="shared" si="6"/>
        <v>60</v>
      </c>
      <c r="AF85" s="23"/>
      <c r="AG85" s="31" t="str">
        <f t="shared" si="7"/>
        <v>&lt;tr class='mmt ltd'&gt;&lt;td headers='icon'&gt;&lt;img src='resources/TS_LOST_THOL_01.png' alt='真理への戒めと記録'&gt;&lt;/td&gt;&lt;td headers='name'&gt;真理への戒めと記録&lt;/td&gt;&lt;td headers='rank'&gt;5&lt;/td&gt;&lt;td headers='remark'&gt;&lt;span class='limited'&gt;限定&lt;/span&gt;&lt;/td&gt;&lt;td headers='origin'&gt;ロストブルー
Lost Blue&lt;/td&gt;&lt;td headers='group'&gt;十戒衆&lt;/td&gt;&lt;td headers='score' id='m083'&gt;90&lt;/td&gt;&lt;td headers='HP'&gt;40&lt;/td&gt;&lt;td headers='patk'&gt;30&lt;/td&gt;&lt;td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headers='sinG'&gt;60&lt;/td&gt;&lt;/tr&gt;</v>
      </c>
      <c r="AH85" s="31" t="str">
        <f ca="1">"document.getElementById('"&amp;AI85&amp;"').innerHTML = (b1*"&amp;TEXT(J85,0)&amp;"+b2*"&amp;TEXT(K85,0)&amp;"+b0*"&amp;TEXT(L85,0)&amp;") + (s1*"&amp;TEXT(W85,0)&amp;"+s2*"&amp;TEXT(X85,0)&amp;"+s3*"&amp;TEXT(Y85,0)&amp;"+s4*"&amp;TEXT(Z85,0)&amp;"+s5*"&amp;TEXT(AA85,0)&amp;"+s6*"&amp;TEXT(AB85,0)&amp;"+s7*"&amp;TEXT(AC85,0)&amp;"+s0*"&amp;TEXT(AD85,0)&amp;") + (e01*"&amp;IF(ISNUMBER(SEARCH("斬撃",R85)),S85,0)&amp;"+e02*"&amp;IF(ISNUMBER(SEARCH("刺突",R85)),S85,0)&amp;"+e03*"&amp;IF(ISNUMBER(SEARCH("打撃",R85)),S85,0)&amp;"+e04*"&amp;IF(ISNUMBER(SEARCH("射撃",R85)),S85,S85)&amp;"+e05*"&amp;IF(ISNUMBER(SEARCH("魔法",R85)),S85,0)&amp;"+e06*"&amp;IF(ISNUMBER(SERCH("無区分",R85)),S85,0)&amp;"+e07*"&amp;IF(T85="反撃",U85,0)&amp;"+e08*"&amp;IF(T85="風属性",U85,0)&amp;"+e09*"&amp;IF(T85="闇属性",U85,0)&amp;"+e10*"&amp;IF(T85="単体",U85,0)&amp;"+e11*"&amp;IF(T85="範囲",U85,0)&amp;"+e12*"&amp;IF(T85="人",U85,0)&amp;"+e13*"&amp;IF(T85="異族",U85,0)&amp;"+e14*"&amp;IF(T85="バジュラ",U85,0)&amp;"+e15*"&amp;IF(T85="魔動人形",U85,0)&amp;");"</f>
        <v>document.getElementById('m083').innerHTML = (b1*30+b2*30+b0*30) + (s1*0+s2*0+s3*0+s4*0+s5*0+s6*0+s7*60+s0*60) + (e01*0+e02*0+e03*0+e04*+e05*0+e06*0+e07*0+e08*0+e09*0+e10*0+e11*0+e12*0+e13*0+e14*0+e15*0);</v>
      </c>
      <c r="AI85" s="35" t="str">
        <f t="shared" si="8"/>
        <v>m083</v>
      </c>
      <c r="AJ85" s="23"/>
    </row>
    <row r="86" spans="1:36" s="3" customFormat="1" ht="37.049999999999997" customHeight="1" x14ac:dyDescent="0.3">
      <c r="A86" s="3" t="s">
        <v>506</v>
      </c>
      <c r="C86" s="6" t="s">
        <v>507</v>
      </c>
      <c r="D86" s="3">
        <v>5</v>
      </c>
      <c r="E86" s="3" t="s">
        <v>39</v>
      </c>
      <c r="F86" s="17" t="s">
        <v>174</v>
      </c>
      <c r="G86" s="8" t="s">
        <v>175</v>
      </c>
      <c r="H86" s="4">
        <f t="shared" si="9"/>
        <v>110</v>
      </c>
      <c r="I86" s="2"/>
      <c r="J86" s="2"/>
      <c r="K86" s="2"/>
      <c r="L86" s="2">
        <f t="shared" si="5"/>
        <v>0</v>
      </c>
      <c r="M86" s="2"/>
      <c r="N86" s="2"/>
      <c r="O86" s="2"/>
      <c r="P86" s="2">
        <v>10</v>
      </c>
      <c r="Q86" s="7"/>
      <c r="R86" s="5" t="s">
        <v>504</v>
      </c>
      <c r="S86" s="3">
        <v>40</v>
      </c>
      <c r="T86" s="3" t="s">
        <v>23</v>
      </c>
      <c r="U86" s="4">
        <v>10</v>
      </c>
      <c r="AC86" s="3">
        <v>60</v>
      </c>
      <c r="AD86" s="4">
        <f t="shared" si="6"/>
        <v>60</v>
      </c>
      <c r="AF86" s="23"/>
      <c r="AG86" s="31" t="str">
        <f t="shared" si="7"/>
        <v>&lt;tr class='mmt ltd'&gt;&lt;td headers='icon'&gt;&lt;img src='resources/TS_LOST_THOL_02.png' alt='追いかけるは好奇心'&gt;&lt;/td&gt;&lt;td headers='name'&gt;追いかけるは好奇心&lt;/td&gt;&lt;td headers='rank'&gt;5&lt;/td&gt;&lt;td headers='remark'&gt;&lt;span class='limited'&gt;限定&lt;/span&gt;&lt;/td&gt;&lt;td headers='origin'&gt;ロストブルー
Lost Blue&lt;/td&gt;&lt;td headers='group'&gt;十戒衆&lt;/td&gt;&lt;td headers='score' id='m084'&gt;110&lt;/td&gt;&lt;td headers='HP'&gt;&lt;/td&gt;&lt;td headers='patk'&gt;&lt;/td&gt;&lt;td headers='matk'&gt;&lt;/td&gt;&lt;td headers='pdef'&gt;&lt;/td&gt;&lt;td headers='mdef'&gt;&lt;/td&gt;&lt;td headers='dex'&gt;&lt;/td&gt;&lt;td headers='agi'&gt;10&lt;/td&gt;&lt;td headers='luck'&gt;&lt;/td&gt;&lt;td headers='a.type'&gt;射撃&amp;魔法&lt;/td&gt;&lt;td headers='a.bonus'&gt;40&lt;/td&gt;&lt;td headers='special'&gt;人&lt;/td&gt;&lt;td headers='sp.bonus'&gt;10&lt;/td&gt;&lt;td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headers='sinG'&gt;60&lt;/td&gt;&lt;/tr&gt;</v>
      </c>
      <c r="AH86" s="31" t="str">
        <f ca="1">"document.getElementById('"&amp;AI86&amp;"').innerHTML = (b1*"&amp;TEXT(J86,0)&amp;"+b2*"&amp;TEXT(K86,0)&amp;"+b0*"&amp;TEXT(L86,0)&amp;") + (s1*"&amp;TEXT(W86,0)&amp;"+s2*"&amp;TEXT(X86,0)&amp;"+s3*"&amp;TEXT(Y86,0)&amp;"+s4*"&amp;TEXT(Z86,0)&amp;"+s5*"&amp;TEXT(AA86,0)&amp;"+s6*"&amp;TEXT(AB86,0)&amp;"+s7*"&amp;TEXT(AC86,0)&amp;"+s0*"&amp;TEXT(AD86,0)&amp;") + (e01*"&amp;IF(ISNUMBER(SEARCH("斬撃",R86)),S86,0)&amp;"+e02*"&amp;IF(ISNUMBER(SEARCH("刺突",R86)),S86,0)&amp;"+e03*"&amp;IF(ISNUMBER(SEARCH("打撃",R86)),S86,0)&amp;"+e04*"&amp;IF(ISNUMBER(SEARCH("射撃",R86)),S86,S86)&amp;"+e05*"&amp;IF(ISNUMBER(SEARCH("魔法",R86)),S86,0)&amp;"+e06*"&amp;IF(ISNUMBER(SERCH("無区分",R86)),S86,0)&amp;"+e07*"&amp;IF(T86="反撃",U86,0)&amp;"+e08*"&amp;IF(T86="風属性",U86,0)&amp;"+e09*"&amp;IF(T86="闇属性",U86,0)&amp;"+e10*"&amp;IF(T86="単体",U86,0)&amp;"+e11*"&amp;IF(T86="範囲",U86,0)&amp;"+e12*"&amp;IF(T86="人",U86,0)&amp;"+e13*"&amp;IF(T86="異族",U86,0)&amp;"+e14*"&amp;IF(T86="バジュラ",U86,0)&amp;"+e15*"&amp;IF(T86="魔動人形",U86,0)&amp;");"</f>
        <v>document.getElementById('m084').innerHTML = (b1*0+b2*0+b0*0) + (s1*0+s2*0+s3*0+s4*0+s5*0+s6*0+s7*60+s0*60) + (e01*0+e02*0+e03*0+e04*40+e05*40+e06*0+e07*0+e08*0+e09*0+e10*0+e11*0+e12*10+e13*0+e14*0+e15*0);</v>
      </c>
      <c r="AI86" s="35" t="str">
        <f t="shared" si="8"/>
        <v>m084</v>
      </c>
      <c r="AJ86" s="23"/>
    </row>
    <row r="87" spans="1:36" s="3" customFormat="1" ht="37.049999999999997" customHeight="1" x14ac:dyDescent="0.3">
      <c r="A87" s="3" t="s">
        <v>188</v>
      </c>
      <c r="C87" s="6" t="s">
        <v>189</v>
      </c>
      <c r="D87" s="3">
        <v>5</v>
      </c>
      <c r="F87" s="17" t="s">
        <v>174</v>
      </c>
      <c r="G87" s="8" t="s">
        <v>175</v>
      </c>
      <c r="H87" s="4">
        <f t="shared" si="9"/>
        <v>90</v>
      </c>
      <c r="I87" s="2">
        <v>30</v>
      </c>
      <c r="J87" s="2"/>
      <c r="K87" s="2">
        <v>50</v>
      </c>
      <c r="L87" s="2">
        <f t="shared" si="5"/>
        <v>50</v>
      </c>
      <c r="M87" s="2"/>
      <c r="N87" s="2"/>
      <c r="O87" s="2"/>
      <c r="P87" s="2">
        <v>5</v>
      </c>
      <c r="Q87" s="7"/>
      <c r="U87" s="4"/>
      <c r="V87" s="5" t="s">
        <v>491</v>
      </c>
      <c r="W87" s="3">
        <v>20</v>
      </c>
      <c r="AC87" s="3">
        <v>40</v>
      </c>
      <c r="AD87" s="4">
        <f t="shared" si="6"/>
        <v>40</v>
      </c>
      <c r="AF87" s="23"/>
      <c r="AG87" s="31" t="str">
        <f t="shared" si="7"/>
        <v>&lt;tr class='mmt'&gt;&lt;td headers='icon'&gt;&lt;img src='resources/TS_LOST_VIER_01.png' alt='空腹アンサンブル'&gt;&lt;/td&gt;&lt;td headers='name'&gt;空腹アンサンブル&lt;/td&gt;&lt;td headers='rank'&gt;5&lt;/td&gt;&lt;td headers='remark'&gt;&lt;/td&gt;&lt;td headers='origin'&gt;ロストブルー
Lost Blue&lt;/td&gt;&lt;td headers='group'&gt;十戒衆&lt;/td&gt;&lt;td headers='score' id='m085'&gt;90&lt;/td&gt;&lt;td headers='HP'&gt;30&lt;/td&gt;&lt;td headers='patk'&gt;&lt;/td&gt;&lt;td headers='matk'&gt;50&lt;/td&gt;&lt;td headers='pdef'&gt;&lt;/td&gt;&lt;td headers='mdef'&gt;&lt;/td&gt;&lt;td headers='dex'&gt;&lt;/td&gt;&lt;td headers='agi'&gt;5&lt;/td&gt;&lt;td headers='luck'&gt;&lt;/td&gt;&lt;td headers='a.type'&gt;&lt;/td&gt;&lt;td headers='a.bonus'&gt;&lt;/td&gt;&lt;td headers='special'&gt;&lt;/td&gt;&lt;td headers='sp.bonus'&gt;&lt;/td&gt;&lt;td headers='others'&gt;水属性耐性+10&lt;/td&gt;&lt;td headers='sinA'&gt;20&lt;/td&gt;&lt;td headers='sinB'&gt;&lt;/td&gt;&lt;td headers='sinC'&gt;&lt;/td&gt;&lt;td headers='sinD'&gt;&lt;/td&gt;&lt;td headers='sinE'&gt;&lt;/td&gt;&lt;td headers='sinF'&gt;&lt;/td&gt;&lt;td headers='sinG'&gt;40&lt;/td&gt;&lt;/tr&gt;</v>
      </c>
      <c r="AH87" s="31" t="str">
        <f ca="1">"document.getElementById('"&amp;AI87&amp;"').innerHTML = (b1*"&amp;TEXT(J87,0)&amp;"+b2*"&amp;TEXT(K87,0)&amp;"+b0*"&amp;TEXT(L87,0)&amp;") + (s1*"&amp;TEXT(W87,0)&amp;"+s2*"&amp;TEXT(X87,0)&amp;"+s3*"&amp;TEXT(Y87,0)&amp;"+s4*"&amp;TEXT(Z87,0)&amp;"+s5*"&amp;TEXT(AA87,0)&amp;"+s6*"&amp;TEXT(AB87,0)&amp;"+s7*"&amp;TEXT(AC87,0)&amp;"+s0*"&amp;TEXT(AD87,0)&amp;") + (e01*"&amp;IF(ISNUMBER(SEARCH("斬撃",R87)),S87,0)&amp;"+e02*"&amp;IF(ISNUMBER(SEARCH("刺突",R87)),S87,0)&amp;"+e03*"&amp;IF(ISNUMBER(SEARCH("打撃",R87)),S87,0)&amp;"+e04*"&amp;IF(ISNUMBER(SEARCH("射撃",R87)),S87,S87)&amp;"+e05*"&amp;IF(ISNUMBER(SEARCH("魔法",R87)),S87,0)&amp;"+e06*"&amp;IF(ISNUMBER(SERCH("無区分",R87)),S87,0)&amp;"+e07*"&amp;IF(T87="反撃",U87,0)&amp;"+e08*"&amp;IF(T87="風属性",U87,0)&amp;"+e09*"&amp;IF(T87="闇属性",U87,0)&amp;"+e10*"&amp;IF(T87="単体",U87,0)&amp;"+e11*"&amp;IF(T87="範囲",U87,0)&amp;"+e12*"&amp;IF(T87="人",U87,0)&amp;"+e13*"&amp;IF(T87="異族",U87,0)&amp;"+e14*"&amp;IF(T87="バジュラ",U87,0)&amp;"+e15*"&amp;IF(T87="魔動人形",U87,0)&amp;");"</f>
        <v>document.getElementById('m085').innerHTML = (b1*0+b2*50+b0*50) + (s1*20+s2*0+s3*0+s4*0+s5*0+s6*0+s7*40+s0*40) + (e01*0+e02*0+e03*0+e04*+e05*0+e06*0+e07*0+e08*0+e09*0+e10*0+e11*0+e12*0+e13*0+e14*0+e15*0);</v>
      </c>
      <c r="AI87" s="35" t="str">
        <f t="shared" si="8"/>
        <v>m085</v>
      </c>
      <c r="AJ87" s="23"/>
    </row>
    <row r="88" spans="1:36" s="3" customFormat="1" ht="37.049999999999997" customHeight="1" x14ac:dyDescent="0.3">
      <c r="A88" s="3" t="s">
        <v>190</v>
      </c>
      <c r="C88" s="6" t="s">
        <v>191</v>
      </c>
      <c r="D88" s="3">
        <v>5</v>
      </c>
      <c r="F88" s="17" t="s">
        <v>174</v>
      </c>
      <c r="G88" s="8" t="s">
        <v>175</v>
      </c>
      <c r="H88" s="4">
        <f t="shared" si="9"/>
        <v>70</v>
      </c>
      <c r="I88" s="2">
        <v>40</v>
      </c>
      <c r="J88" s="2">
        <v>20</v>
      </c>
      <c r="K88" s="2"/>
      <c r="L88" s="2">
        <f t="shared" si="5"/>
        <v>20</v>
      </c>
      <c r="M88" s="2"/>
      <c r="N88" s="2"/>
      <c r="O88" s="2"/>
      <c r="P88" s="2"/>
      <c r="Q88" s="7"/>
      <c r="R88" s="3" t="s">
        <v>14</v>
      </c>
      <c r="S88" s="3">
        <v>20</v>
      </c>
      <c r="U88" s="4"/>
      <c r="V88" s="3" t="s">
        <v>495</v>
      </c>
      <c r="AA88" s="3">
        <v>30</v>
      </c>
      <c r="AC88" s="3">
        <v>30</v>
      </c>
      <c r="AD88" s="4">
        <f t="shared" si="6"/>
        <v>30</v>
      </c>
      <c r="AF88" s="23"/>
      <c r="AG88" s="31" t="str">
        <f t="shared" si="7"/>
        <v>&lt;tr class='mmt'&gt;&lt;td headers='icon'&gt;&lt;img src='resources/TS_LOST_ZENN_01.png' alt='鏡に映る隔絶の灯火'&gt;&lt;/td&gt;&lt;td headers='name'&gt;鏡に映る隔絶の灯火&lt;/td&gt;&lt;td headers='rank'&gt;5&lt;/td&gt;&lt;td headers='remark'&gt;&lt;/td&gt;&lt;td headers='origin'&gt;ロストブルー
Lost Blue&lt;/td&gt;&lt;td headers='group'&gt;十戒衆&lt;/td&gt;&lt;td headers='score' id='m086'&gt;70&lt;/td&gt;&lt;td headers='HP'&gt;40&lt;/td&gt;&lt;td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headers='a.bonus'&gt;20&lt;/td&gt;&lt;td headers='special'&gt;&lt;/td&gt;&lt;td headers='sp.bonus'&gt;&lt;/td&gt;&lt;td headers='others'&gt;回避+10&lt;/td&gt;&lt;td headers='sinA'&gt;&lt;/td&gt;&lt;td headers='sinB'&gt;&lt;/td&gt;&lt;td headers='sinC'&gt;&lt;/td&gt;&lt;td headers='sinD'&gt;&lt;/td&gt;&lt;td headers='sinE'&gt;30&lt;/td&gt;&lt;td headers='sinF'&gt;&lt;/td&gt;&lt;td headers='sinG'&gt;30&lt;/td&gt;&lt;/tr&gt;</v>
      </c>
      <c r="AH88" s="31" t="str">
        <f ca="1">"document.getElementById('"&amp;AI88&amp;"').innerHTML = (b1*"&amp;TEXT(J88,0)&amp;"+b2*"&amp;TEXT(K88,0)&amp;"+b0*"&amp;TEXT(L88,0)&amp;") + (s1*"&amp;TEXT(W88,0)&amp;"+s2*"&amp;TEXT(X88,0)&amp;"+s3*"&amp;TEXT(Y88,0)&amp;"+s4*"&amp;TEXT(Z88,0)&amp;"+s5*"&amp;TEXT(AA88,0)&amp;"+s6*"&amp;TEXT(AB88,0)&amp;"+s7*"&amp;TEXT(AC88,0)&amp;"+s0*"&amp;TEXT(AD88,0)&amp;") + (e01*"&amp;IF(ISNUMBER(SEARCH("斬撃",R88)),S88,0)&amp;"+e02*"&amp;IF(ISNUMBER(SEARCH("刺突",R88)),S88,0)&amp;"+e03*"&amp;IF(ISNUMBER(SEARCH("打撃",R88)),S88,0)&amp;"+e04*"&amp;IF(ISNUMBER(SEARCH("射撃",R88)),S88,S88)&amp;"+e05*"&amp;IF(ISNUMBER(SEARCH("魔法",R88)),S88,0)&amp;"+e06*"&amp;IF(ISNUMBER(SERCH("無区分",R88)),S88,0)&amp;"+e07*"&amp;IF(T88="反撃",U88,0)&amp;"+e08*"&amp;IF(T88="風属性",U88,0)&amp;"+e09*"&amp;IF(T88="闇属性",U88,0)&amp;"+e10*"&amp;IF(T88="単体",U88,0)&amp;"+e11*"&amp;IF(T88="範囲",U88,0)&amp;"+e12*"&amp;IF(T88="人",U88,0)&amp;"+e13*"&amp;IF(T88="異族",U88,0)&amp;"+e14*"&amp;IF(T88="バジュラ",U88,0)&amp;"+e15*"&amp;IF(T88="魔動人形",U88,0)&amp;");"</f>
        <v>document.getElementById('m086').innerHTML = (b1*20+b2*0+b0*20) + (s1*0+s2*0+s3*0+s4*0+s5*30+s6*0+s7*30+s0*30) + (e01*20+e02*0+e03*0+e04*20+e05*0+e06*0+e07*0+e08*0+e09*0+e10*0+e11*0+e12*0+e13*0+e14*0+e15*0);</v>
      </c>
      <c r="AI88" s="35" t="str">
        <f t="shared" si="8"/>
        <v>m086</v>
      </c>
      <c r="AJ88" s="23"/>
    </row>
    <row r="89" spans="1:36" s="3" customFormat="1" ht="37.049999999999997" customHeight="1" x14ac:dyDescent="0.3">
      <c r="A89" s="3" t="s">
        <v>192</v>
      </c>
      <c r="C89" s="6" t="s">
        <v>193</v>
      </c>
      <c r="D89" s="3">
        <v>5</v>
      </c>
      <c r="F89" s="17" t="s">
        <v>174</v>
      </c>
      <c r="G89" s="8" t="s">
        <v>175</v>
      </c>
      <c r="H89" s="4">
        <f t="shared" si="9"/>
        <v>80</v>
      </c>
      <c r="I89" s="2">
        <v>20</v>
      </c>
      <c r="J89" s="2"/>
      <c r="K89" s="2">
        <v>40</v>
      </c>
      <c r="L89" s="2">
        <f t="shared" si="5"/>
        <v>40</v>
      </c>
      <c r="M89" s="2"/>
      <c r="N89" s="2"/>
      <c r="O89" s="2"/>
      <c r="P89" s="2"/>
      <c r="Q89" s="7"/>
      <c r="U89" s="4"/>
      <c r="V89" s="5" t="s">
        <v>500</v>
      </c>
      <c r="AB89" s="3">
        <v>20</v>
      </c>
      <c r="AC89" s="3">
        <v>40</v>
      </c>
      <c r="AD89" s="4">
        <f t="shared" si="6"/>
        <v>40</v>
      </c>
      <c r="AF89" s="23"/>
      <c r="AG89" s="31" t="str">
        <f t="shared" si="7"/>
        <v>&lt;tr class='mmt'&gt;&lt;td headers='icon'&gt;&lt;img src='resources/TS_LOST_ZWEI_01.png' alt='九杯分の命'&gt;&lt;/td&gt;&lt;td headers='name'&gt;九杯分の命&lt;/td&gt;&lt;td headers='rank'&gt;5&lt;/td&gt;&lt;td headers='remark'&gt;&lt;/td&gt;&lt;td headers='origin'&gt;ロストブルー
Lost Blue&lt;/td&gt;&lt;td headers='group'&gt;十戒衆&lt;/td&gt;&lt;td headers='score' id='m087'&gt;80&lt;/td&gt;&lt;td headers='HP'&gt;20&lt;/td&gt;&lt;td headers='patk'&gt;&lt;/td&gt;&lt;td headers='matk'&gt;40&lt;/td&gt;&lt;td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headers='others'&gt;MP上限+20, 回避+10&lt;/td&gt;&lt;td headers='sinA'&gt;&lt;/td&gt;&lt;td headers='sinB'&gt;&lt;/td&gt;&lt;td headers='sinC'&gt;&lt;/td&gt;&lt;td headers='sinD'&gt;&lt;/td&gt;&lt;td headers='sinE'&gt;&lt;/td&gt;&lt;td headers='sinF'&gt;20&lt;/td&gt;&lt;td headers='sinG'&gt;40&lt;/td&gt;&lt;/tr&gt;</v>
      </c>
      <c r="AH89" s="31" t="str">
        <f ca="1">"document.getElementById('"&amp;AI89&amp;"').innerHTML = (b1*"&amp;TEXT(J89,0)&amp;"+b2*"&amp;TEXT(K89,0)&amp;"+b0*"&amp;TEXT(L89,0)&amp;") + (s1*"&amp;TEXT(W89,0)&amp;"+s2*"&amp;TEXT(X89,0)&amp;"+s3*"&amp;TEXT(Y89,0)&amp;"+s4*"&amp;TEXT(Z89,0)&amp;"+s5*"&amp;TEXT(AA89,0)&amp;"+s6*"&amp;TEXT(AB89,0)&amp;"+s7*"&amp;TEXT(AC89,0)&amp;"+s0*"&amp;TEXT(AD89,0)&amp;") + (e01*"&amp;IF(ISNUMBER(SEARCH("斬撃",R89)),S89,0)&amp;"+e02*"&amp;IF(ISNUMBER(SEARCH("刺突",R89)),S89,0)&amp;"+e03*"&amp;IF(ISNUMBER(SEARCH("打撃",R89)),S89,0)&amp;"+e04*"&amp;IF(ISNUMBER(SEARCH("射撃",R89)),S89,S89)&amp;"+e05*"&amp;IF(ISNUMBER(SEARCH("魔法",R89)),S89,0)&amp;"+e06*"&amp;IF(ISNUMBER(SERCH("無区分",R89)),S89,0)&amp;"+e07*"&amp;IF(T89="反撃",U89,0)&amp;"+e08*"&amp;IF(T89="風属性",U89,0)&amp;"+e09*"&amp;IF(T89="闇属性",U89,0)&amp;"+e10*"&amp;IF(T89="単体",U89,0)&amp;"+e11*"&amp;IF(T89="範囲",U89,0)&amp;"+e12*"&amp;IF(T89="人",U89,0)&amp;"+e13*"&amp;IF(T89="異族",U89,0)&amp;"+e14*"&amp;IF(T89="バジュラ",U89,0)&amp;"+e15*"&amp;IF(T89="魔動人形",U89,0)&amp;");"</f>
        <v>document.getElementById('m087').innerHTML = (b1*0+b2*40+b0*40) + (s1*0+s2*0+s3*0+s4*0+s5*0+s6*20+s7*40+s0*40) + (e01*0+e02*0+e03*0+e04*+e05*0+e06*0+e07*0+e08*0+e09*0+e10*0+e11*0+e12*0+e13*0+e14*0+e15*0);</v>
      </c>
      <c r="AI89" s="35" t="str">
        <f t="shared" si="8"/>
        <v>m087</v>
      </c>
      <c r="AJ89" s="23"/>
    </row>
    <row r="90" spans="1:36" s="3" customFormat="1" ht="37.049999999999997" customHeight="1" x14ac:dyDescent="0.3">
      <c r="A90" s="3" t="s">
        <v>194</v>
      </c>
      <c r="C90" s="6" t="s">
        <v>195</v>
      </c>
      <c r="D90" s="3">
        <v>5</v>
      </c>
      <c r="F90" s="17" t="s">
        <v>174</v>
      </c>
      <c r="G90" s="8" t="s">
        <v>175</v>
      </c>
      <c r="H90" s="4">
        <f t="shared" si="9"/>
        <v>90</v>
      </c>
      <c r="I90" s="2"/>
      <c r="J90" s="2">
        <v>30</v>
      </c>
      <c r="K90" s="2"/>
      <c r="L90" s="2">
        <f t="shared" si="5"/>
        <v>30</v>
      </c>
      <c r="M90" s="2"/>
      <c r="N90" s="2"/>
      <c r="O90" s="2"/>
      <c r="P90" s="2">
        <v>10</v>
      </c>
      <c r="Q90" s="7"/>
      <c r="R90" s="3" t="s">
        <v>14</v>
      </c>
      <c r="S90" s="3">
        <v>40</v>
      </c>
      <c r="U90" s="4"/>
      <c r="V90" s="3" t="s">
        <v>495</v>
      </c>
      <c r="Y90" s="3">
        <v>20</v>
      </c>
      <c r="AA90" s="3">
        <v>20</v>
      </c>
      <c r="AC90" s="3">
        <v>20</v>
      </c>
      <c r="AD90" s="4">
        <f t="shared" si="6"/>
        <v>20</v>
      </c>
      <c r="AF90" s="23"/>
      <c r="AG90" s="31" t="str">
        <f t="shared" si="7"/>
        <v>&lt;tr class='mmt'&gt;&lt;td headers='icon'&gt;&lt;img src='resources/TS_LOST_ZYVA_01.png' alt='白き花、黒き花'&gt;&lt;/td&gt;&lt;td headers='name'&gt;白き花、黒き花&lt;/td&gt;&lt;td headers='rank'&gt;5&lt;/td&gt;&lt;td headers='remark'&gt;&lt;/td&gt;&lt;td headers='origin'&gt;ロストブルー
Lost Blue&lt;/td&gt;&lt;td headers='group'&gt;十戒衆&lt;/td&gt;&lt;td headers='score' id='m088'&gt;90&lt;/td&gt;&lt;td headers='HP'&gt;&lt;/td&gt;&lt;td headers='patk'&gt;30&lt;/td&gt;&lt;td headers='matk'&gt;&lt;/td&gt;&lt;td headers='pdef'&gt;&lt;/td&gt;&lt;td headers='mdef'&gt;&lt;/td&gt;&lt;td headers='dex'&gt;&lt;/td&gt;&lt;td headers='agi'&gt;10&lt;/td&gt;&lt;td headers='luck'&gt;&lt;/td&gt;&lt;td headers='a.type'&gt;斬撃&lt;/td&gt;&lt;td headers='a.bonus'&gt;40&lt;/td&gt;&lt;td headers='special'&gt;&lt;/td&gt;&lt;td headers='sp.bonus'&gt;&lt;/td&gt;&lt;td headers='others'&gt;回避+10&lt;/td&gt;&lt;td headers='sinA'&gt;&lt;/td&gt;&lt;td headers='sinB'&gt;&lt;/td&gt;&lt;td headers='sinC'&gt;20&lt;/td&gt;&lt;td headers='sinD'&gt;&lt;/td&gt;&lt;td headers='sinE'&gt;20&lt;/td&gt;&lt;td headers='sinF'&gt;&lt;/td&gt;&lt;td headers='sinG'&gt;20&lt;/td&gt;&lt;/tr&gt;</v>
      </c>
      <c r="AH90" s="31" t="str">
        <f ca="1">"document.getElementById('"&amp;AI90&amp;"').innerHTML = (b1*"&amp;TEXT(J90,0)&amp;"+b2*"&amp;TEXT(K90,0)&amp;"+b0*"&amp;TEXT(L90,0)&amp;") + (s1*"&amp;TEXT(W90,0)&amp;"+s2*"&amp;TEXT(X90,0)&amp;"+s3*"&amp;TEXT(Y90,0)&amp;"+s4*"&amp;TEXT(Z90,0)&amp;"+s5*"&amp;TEXT(AA90,0)&amp;"+s6*"&amp;TEXT(AB90,0)&amp;"+s7*"&amp;TEXT(AC90,0)&amp;"+s0*"&amp;TEXT(AD90,0)&amp;") + (e01*"&amp;IF(ISNUMBER(SEARCH("斬撃",R90)),S90,0)&amp;"+e02*"&amp;IF(ISNUMBER(SEARCH("刺突",R90)),S90,0)&amp;"+e03*"&amp;IF(ISNUMBER(SEARCH("打撃",R90)),S90,0)&amp;"+e04*"&amp;IF(ISNUMBER(SEARCH("射撃",R90)),S90,S90)&amp;"+e05*"&amp;IF(ISNUMBER(SEARCH("魔法",R90)),S90,0)&amp;"+e06*"&amp;IF(ISNUMBER(SERCH("無区分",R90)),S90,0)&amp;"+e07*"&amp;IF(T90="反撃",U90,0)&amp;"+e08*"&amp;IF(T90="風属性",U90,0)&amp;"+e09*"&amp;IF(T90="闇属性",U90,0)&amp;"+e10*"&amp;IF(T90="単体",U90,0)&amp;"+e11*"&amp;IF(T90="範囲",U90,0)&amp;"+e12*"&amp;IF(T90="人",U90,0)&amp;"+e13*"&amp;IF(T90="異族",U90,0)&amp;"+e14*"&amp;IF(T90="バジュラ",U90,0)&amp;"+e15*"&amp;IF(T90="魔動人形",U90,0)&amp;");"</f>
        <v>document.getElementById('m088').innerHTML = (b1*30+b2*0+b0*30) + (s1*0+s2*0+s3*20+s4*0+s5*20+s6*0+s7*20+s0*20) + (e01*40+e02*0+e03*0+e04*40+e05*0+e06*0+e07*0+e08*0+e09*0+e10*0+e11*0+e12*0+e13*0+e14*0+e15*0);</v>
      </c>
      <c r="AI90" s="35" t="str">
        <f t="shared" si="8"/>
        <v>m088</v>
      </c>
      <c r="AJ90" s="23"/>
    </row>
    <row r="91" spans="1:36" s="3" customFormat="1" ht="37.049999999999997" customHeight="1" x14ac:dyDescent="0.3">
      <c r="A91" s="3" t="s">
        <v>196</v>
      </c>
      <c r="C91" s="6" t="s">
        <v>197</v>
      </c>
      <c r="D91" s="3">
        <v>5</v>
      </c>
      <c r="E91" s="3" t="s">
        <v>39</v>
      </c>
      <c r="F91" s="17" t="s">
        <v>48</v>
      </c>
      <c r="G91" s="8"/>
      <c r="H91" s="4">
        <f t="shared" si="9"/>
        <v>0</v>
      </c>
      <c r="I91" s="2"/>
      <c r="J91" s="2"/>
      <c r="K91" s="2"/>
      <c r="L91" s="2">
        <f t="shared" si="5"/>
        <v>0</v>
      </c>
      <c r="M91" s="2"/>
      <c r="N91" s="2"/>
      <c r="O91" s="2"/>
      <c r="P91" s="2"/>
      <c r="Q91" s="7"/>
      <c r="U91" s="4"/>
      <c r="AD91" s="4">
        <f t="shared" si="6"/>
        <v>0</v>
      </c>
      <c r="AF91" s="23"/>
      <c r="AG91" s="31" t="str">
        <f t="shared" si="7"/>
        <v>&lt;tr class='mmt ltd groupless'&gt;&lt;td headers='icon'&gt;&lt;img src='resources/TS_LUST_ALMA_01.png' alt='アルマは楽しそう、でも…'&gt;&lt;/td&gt;&lt;td headers='name'&gt;アルマは楽しそう、でも…&lt;/td&gt;&lt;td headers='rank'&gt;5&lt;/td&gt;&lt;td headers='remark'&gt;&lt;span class='limited'&gt;限定&lt;/span&gt;&lt;/td&gt;&lt;td headers='origin'&gt;ルストブルグ
Lustburg&lt;/td&gt;&lt;td headers='group'&gt;&lt;/td&gt;&lt;td headers='score' id='m089'&gt;0&lt;/td&gt;&lt;td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1" s="31" t="str">
        <f ca="1">"document.getElementById('"&amp;AI91&amp;"').innerHTML = (b1*"&amp;TEXT(J91,0)&amp;"+b2*"&amp;TEXT(K91,0)&amp;"+b0*"&amp;TEXT(L91,0)&amp;") + (s1*"&amp;TEXT(W91,0)&amp;"+s2*"&amp;TEXT(X91,0)&amp;"+s3*"&amp;TEXT(Y91,0)&amp;"+s4*"&amp;TEXT(Z91,0)&amp;"+s5*"&amp;TEXT(AA91,0)&amp;"+s6*"&amp;TEXT(AB91,0)&amp;"+s7*"&amp;TEXT(AC91,0)&amp;"+s0*"&amp;TEXT(AD91,0)&amp;") + (e01*"&amp;IF(ISNUMBER(SEARCH("斬撃",R91)),S91,0)&amp;"+e02*"&amp;IF(ISNUMBER(SEARCH("刺突",R91)),S91,0)&amp;"+e03*"&amp;IF(ISNUMBER(SEARCH("打撃",R91)),S91,0)&amp;"+e04*"&amp;IF(ISNUMBER(SEARCH("射撃",R91)),S91,S91)&amp;"+e05*"&amp;IF(ISNUMBER(SEARCH("魔法",R91)),S91,0)&amp;"+e06*"&amp;IF(ISNUMBER(SERCH("無区分",R91)),S91,0)&amp;"+e07*"&amp;IF(T91="反撃",U91,0)&amp;"+e08*"&amp;IF(T91="風属性",U91,0)&amp;"+e09*"&amp;IF(T91="闇属性",U91,0)&amp;"+e10*"&amp;IF(T91="単体",U91,0)&amp;"+e11*"&amp;IF(T91="範囲",U91,0)&amp;"+e12*"&amp;IF(T91="人",U91,0)&amp;"+e13*"&amp;IF(T91="異族",U91,0)&amp;"+e14*"&amp;IF(T91="バジュラ",U91,0)&amp;"+e15*"&amp;IF(T91="魔動人形",U91,0)&amp;");"</f>
        <v>document.getElementById('m089').innerHTML = (b1*0+b2*0+b0*0) + (s1*0+s2*0+s3*0+s4*0+s5*0+s6*0+s7*0+s0*0) + (e01*0+e02*0+e03*0+e04*+e05*0+e06*0+e07*0+e08*0+e09*0+e10*0+e11*0+e12*0+e13*0+e14*0+e15*0);</v>
      </c>
      <c r="AI91" s="35" t="str">
        <f t="shared" si="8"/>
        <v>m089</v>
      </c>
      <c r="AJ91" s="23"/>
    </row>
    <row r="92" spans="1:36" s="3" customFormat="1" ht="37.049999999999997" customHeight="1" x14ac:dyDescent="0.3">
      <c r="A92" s="3" t="s">
        <v>198</v>
      </c>
      <c r="C92" s="6" t="s">
        <v>199</v>
      </c>
      <c r="D92" s="3">
        <v>5</v>
      </c>
      <c r="E92" s="3" t="s">
        <v>39</v>
      </c>
      <c r="F92" s="17" t="s">
        <v>48</v>
      </c>
      <c r="G92" s="8"/>
      <c r="H92" s="4">
        <f t="shared" si="9"/>
        <v>0</v>
      </c>
      <c r="I92" s="2"/>
      <c r="J92" s="2"/>
      <c r="K92" s="2"/>
      <c r="L92" s="2">
        <f t="shared" si="5"/>
        <v>0</v>
      </c>
      <c r="M92" s="2"/>
      <c r="N92" s="2"/>
      <c r="O92" s="2"/>
      <c r="P92" s="2"/>
      <c r="Q92" s="7"/>
      <c r="U92" s="4"/>
      <c r="AD92" s="4">
        <f t="shared" si="6"/>
        <v>0</v>
      </c>
      <c r="AF92" s="23"/>
      <c r="AG92" s="31" t="str">
        <f t="shared" si="7"/>
        <v>&lt;tr class='mmt ltd groupless'&gt;&lt;td headers='icon'&gt;&lt;img src='resources/TS_LUST_ALMA_02.png' alt='特訓サマービーチ'&gt;&lt;/td&gt;&lt;td headers='name'&gt;特訓サマービーチ&lt;/td&gt;&lt;td headers='rank'&gt;5&lt;/td&gt;&lt;td headers='remark'&gt;&lt;span class='limited'&gt;限定&lt;/span&gt;&lt;/td&gt;&lt;td headers='origin'&gt;ルストブルグ
Lustburg&lt;/td&gt;&lt;td headers='group'&gt;&lt;/td&gt;&lt;td headers='score' id='m090'&gt;0&lt;/td&gt;&lt;td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2" s="31" t="str">
        <f ca="1">"document.getElementById('"&amp;AI92&amp;"').innerHTML = (b1*"&amp;TEXT(J92,0)&amp;"+b2*"&amp;TEXT(K92,0)&amp;"+b0*"&amp;TEXT(L92,0)&amp;") + (s1*"&amp;TEXT(W92,0)&amp;"+s2*"&amp;TEXT(X92,0)&amp;"+s3*"&amp;TEXT(Y92,0)&amp;"+s4*"&amp;TEXT(Z92,0)&amp;"+s5*"&amp;TEXT(AA92,0)&amp;"+s6*"&amp;TEXT(AB92,0)&amp;"+s7*"&amp;TEXT(AC92,0)&amp;"+s0*"&amp;TEXT(AD92,0)&amp;") + (e01*"&amp;IF(ISNUMBER(SEARCH("斬撃",R92)),S92,0)&amp;"+e02*"&amp;IF(ISNUMBER(SEARCH("刺突",R92)),S92,0)&amp;"+e03*"&amp;IF(ISNUMBER(SEARCH("打撃",R92)),S92,0)&amp;"+e04*"&amp;IF(ISNUMBER(SEARCH("射撃",R92)),S92,S92)&amp;"+e05*"&amp;IF(ISNUMBER(SEARCH("魔法",R92)),S92,0)&amp;"+e06*"&amp;IF(ISNUMBER(SERCH("無区分",R92)),S92,0)&amp;"+e07*"&amp;IF(T92="反撃",U92,0)&amp;"+e08*"&amp;IF(T92="風属性",U92,0)&amp;"+e09*"&amp;IF(T92="闇属性",U92,0)&amp;"+e10*"&amp;IF(T92="単体",U92,0)&amp;"+e11*"&amp;IF(T92="範囲",U92,0)&amp;"+e12*"&amp;IF(T92="人",U92,0)&amp;"+e13*"&amp;IF(T92="異族",U92,0)&amp;"+e14*"&amp;IF(T92="バジュラ",U92,0)&amp;"+e15*"&amp;IF(T92="魔動人形",U92,0)&amp;");"</f>
        <v>document.getElementById('m090').innerHTML = (b1*0+b2*0+b0*0) + (s1*0+s2*0+s3*0+s4*0+s5*0+s6*0+s7*0+s0*0) + (e01*0+e02*0+e03*0+e04*+e05*0+e06*0+e07*0+e08*0+e09*0+e10*0+e11*0+e12*0+e13*0+e14*0+e15*0);</v>
      </c>
      <c r="AI92" s="35" t="str">
        <f t="shared" si="8"/>
        <v>m090</v>
      </c>
      <c r="AJ92" s="23"/>
    </row>
    <row r="93" spans="1:36" s="3" customFormat="1" ht="37.049999999999997" customHeight="1" x14ac:dyDescent="0.3">
      <c r="A93" s="3" t="s">
        <v>200</v>
      </c>
      <c r="C93" s="6" t="s">
        <v>201</v>
      </c>
      <c r="D93" s="3">
        <v>5</v>
      </c>
      <c r="E93" s="3" t="s">
        <v>39</v>
      </c>
      <c r="F93" s="17" t="s">
        <v>48</v>
      </c>
      <c r="G93" s="8"/>
      <c r="H93" s="4">
        <f t="shared" si="9"/>
        <v>0</v>
      </c>
      <c r="I93" s="2"/>
      <c r="J93" s="2"/>
      <c r="K93" s="2"/>
      <c r="L93" s="2">
        <f t="shared" si="5"/>
        <v>0</v>
      </c>
      <c r="M93" s="2"/>
      <c r="N93" s="2"/>
      <c r="O93" s="2"/>
      <c r="P93" s="2"/>
      <c r="Q93" s="7"/>
      <c r="U93" s="4"/>
      <c r="AD93" s="4">
        <f t="shared" si="6"/>
        <v>0</v>
      </c>
      <c r="AF93" s="23"/>
      <c r="AG93" s="31" t="str">
        <f t="shared" si="7"/>
        <v>&lt;tr class='mmt ltd groupless'&gt;&lt;td headers='icon'&gt;&lt;img src='resources/TS_LUST_AMBROSIA_01.png' alt='罪、その地に積もりて'&gt;&lt;/td&gt;&lt;td headers='name'&gt;罪、その地に積もりて&lt;/td&gt;&lt;td headers='rank'&gt;5&lt;/td&gt;&lt;td headers='remark'&gt;&lt;span class='limited'&gt;限定&lt;/span&gt;&lt;/td&gt;&lt;td headers='origin'&gt;ルストブルグ
Lustburg&lt;/td&gt;&lt;td headers='group'&gt;&lt;/td&gt;&lt;td headers='score' id='m091'&gt;0&lt;/td&gt;&lt;td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3" s="31" t="str">
        <f ca="1">"document.getElementById('"&amp;AI93&amp;"').innerHTML = (b1*"&amp;TEXT(J93,0)&amp;"+b2*"&amp;TEXT(K93,0)&amp;"+b0*"&amp;TEXT(L93,0)&amp;") + (s1*"&amp;TEXT(W93,0)&amp;"+s2*"&amp;TEXT(X93,0)&amp;"+s3*"&amp;TEXT(Y93,0)&amp;"+s4*"&amp;TEXT(Z93,0)&amp;"+s5*"&amp;TEXT(AA93,0)&amp;"+s6*"&amp;TEXT(AB93,0)&amp;"+s7*"&amp;TEXT(AC93,0)&amp;"+s0*"&amp;TEXT(AD93,0)&amp;") + (e01*"&amp;IF(ISNUMBER(SEARCH("斬撃",R93)),S93,0)&amp;"+e02*"&amp;IF(ISNUMBER(SEARCH("刺突",R93)),S93,0)&amp;"+e03*"&amp;IF(ISNUMBER(SEARCH("打撃",R93)),S93,0)&amp;"+e04*"&amp;IF(ISNUMBER(SEARCH("射撃",R93)),S93,S93)&amp;"+e05*"&amp;IF(ISNUMBER(SEARCH("魔法",R93)),S93,0)&amp;"+e06*"&amp;IF(ISNUMBER(SERCH("無区分",R93)),S93,0)&amp;"+e07*"&amp;IF(T93="反撃",U93,0)&amp;"+e08*"&amp;IF(T93="風属性",U93,0)&amp;"+e09*"&amp;IF(T93="闇属性",U93,0)&amp;"+e10*"&amp;IF(T93="単体",U93,0)&amp;"+e11*"&amp;IF(T93="範囲",U93,0)&amp;"+e12*"&amp;IF(T93="人",U93,0)&amp;"+e13*"&amp;IF(T93="異族",U93,0)&amp;"+e14*"&amp;IF(T93="バジュラ",U93,0)&amp;"+e15*"&amp;IF(T93="魔動人形",U93,0)&amp;");"</f>
        <v>document.getElementById('m091').innerHTML = (b1*0+b2*0+b0*0) + (s1*0+s2*0+s3*0+s4*0+s5*0+s6*0+s7*0+s0*0) + (e01*0+e02*0+e03*0+e04*+e05*0+e06*0+e07*0+e08*0+e09*0+e10*0+e11*0+e12*0+e13*0+e14*0+e15*0);</v>
      </c>
      <c r="AI93" s="35" t="str">
        <f t="shared" si="8"/>
        <v>m091</v>
      </c>
      <c r="AJ93" s="23"/>
    </row>
    <row r="94" spans="1:36" s="3" customFormat="1" ht="37.049999999999997" customHeight="1" x14ac:dyDescent="0.3">
      <c r="A94" s="3" t="s">
        <v>202</v>
      </c>
      <c r="C94" s="6" t="s">
        <v>203</v>
      </c>
      <c r="D94" s="3">
        <v>5</v>
      </c>
      <c r="F94" s="17" t="s">
        <v>48</v>
      </c>
      <c r="G94" s="8"/>
      <c r="H94" s="4">
        <f t="shared" si="9"/>
        <v>0</v>
      </c>
      <c r="I94" s="2"/>
      <c r="J94" s="2"/>
      <c r="K94" s="2"/>
      <c r="L94" s="2">
        <f t="shared" si="5"/>
        <v>0</v>
      </c>
      <c r="M94" s="2"/>
      <c r="N94" s="2"/>
      <c r="O94" s="2"/>
      <c r="P94" s="2"/>
      <c r="Q94" s="7"/>
      <c r="U94" s="4"/>
      <c r="AD94" s="4">
        <f t="shared" si="6"/>
        <v>0</v>
      </c>
      <c r="AF94" s="23"/>
      <c r="AG94" s="31" t="str">
        <f t="shared" si="7"/>
        <v>&lt;tr class='mmt groupless'&gt;&lt;td headers='icon'&gt;&lt;img src='resources/TS_LUST_EMA_01.png' alt='魔法少女のランチタイム'&gt;&lt;/td&gt;&lt;td headers='name'&gt;魔法少女のランチタイム&lt;/td&gt;&lt;td headers='rank'&gt;5&lt;/td&gt;&lt;td headers='remark'&gt;&lt;/td&gt;&lt;td headers='origin'&gt;ルストブルグ
Lustburg&lt;/td&gt;&lt;td headers='group'&gt;&lt;/td&gt;&lt;td headers='score' id='m092'&gt;0&lt;/td&gt;&lt;td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4" s="31" t="str">
        <f ca="1">"document.getElementById('"&amp;AI94&amp;"').innerHTML = (b1*"&amp;TEXT(J94,0)&amp;"+b2*"&amp;TEXT(K94,0)&amp;"+b0*"&amp;TEXT(L94,0)&amp;") + (s1*"&amp;TEXT(W94,0)&amp;"+s2*"&amp;TEXT(X94,0)&amp;"+s3*"&amp;TEXT(Y94,0)&amp;"+s4*"&amp;TEXT(Z94,0)&amp;"+s5*"&amp;TEXT(AA94,0)&amp;"+s6*"&amp;TEXT(AB94,0)&amp;"+s7*"&amp;TEXT(AC94,0)&amp;"+s0*"&amp;TEXT(AD94,0)&amp;") + (e01*"&amp;IF(ISNUMBER(SEARCH("斬撃",R94)),S94,0)&amp;"+e02*"&amp;IF(ISNUMBER(SEARCH("刺突",R94)),S94,0)&amp;"+e03*"&amp;IF(ISNUMBER(SEARCH("打撃",R94)),S94,0)&amp;"+e04*"&amp;IF(ISNUMBER(SEARCH("射撃",R94)),S94,S94)&amp;"+e05*"&amp;IF(ISNUMBER(SEARCH("魔法",R94)),S94,0)&amp;"+e06*"&amp;IF(ISNUMBER(SERCH("無区分",R94)),S94,0)&amp;"+e07*"&amp;IF(T94="反撃",U94,0)&amp;"+e08*"&amp;IF(T94="風属性",U94,0)&amp;"+e09*"&amp;IF(T94="闇属性",U94,0)&amp;"+e10*"&amp;IF(T94="単体",U94,0)&amp;"+e11*"&amp;IF(T94="範囲",U94,0)&amp;"+e12*"&amp;IF(T94="人",U94,0)&amp;"+e13*"&amp;IF(T94="異族",U94,0)&amp;"+e14*"&amp;IF(T94="バジュラ",U94,0)&amp;"+e15*"&amp;IF(T94="魔動人形",U94,0)&amp;");"</f>
        <v>document.getElementById('m092').innerHTML = (b1*0+b2*0+b0*0) + (s1*0+s2*0+s3*0+s4*0+s5*0+s6*0+s7*0+s0*0) + (e01*0+e02*0+e03*0+e04*+e05*0+e06*0+e07*0+e08*0+e09*0+e10*0+e11*0+e12*0+e13*0+e14*0+e15*0);</v>
      </c>
      <c r="AI94" s="35" t="str">
        <f t="shared" si="8"/>
        <v>m092</v>
      </c>
      <c r="AJ94" s="23"/>
    </row>
    <row r="95" spans="1:36" s="3" customFormat="1" ht="37.049999999999997" customHeight="1" x14ac:dyDescent="0.3">
      <c r="A95" s="3" t="s">
        <v>452</v>
      </c>
      <c r="C95" s="6" t="s">
        <v>469</v>
      </c>
      <c r="D95" s="3">
        <v>5</v>
      </c>
      <c r="E95" s="3" t="s">
        <v>39</v>
      </c>
      <c r="F95" s="17" t="s">
        <v>48</v>
      </c>
      <c r="G95" s="8"/>
      <c r="H95" s="4">
        <f t="shared" si="9"/>
        <v>0</v>
      </c>
      <c r="I95" s="2"/>
      <c r="J95" s="2"/>
      <c r="K95" s="2"/>
      <c r="L95" s="2">
        <f t="shared" si="5"/>
        <v>0</v>
      </c>
      <c r="M95" s="2"/>
      <c r="N95" s="2"/>
      <c r="O95" s="2"/>
      <c r="P95" s="2"/>
      <c r="Q95" s="7"/>
      <c r="U95" s="4"/>
      <c r="AD95" s="4">
        <f t="shared" si="6"/>
        <v>0</v>
      </c>
      <c r="AF95" s="23"/>
      <c r="AG95" s="31" t="str">
        <f t="shared" si="7"/>
        <v>&lt;tr class='mmt ltd groupless'&gt;&lt;td headers='icon'&gt;&lt;img src='resources/TS_LUST_EMA_02.png' alt='幸運な春の一片'&gt;&lt;/td&gt;&lt;td headers='name'&gt;幸運な春の一片&lt;/td&gt;&lt;td headers='rank'&gt;5&lt;/td&gt;&lt;td headers='remark'&gt;&lt;span class='limited'&gt;限定&lt;/span&gt;&lt;/td&gt;&lt;td headers='origin'&gt;ルストブルグ
Lustburg&lt;/td&gt;&lt;td headers='group'&gt;&lt;/td&gt;&lt;td headers='score' id='m093'&gt;0&lt;/td&gt;&lt;td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5" s="31" t="str">
        <f ca="1">"document.getElementById('"&amp;AI95&amp;"').innerHTML = (b1*"&amp;TEXT(J95,0)&amp;"+b2*"&amp;TEXT(K95,0)&amp;"+b0*"&amp;TEXT(L95,0)&amp;") + (s1*"&amp;TEXT(W95,0)&amp;"+s2*"&amp;TEXT(X95,0)&amp;"+s3*"&amp;TEXT(Y95,0)&amp;"+s4*"&amp;TEXT(Z95,0)&amp;"+s5*"&amp;TEXT(AA95,0)&amp;"+s6*"&amp;TEXT(AB95,0)&amp;"+s7*"&amp;TEXT(AC95,0)&amp;"+s0*"&amp;TEXT(AD95,0)&amp;") + (e01*"&amp;IF(ISNUMBER(SEARCH("斬撃",R95)),S95,0)&amp;"+e02*"&amp;IF(ISNUMBER(SEARCH("刺突",R95)),S95,0)&amp;"+e03*"&amp;IF(ISNUMBER(SEARCH("打撃",R95)),S95,0)&amp;"+e04*"&amp;IF(ISNUMBER(SEARCH("射撃",R95)),S95,S95)&amp;"+e05*"&amp;IF(ISNUMBER(SEARCH("魔法",R95)),S95,0)&amp;"+e06*"&amp;IF(ISNUMBER(SERCH("無区分",R95)),S95,0)&amp;"+e07*"&amp;IF(T95="反撃",U95,0)&amp;"+e08*"&amp;IF(T95="風属性",U95,0)&amp;"+e09*"&amp;IF(T95="闇属性",U95,0)&amp;"+e10*"&amp;IF(T95="単体",U95,0)&amp;"+e11*"&amp;IF(T95="範囲",U95,0)&amp;"+e12*"&amp;IF(T95="人",U95,0)&amp;"+e13*"&amp;IF(T95="異族",U95,0)&amp;"+e14*"&amp;IF(T95="バジュラ",U95,0)&amp;"+e15*"&amp;IF(T95="魔動人形",U95,0)&amp;");"</f>
        <v>document.getElementById('m093').innerHTML = (b1*0+b2*0+b0*0) + (s1*0+s2*0+s3*0+s4*0+s5*0+s6*0+s7*0+s0*0) + (e01*0+e02*0+e03*0+e04*+e05*0+e06*0+e07*0+e08*0+e09*0+e10*0+e11*0+e12*0+e13*0+e14*0+e15*0);</v>
      </c>
      <c r="AI95" s="35" t="str">
        <f t="shared" si="8"/>
        <v>m093</v>
      </c>
      <c r="AJ95" s="23"/>
    </row>
    <row r="96" spans="1:36" s="3" customFormat="1" ht="37.049999999999997" customHeight="1" x14ac:dyDescent="0.3">
      <c r="A96" s="3" t="s">
        <v>204</v>
      </c>
      <c r="C96" s="6" t="s">
        <v>205</v>
      </c>
      <c r="D96" s="3">
        <v>5</v>
      </c>
      <c r="F96" s="17" t="s">
        <v>48</v>
      </c>
      <c r="G96" s="8"/>
      <c r="H96" s="4">
        <f t="shared" si="9"/>
        <v>0</v>
      </c>
      <c r="I96" s="2"/>
      <c r="J96" s="2"/>
      <c r="K96" s="2"/>
      <c r="L96" s="2">
        <f t="shared" si="5"/>
        <v>0</v>
      </c>
      <c r="M96" s="2"/>
      <c r="N96" s="2"/>
      <c r="O96" s="2"/>
      <c r="P96" s="2"/>
      <c r="Q96" s="7"/>
      <c r="U96" s="4"/>
      <c r="AD96" s="4">
        <f t="shared" si="6"/>
        <v>0</v>
      </c>
      <c r="AF96" s="23"/>
      <c r="AG96" s="31" t="str">
        <f t="shared" si="7"/>
        <v>&lt;tr class='mmt groupless'&gt;&lt;td headers='icon'&gt;&lt;img src='resources/TS_LUST_LAVINA_01.png' alt='甘くて、あたたかくて。'&gt;&lt;/td&gt;&lt;td headers='name'&gt;甘くて、あたたかくて。&lt;/td&gt;&lt;td headers='rank'&gt;5&lt;/td&gt;&lt;td headers='remark'&gt;&lt;/td&gt;&lt;td headers='origin'&gt;ルストブルグ
Lustburg&lt;/td&gt;&lt;td headers='group'&gt;&lt;/td&gt;&lt;td headers='score' id='m094'&gt;0&lt;/td&gt;&lt;td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6" s="31" t="str">
        <f ca="1">"document.getElementById('"&amp;AI96&amp;"').innerHTML = (b1*"&amp;TEXT(J96,0)&amp;"+b2*"&amp;TEXT(K96,0)&amp;"+b0*"&amp;TEXT(L96,0)&amp;") + (s1*"&amp;TEXT(W96,0)&amp;"+s2*"&amp;TEXT(X96,0)&amp;"+s3*"&amp;TEXT(Y96,0)&amp;"+s4*"&amp;TEXT(Z96,0)&amp;"+s5*"&amp;TEXT(AA96,0)&amp;"+s6*"&amp;TEXT(AB96,0)&amp;"+s7*"&amp;TEXT(AC96,0)&amp;"+s0*"&amp;TEXT(AD96,0)&amp;") + (e01*"&amp;IF(ISNUMBER(SEARCH("斬撃",R96)),S96,0)&amp;"+e02*"&amp;IF(ISNUMBER(SEARCH("刺突",R96)),S96,0)&amp;"+e03*"&amp;IF(ISNUMBER(SEARCH("打撃",R96)),S96,0)&amp;"+e04*"&amp;IF(ISNUMBER(SEARCH("射撃",R96)),S96,S96)&amp;"+e05*"&amp;IF(ISNUMBER(SEARCH("魔法",R96)),S96,0)&amp;"+e06*"&amp;IF(ISNUMBER(SERCH("無区分",R96)),S96,0)&amp;"+e07*"&amp;IF(T96="反撃",U96,0)&amp;"+e08*"&amp;IF(T96="風属性",U96,0)&amp;"+e09*"&amp;IF(T96="闇属性",U96,0)&amp;"+e10*"&amp;IF(T96="単体",U96,0)&amp;"+e11*"&amp;IF(T96="範囲",U96,0)&amp;"+e12*"&amp;IF(T96="人",U96,0)&amp;"+e13*"&amp;IF(T96="異族",U96,0)&amp;"+e14*"&amp;IF(T96="バジュラ",U96,0)&amp;"+e15*"&amp;IF(T96="魔動人形",U96,0)&amp;");"</f>
        <v>document.getElementById('m094').innerHTML = (b1*0+b2*0+b0*0) + (s1*0+s2*0+s3*0+s4*0+s5*0+s6*0+s7*0+s0*0) + (e01*0+e02*0+e03*0+e04*+e05*0+e06*0+e07*0+e08*0+e09*0+e10*0+e11*0+e12*0+e13*0+e14*0+e15*0);</v>
      </c>
      <c r="AI96" s="35" t="str">
        <f t="shared" si="8"/>
        <v>m094</v>
      </c>
      <c r="AJ96" s="23"/>
    </row>
    <row r="97" spans="1:36" s="3" customFormat="1" ht="37.049999999999997" customHeight="1" x14ac:dyDescent="0.3">
      <c r="A97" s="3" t="s">
        <v>206</v>
      </c>
      <c r="C97" s="6" t="s">
        <v>207</v>
      </c>
      <c r="D97" s="3">
        <v>5</v>
      </c>
      <c r="E97" s="3" t="s">
        <v>39</v>
      </c>
      <c r="F97" s="17" t="s">
        <v>48</v>
      </c>
      <c r="G97" s="8"/>
      <c r="H97" s="4">
        <f t="shared" si="9"/>
        <v>0</v>
      </c>
      <c r="I97" s="2"/>
      <c r="J97" s="2"/>
      <c r="K97" s="2"/>
      <c r="L97" s="2">
        <f t="shared" si="5"/>
        <v>0</v>
      </c>
      <c r="M97" s="2"/>
      <c r="N97" s="2"/>
      <c r="O97" s="2"/>
      <c r="P97" s="2"/>
      <c r="Q97" s="7"/>
      <c r="U97" s="4"/>
      <c r="AD97" s="4">
        <f t="shared" si="6"/>
        <v>0</v>
      </c>
      <c r="AF97" s="23"/>
      <c r="AG97" s="31" t="str">
        <f t="shared" si="7"/>
        <v>&lt;tr class='mmt ltd groupless'&gt;&lt;td headers='icon'&gt;&lt;img src='resources/TS_LUST_LAVINA_02.png' alt='パーティは雪解けの後に'&gt;&lt;/td&gt;&lt;td headers='name'&gt;パーティは雪解けの後に&lt;/td&gt;&lt;td headers='rank'&gt;5&lt;/td&gt;&lt;td headers='remark'&gt;&lt;span class='limited'&gt;限定&lt;/span&gt;&lt;/td&gt;&lt;td headers='origin'&gt;ルストブルグ
Lustburg&lt;/td&gt;&lt;td headers='group'&gt;&lt;/td&gt;&lt;td headers='score' id='m095'&gt;0&lt;/td&gt;&lt;td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7" s="31" t="str">
        <f ca="1">"document.getElementById('"&amp;AI97&amp;"').innerHTML = (b1*"&amp;TEXT(J97,0)&amp;"+b2*"&amp;TEXT(K97,0)&amp;"+b0*"&amp;TEXT(L97,0)&amp;") + (s1*"&amp;TEXT(W97,0)&amp;"+s2*"&amp;TEXT(X97,0)&amp;"+s3*"&amp;TEXT(Y97,0)&amp;"+s4*"&amp;TEXT(Z97,0)&amp;"+s5*"&amp;TEXT(AA97,0)&amp;"+s6*"&amp;TEXT(AB97,0)&amp;"+s7*"&amp;TEXT(AC97,0)&amp;"+s0*"&amp;TEXT(AD97,0)&amp;") + (e01*"&amp;IF(ISNUMBER(SEARCH("斬撃",R97)),S97,0)&amp;"+e02*"&amp;IF(ISNUMBER(SEARCH("刺突",R97)),S97,0)&amp;"+e03*"&amp;IF(ISNUMBER(SEARCH("打撃",R97)),S97,0)&amp;"+e04*"&amp;IF(ISNUMBER(SEARCH("射撃",R97)),S97,S97)&amp;"+e05*"&amp;IF(ISNUMBER(SEARCH("魔法",R97)),S97,0)&amp;"+e06*"&amp;IF(ISNUMBER(SERCH("無区分",R97)),S97,0)&amp;"+e07*"&amp;IF(T97="反撃",U97,0)&amp;"+e08*"&amp;IF(T97="風属性",U97,0)&amp;"+e09*"&amp;IF(T97="闇属性",U97,0)&amp;"+e10*"&amp;IF(T97="単体",U97,0)&amp;"+e11*"&amp;IF(T97="範囲",U97,0)&amp;"+e12*"&amp;IF(T97="人",U97,0)&amp;"+e13*"&amp;IF(T97="異族",U97,0)&amp;"+e14*"&amp;IF(T97="バジュラ",U97,0)&amp;"+e15*"&amp;IF(T97="魔動人形",U97,0)&amp;");"</f>
        <v>document.getElementById('m095').innerHTML = (b1*0+b2*0+b0*0) + (s1*0+s2*0+s3*0+s4*0+s5*0+s6*0+s7*0+s0*0) + (e01*0+e02*0+e03*0+e04*+e05*0+e06*0+e07*0+e08*0+e09*0+e10*0+e11*0+e12*0+e13*0+e14*0+e15*0);</v>
      </c>
      <c r="AI97" s="35" t="str">
        <f t="shared" si="8"/>
        <v>m095</v>
      </c>
      <c r="AJ97" s="23"/>
    </row>
    <row r="98" spans="1:36" s="3" customFormat="1" ht="37.049999999999997" customHeight="1" x14ac:dyDescent="0.3">
      <c r="A98" s="3" t="s">
        <v>208</v>
      </c>
      <c r="C98" s="6" t="s">
        <v>209</v>
      </c>
      <c r="D98" s="3">
        <v>5</v>
      </c>
      <c r="E98" s="3" t="s">
        <v>39</v>
      </c>
      <c r="F98" s="17" t="s">
        <v>48</v>
      </c>
      <c r="G98" s="8"/>
      <c r="H98" s="4">
        <f t="shared" si="9"/>
        <v>0</v>
      </c>
      <c r="I98" s="2"/>
      <c r="J98" s="2"/>
      <c r="K98" s="2"/>
      <c r="L98" s="2">
        <f t="shared" si="5"/>
        <v>0</v>
      </c>
      <c r="M98" s="2"/>
      <c r="N98" s="2"/>
      <c r="O98" s="2"/>
      <c r="P98" s="2"/>
      <c r="Q98" s="7"/>
      <c r="U98" s="4"/>
      <c r="AD98" s="4">
        <f t="shared" si="6"/>
        <v>0</v>
      </c>
      <c r="AF98" s="23"/>
      <c r="AG98" s="31" t="str">
        <f t="shared" si="7"/>
        <v>&lt;tr class='mmt ltd groupless'&gt;&lt;td headers='icon'&gt;&lt;img src='resources/TS_LUST_MORE_01.png' alt='出撃、狂気のキューピッド'&gt;&lt;/td&gt;&lt;td headers='name'&gt;出撃、狂気のキューピッド&lt;/td&gt;&lt;td headers='rank'&gt;5&lt;/td&gt;&lt;td headers='remark'&gt;&lt;span class='limited'&gt;限定&lt;/span&gt;&lt;/td&gt;&lt;td headers='origin'&gt;ルストブルグ
Lustburg&lt;/td&gt;&lt;td headers='group'&gt;&lt;/td&gt;&lt;td headers='score' id='m096'&gt;0&lt;/td&gt;&lt;td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8" s="31" t="str">
        <f ca="1">"document.getElementById('"&amp;AI98&amp;"').innerHTML = (b1*"&amp;TEXT(J98,0)&amp;"+b2*"&amp;TEXT(K98,0)&amp;"+b0*"&amp;TEXT(L98,0)&amp;") + (s1*"&amp;TEXT(W98,0)&amp;"+s2*"&amp;TEXT(X98,0)&amp;"+s3*"&amp;TEXT(Y98,0)&amp;"+s4*"&amp;TEXT(Z98,0)&amp;"+s5*"&amp;TEXT(AA98,0)&amp;"+s6*"&amp;TEXT(AB98,0)&amp;"+s7*"&amp;TEXT(AC98,0)&amp;"+s0*"&amp;TEXT(AD98,0)&amp;") + (e01*"&amp;IF(ISNUMBER(SEARCH("斬撃",R98)),S98,0)&amp;"+e02*"&amp;IF(ISNUMBER(SEARCH("刺突",R98)),S98,0)&amp;"+e03*"&amp;IF(ISNUMBER(SEARCH("打撃",R98)),S98,0)&amp;"+e04*"&amp;IF(ISNUMBER(SEARCH("射撃",R98)),S98,S98)&amp;"+e05*"&amp;IF(ISNUMBER(SEARCH("魔法",R98)),S98,0)&amp;"+e06*"&amp;IF(ISNUMBER(SERCH("無区分",R98)),S98,0)&amp;"+e07*"&amp;IF(T98="反撃",U98,0)&amp;"+e08*"&amp;IF(T98="風属性",U98,0)&amp;"+e09*"&amp;IF(T98="闇属性",U98,0)&amp;"+e10*"&amp;IF(T98="単体",U98,0)&amp;"+e11*"&amp;IF(T98="範囲",U98,0)&amp;"+e12*"&amp;IF(T98="人",U98,0)&amp;"+e13*"&amp;IF(T98="異族",U98,0)&amp;"+e14*"&amp;IF(T98="バジュラ",U98,0)&amp;"+e15*"&amp;IF(T98="魔動人形",U98,0)&amp;");"</f>
        <v>document.getElementById('m096').innerHTML = (b1*0+b2*0+b0*0) + (s1*0+s2*0+s3*0+s4*0+s5*0+s6*0+s7*0+s0*0) + (e01*0+e02*0+e03*0+e04*+e05*0+e06*0+e07*0+e08*0+e09*0+e10*0+e11*0+e12*0+e13*0+e14*0+e15*0);</v>
      </c>
      <c r="AI98" s="35" t="str">
        <f t="shared" si="8"/>
        <v>m096</v>
      </c>
      <c r="AJ98" s="23"/>
    </row>
    <row r="99" spans="1:36" s="3" customFormat="1" ht="37.049999999999997" customHeight="1" x14ac:dyDescent="0.3">
      <c r="A99" s="3" t="s">
        <v>210</v>
      </c>
      <c r="C99" s="6" t="s">
        <v>211</v>
      </c>
      <c r="D99" s="3">
        <v>5</v>
      </c>
      <c r="E99" s="3" t="s">
        <v>39</v>
      </c>
      <c r="F99" s="17" t="s">
        <v>48</v>
      </c>
      <c r="G99" s="8"/>
      <c r="H99" s="4">
        <f t="shared" si="9"/>
        <v>0</v>
      </c>
      <c r="I99" s="2"/>
      <c r="J99" s="2"/>
      <c r="K99" s="2"/>
      <c r="L99" s="2">
        <f t="shared" si="5"/>
        <v>0</v>
      </c>
      <c r="M99" s="2"/>
      <c r="N99" s="2"/>
      <c r="O99" s="2"/>
      <c r="P99" s="2"/>
      <c r="Q99" s="7"/>
      <c r="U99" s="4"/>
      <c r="AD99" s="4">
        <f t="shared" si="6"/>
        <v>0</v>
      </c>
      <c r="AF99" s="23"/>
      <c r="AG99" s="31" t="str">
        <f t="shared" si="7"/>
        <v>&lt;tr class='mmt ltd groupless'&gt;&lt;td headers='icon'&gt;&lt;img src='resources/TS_LUST_NIKUSU_01.png' alt='雪上に刻まれた希望'&gt;&lt;/td&gt;&lt;td headers='name'&gt;雪上に刻まれた希望&lt;/td&gt;&lt;td headers='rank'&gt;5&lt;/td&gt;&lt;td headers='remark'&gt;&lt;span class='limited'&gt;限定&lt;/span&gt;&lt;/td&gt;&lt;td headers='origin'&gt;ルストブルグ
Lustburg&lt;/td&gt;&lt;td headers='group'&gt;&lt;/td&gt;&lt;td headers='score' id='m097'&gt;0&lt;/td&gt;&lt;td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99" s="31" t="str">
        <f ca="1">"document.getElementById('"&amp;AI99&amp;"').innerHTML = (b1*"&amp;TEXT(J99,0)&amp;"+b2*"&amp;TEXT(K99,0)&amp;"+b0*"&amp;TEXT(L99,0)&amp;") + (s1*"&amp;TEXT(W99,0)&amp;"+s2*"&amp;TEXT(X99,0)&amp;"+s3*"&amp;TEXT(Y99,0)&amp;"+s4*"&amp;TEXT(Z99,0)&amp;"+s5*"&amp;TEXT(AA99,0)&amp;"+s6*"&amp;TEXT(AB99,0)&amp;"+s7*"&amp;TEXT(AC99,0)&amp;"+s0*"&amp;TEXT(AD99,0)&amp;") + (e01*"&amp;IF(ISNUMBER(SEARCH("斬撃",R99)),S99,0)&amp;"+e02*"&amp;IF(ISNUMBER(SEARCH("刺突",R99)),S99,0)&amp;"+e03*"&amp;IF(ISNUMBER(SEARCH("打撃",R99)),S99,0)&amp;"+e04*"&amp;IF(ISNUMBER(SEARCH("射撃",R99)),S99,S99)&amp;"+e05*"&amp;IF(ISNUMBER(SEARCH("魔法",R99)),S99,0)&amp;"+e06*"&amp;IF(ISNUMBER(SERCH("無区分",R99)),S99,0)&amp;"+e07*"&amp;IF(T99="反撃",U99,0)&amp;"+e08*"&amp;IF(T99="風属性",U99,0)&amp;"+e09*"&amp;IF(T99="闇属性",U99,0)&amp;"+e10*"&amp;IF(T99="単体",U99,0)&amp;"+e11*"&amp;IF(T99="範囲",U99,0)&amp;"+e12*"&amp;IF(T99="人",U99,0)&amp;"+e13*"&amp;IF(T99="異族",U99,0)&amp;"+e14*"&amp;IF(T99="バジュラ",U99,0)&amp;"+e15*"&amp;IF(T99="魔動人形",U99,0)&amp;");"</f>
        <v>document.getElementById('m097').innerHTML = (b1*0+b2*0+b0*0) + (s1*0+s2*0+s3*0+s4*0+s5*0+s6*0+s7*0+s0*0) + (e01*0+e02*0+e03*0+e04*+e05*0+e06*0+e07*0+e08*0+e09*0+e10*0+e11*0+e12*0+e13*0+e14*0+e15*0);</v>
      </c>
      <c r="AI99" s="35" t="str">
        <f t="shared" si="8"/>
        <v>m097</v>
      </c>
      <c r="AJ99" s="23"/>
    </row>
    <row r="100" spans="1:36" s="3" customFormat="1" ht="37.049999999999997" customHeight="1" x14ac:dyDescent="0.3">
      <c r="A100" s="3" t="s">
        <v>212</v>
      </c>
      <c r="C100" s="6" t="s">
        <v>213</v>
      </c>
      <c r="D100" s="3">
        <v>5</v>
      </c>
      <c r="E100" s="3" t="s">
        <v>39</v>
      </c>
      <c r="F100" s="17" t="s">
        <v>48</v>
      </c>
      <c r="G100" s="8" t="s">
        <v>68</v>
      </c>
      <c r="H100" s="4">
        <f t="shared" si="9"/>
        <v>60</v>
      </c>
      <c r="I100" s="2">
        <v>60</v>
      </c>
      <c r="J100" s="2"/>
      <c r="K100" s="2">
        <v>30</v>
      </c>
      <c r="L100" s="2">
        <f t="shared" si="5"/>
        <v>30</v>
      </c>
      <c r="M100" s="2"/>
      <c r="N100" s="2"/>
      <c r="O100" s="2"/>
      <c r="P100" s="2"/>
      <c r="Q100" s="7"/>
      <c r="U100" s="4"/>
      <c r="V100" s="3" t="s">
        <v>496</v>
      </c>
      <c r="Y100" s="3">
        <v>30</v>
      </c>
      <c r="AB100" s="3">
        <v>30</v>
      </c>
      <c r="AD100" s="4">
        <f t="shared" si="6"/>
        <v>30</v>
      </c>
      <c r="AF100" s="23"/>
      <c r="AG100" s="31" t="str">
        <f t="shared" si="7"/>
        <v>&lt;tr class='mmt ltd'&gt;&lt;td headers='icon'&gt;&lt;img src='resources/TS_LUST_OTHIMA_01.png' alt='終わりない宴'&gt;&lt;/td&gt;&lt;td headers='name'&gt;終わりない宴&lt;/td&gt;&lt;td headers='rank'&gt;5&lt;/td&gt;&lt;td headers='remark'&gt;&lt;span class='limited'&gt;限定&lt;/span&gt;&lt;/td&gt;&lt;td headers='origin'&gt;ルストブルグ
Lustburg&lt;/td&gt;&lt;td headers='group'&gt;聖教騎士団&lt;/td&gt;&lt;td headers='score' id='m098'&gt;60&lt;/td&gt;&lt;td headers='HP'&gt;60&lt;/td&gt;&lt;td headers='patk'&gt;&lt;/td&gt;&lt;td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headers='others'&gt;回避+5&lt;/td&gt;&lt;td headers='sinA'&gt;&lt;/td&gt;&lt;td headers='sinB'&gt;&lt;/td&gt;&lt;td headers='sinC'&gt;30&lt;/td&gt;&lt;td headers='sinD'&gt;&lt;/td&gt;&lt;td headers='sinE'&gt;&lt;/td&gt;&lt;td headers='sinF'&gt;30&lt;/td&gt;&lt;td headers='sinG'&gt;&lt;/td&gt;&lt;/tr&gt;</v>
      </c>
      <c r="AH100" s="31" t="str">
        <f ca="1">"document.getElementById('"&amp;AI100&amp;"').innerHTML = (b1*"&amp;TEXT(J100,0)&amp;"+b2*"&amp;TEXT(K100,0)&amp;"+b0*"&amp;TEXT(L100,0)&amp;") + (s1*"&amp;TEXT(W100,0)&amp;"+s2*"&amp;TEXT(X100,0)&amp;"+s3*"&amp;TEXT(Y100,0)&amp;"+s4*"&amp;TEXT(Z100,0)&amp;"+s5*"&amp;TEXT(AA100,0)&amp;"+s6*"&amp;TEXT(AB100,0)&amp;"+s7*"&amp;TEXT(AC100,0)&amp;"+s0*"&amp;TEXT(AD100,0)&amp;") + (e01*"&amp;IF(ISNUMBER(SEARCH("斬撃",R100)),S100,0)&amp;"+e02*"&amp;IF(ISNUMBER(SEARCH("刺突",R100)),S100,0)&amp;"+e03*"&amp;IF(ISNUMBER(SEARCH("打撃",R100)),S100,0)&amp;"+e04*"&amp;IF(ISNUMBER(SEARCH("射撃",R100)),S100,S100)&amp;"+e05*"&amp;IF(ISNUMBER(SEARCH("魔法",R100)),S100,0)&amp;"+e06*"&amp;IF(ISNUMBER(SERCH("無区分",R100)),S100,0)&amp;"+e07*"&amp;IF(T100="反撃",U100,0)&amp;"+e08*"&amp;IF(T100="風属性",U100,0)&amp;"+e09*"&amp;IF(T100="闇属性",U100,0)&amp;"+e10*"&amp;IF(T100="単体",U100,0)&amp;"+e11*"&amp;IF(T100="範囲",U100,0)&amp;"+e12*"&amp;IF(T100="人",U100,0)&amp;"+e13*"&amp;IF(T100="異族",U100,0)&amp;"+e14*"&amp;IF(T100="バジュラ",U100,0)&amp;"+e15*"&amp;IF(T100="魔動人形",U100,0)&amp;");"</f>
        <v>document.getElementById('m098').innerHTML = (b1*0+b2*30+b0*30) + (s1*0+s2*0+s3*30+s4*0+s5*0+s6*30+s7*0+s0*30) + (e01*0+e02*0+e03*0+e04*+e05*0+e06*0+e07*0+e08*0+e09*0+e10*0+e11*0+e12*0+e13*0+e14*0+e15*0);</v>
      </c>
      <c r="AI100" s="35" t="str">
        <f t="shared" si="8"/>
        <v>m098</v>
      </c>
      <c r="AJ100" s="23"/>
    </row>
    <row r="101" spans="1:36" s="3" customFormat="1" ht="37.049999999999997" customHeight="1" x14ac:dyDescent="0.3">
      <c r="A101" s="3" t="s">
        <v>214</v>
      </c>
      <c r="C101" s="6" t="s">
        <v>215</v>
      </c>
      <c r="D101" s="3">
        <v>5</v>
      </c>
      <c r="E101" s="3" t="s">
        <v>35</v>
      </c>
      <c r="F101" s="17" t="s">
        <v>48</v>
      </c>
      <c r="G101" s="8"/>
      <c r="H101" s="4">
        <f t="shared" si="9"/>
        <v>0</v>
      </c>
      <c r="I101" s="2"/>
      <c r="J101" s="2"/>
      <c r="K101" s="2"/>
      <c r="L101" s="2">
        <f t="shared" si="5"/>
        <v>0</v>
      </c>
      <c r="M101" s="2"/>
      <c r="N101" s="2"/>
      <c r="O101" s="2"/>
      <c r="P101" s="2"/>
      <c r="Q101" s="7"/>
      <c r="U101" s="4"/>
      <c r="AD101" s="4">
        <f t="shared" si="6"/>
        <v>0</v>
      </c>
      <c r="AF101" s="23"/>
      <c r="AG101" s="31" t="str">
        <f t="shared" si="7"/>
        <v>&lt;tr class='mmt ev groupless'&gt;&lt;td headers='icon'&gt;&lt;img src='resources/TS_LUST_REBECCA_01.png' alt='レベッカは完璧、でも…'&gt;&lt;/td&gt;&lt;td headers='name'&gt;レベッカは完璧、でも…&lt;/td&gt;&lt;td headers='rank'&gt;5&lt;/td&gt;&lt;td headers='remark'&gt;&lt;span class='event'&gt;活動&lt;/span&gt;&lt;/td&gt;&lt;td headers='origin'&gt;ルストブルグ
Lustburg&lt;/td&gt;&lt;td headers='group'&gt;&lt;/td&gt;&lt;td headers='score' id='m099'&gt;0&lt;/td&gt;&lt;td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01" s="31" t="str">
        <f ca="1">"document.getElementById('"&amp;AI101&amp;"').innerHTML = (b1*"&amp;TEXT(J101,0)&amp;"+b2*"&amp;TEXT(K101,0)&amp;"+b0*"&amp;TEXT(L101,0)&amp;") + (s1*"&amp;TEXT(W101,0)&amp;"+s2*"&amp;TEXT(X101,0)&amp;"+s3*"&amp;TEXT(Y101,0)&amp;"+s4*"&amp;TEXT(Z101,0)&amp;"+s5*"&amp;TEXT(AA101,0)&amp;"+s6*"&amp;TEXT(AB101,0)&amp;"+s7*"&amp;TEXT(AC101,0)&amp;"+s0*"&amp;TEXT(AD101,0)&amp;") + (e01*"&amp;IF(ISNUMBER(SEARCH("斬撃",R101)),S101,0)&amp;"+e02*"&amp;IF(ISNUMBER(SEARCH("刺突",R101)),S101,0)&amp;"+e03*"&amp;IF(ISNUMBER(SEARCH("打撃",R101)),S101,0)&amp;"+e04*"&amp;IF(ISNUMBER(SEARCH("射撃",R101)),S101,S101)&amp;"+e05*"&amp;IF(ISNUMBER(SEARCH("魔法",R101)),S101,0)&amp;"+e06*"&amp;IF(ISNUMBER(SERCH("無区分",R101)),S101,0)&amp;"+e07*"&amp;IF(T101="反撃",U101,0)&amp;"+e08*"&amp;IF(T101="風属性",U101,0)&amp;"+e09*"&amp;IF(T101="闇属性",U101,0)&amp;"+e10*"&amp;IF(T101="単体",U101,0)&amp;"+e11*"&amp;IF(T101="範囲",U101,0)&amp;"+e12*"&amp;IF(T101="人",U101,0)&amp;"+e13*"&amp;IF(T101="異族",U101,0)&amp;"+e14*"&amp;IF(T101="バジュラ",U101,0)&amp;"+e15*"&amp;IF(T101="魔動人形",U101,0)&amp;");"</f>
        <v>document.getElementById('m099').innerHTML = (b1*0+b2*0+b0*0) + (s1*0+s2*0+s3*0+s4*0+s5*0+s6*0+s7*0+s0*0) + (e01*0+e02*0+e03*0+e04*+e05*0+e06*0+e07*0+e08*0+e09*0+e10*0+e11*0+e12*0+e13*0+e14*0+e15*0);</v>
      </c>
      <c r="AI101" s="35" t="str">
        <f t="shared" si="8"/>
        <v>m099</v>
      </c>
      <c r="AJ101" s="23"/>
    </row>
    <row r="102" spans="1:36" s="3" customFormat="1" ht="37.049999999999997" customHeight="1" x14ac:dyDescent="0.3">
      <c r="A102" s="3" t="s">
        <v>216</v>
      </c>
      <c r="C102" s="6" t="s">
        <v>217</v>
      </c>
      <c r="D102" s="3">
        <v>5</v>
      </c>
      <c r="E102" s="3" t="s">
        <v>39</v>
      </c>
      <c r="F102" s="17" t="s">
        <v>48</v>
      </c>
      <c r="G102" s="8"/>
      <c r="H102" s="4">
        <f t="shared" si="9"/>
        <v>0</v>
      </c>
      <c r="I102" s="2"/>
      <c r="J102" s="2"/>
      <c r="K102" s="2"/>
      <c r="L102" s="2">
        <f t="shared" si="5"/>
        <v>0</v>
      </c>
      <c r="M102" s="2"/>
      <c r="N102" s="2"/>
      <c r="O102" s="2"/>
      <c r="P102" s="2"/>
      <c r="Q102" s="7"/>
      <c r="U102" s="4"/>
      <c r="AD102" s="4">
        <f t="shared" si="6"/>
        <v>0</v>
      </c>
      <c r="AF102" s="23"/>
      <c r="AG102" s="31" t="str">
        <f t="shared" si="7"/>
        <v>&lt;tr class='mmt ltd groupless'&gt;&lt;td headers='icon'&gt;&lt;img src='resources/TS_LUST_REBECCA_02.png' alt='特訓サマーシュート'&gt;&lt;/td&gt;&lt;td headers='name'&gt;特訓サマーシュート&lt;/td&gt;&lt;td headers='rank'&gt;5&lt;/td&gt;&lt;td headers='remark'&gt;&lt;span class='limited'&gt;限定&lt;/span&gt;&lt;/td&gt;&lt;td headers='origin'&gt;ルストブルグ
Lustburg&lt;/td&gt;&lt;td headers='group'&gt;&lt;/td&gt;&lt;td headers='score' id='m100'&gt;0&lt;/td&gt;&lt;td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02" s="31" t="str">
        <f ca="1">"document.getElementById('"&amp;AI102&amp;"').innerHTML = (b1*"&amp;TEXT(J102,0)&amp;"+b2*"&amp;TEXT(K102,0)&amp;"+b0*"&amp;TEXT(L102,0)&amp;") + (s1*"&amp;TEXT(W102,0)&amp;"+s2*"&amp;TEXT(X102,0)&amp;"+s3*"&amp;TEXT(Y102,0)&amp;"+s4*"&amp;TEXT(Z102,0)&amp;"+s5*"&amp;TEXT(AA102,0)&amp;"+s6*"&amp;TEXT(AB102,0)&amp;"+s7*"&amp;TEXT(AC102,0)&amp;"+s0*"&amp;TEXT(AD102,0)&amp;") + (e01*"&amp;IF(ISNUMBER(SEARCH("斬撃",R102)),S102,0)&amp;"+e02*"&amp;IF(ISNUMBER(SEARCH("刺突",R102)),S102,0)&amp;"+e03*"&amp;IF(ISNUMBER(SEARCH("打撃",R102)),S102,0)&amp;"+e04*"&amp;IF(ISNUMBER(SEARCH("射撃",R102)),S102,S102)&amp;"+e05*"&amp;IF(ISNUMBER(SEARCH("魔法",R102)),S102,0)&amp;"+e06*"&amp;IF(ISNUMBER(SERCH("無区分",R102)),S102,0)&amp;"+e07*"&amp;IF(T102="反撃",U102,0)&amp;"+e08*"&amp;IF(T102="風属性",U102,0)&amp;"+e09*"&amp;IF(T102="闇属性",U102,0)&amp;"+e10*"&amp;IF(T102="単体",U102,0)&amp;"+e11*"&amp;IF(T102="範囲",U102,0)&amp;"+e12*"&amp;IF(T102="人",U102,0)&amp;"+e13*"&amp;IF(T102="異族",U102,0)&amp;"+e14*"&amp;IF(T102="バジュラ",U102,0)&amp;"+e15*"&amp;IF(T102="魔動人形",U102,0)&amp;");"</f>
        <v>document.getElementById('m100').innerHTML = (b1*0+b2*0+b0*0) + (s1*0+s2*0+s3*0+s4*0+s5*0+s6*0+s7*0+s0*0) + (e01*0+e02*0+e03*0+e04*+e05*0+e06*0+e07*0+e08*0+e09*0+e10*0+e11*0+e12*0+e13*0+e14*0+e15*0);</v>
      </c>
      <c r="AI102" s="35" t="str">
        <f t="shared" si="8"/>
        <v>m100</v>
      </c>
      <c r="AJ102" s="23"/>
    </row>
    <row r="103" spans="1:36" s="3" customFormat="1" ht="37.049999999999997" customHeight="1" x14ac:dyDescent="0.3">
      <c r="A103" s="3" t="s">
        <v>218</v>
      </c>
      <c r="C103" s="6" t="s">
        <v>219</v>
      </c>
      <c r="D103" s="3">
        <v>5</v>
      </c>
      <c r="F103" s="17" t="s">
        <v>48</v>
      </c>
      <c r="G103" s="8"/>
      <c r="H103" s="4">
        <f t="shared" si="9"/>
        <v>0</v>
      </c>
      <c r="I103" s="2"/>
      <c r="J103" s="2"/>
      <c r="K103" s="2"/>
      <c r="L103" s="2">
        <f t="shared" si="5"/>
        <v>0</v>
      </c>
      <c r="M103" s="2"/>
      <c r="N103" s="2"/>
      <c r="O103" s="2"/>
      <c r="P103" s="2"/>
      <c r="Q103" s="7"/>
      <c r="U103" s="4"/>
      <c r="AD103" s="4">
        <f t="shared" si="6"/>
        <v>0</v>
      </c>
      <c r="AF103" s="23"/>
      <c r="AG103" s="31" t="str">
        <f t="shared" si="7"/>
        <v>&lt;tr class='mmt groupless'&gt;&lt;td headers='icon'&gt;&lt;img src='resources/TS_LUST_ROFIA_01.png' alt='凍れる決意で手を伸ばし'&gt;&lt;/td&gt;&lt;td headers='name'&gt;凍れる決意で手を伸ばし&lt;/td&gt;&lt;td headers='rank'&gt;5&lt;/td&gt;&lt;td headers='remark'&gt;&lt;/td&gt;&lt;td headers='origin'&gt;ルストブルグ
Lustburg&lt;/td&gt;&lt;td headers='group'&gt;&lt;/td&gt;&lt;td headers='score' id='m101'&gt;0&lt;/td&gt;&lt;td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03" s="31" t="str">
        <f ca="1">"document.getElementById('"&amp;AI103&amp;"').innerHTML = (b1*"&amp;TEXT(J103,0)&amp;"+b2*"&amp;TEXT(K103,0)&amp;"+b0*"&amp;TEXT(L103,0)&amp;") + (s1*"&amp;TEXT(W103,0)&amp;"+s2*"&amp;TEXT(X103,0)&amp;"+s3*"&amp;TEXT(Y103,0)&amp;"+s4*"&amp;TEXT(Z103,0)&amp;"+s5*"&amp;TEXT(AA103,0)&amp;"+s6*"&amp;TEXT(AB103,0)&amp;"+s7*"&amp;TEXT(AC103,0)&amp;"+s0*"&amp;TEXT(AD103,0)&amp;") + (e01*"&amp;IF(ISNUMBER(SEARCH("斬撃",R103)),S103,0)&amp;"+e02*"&amp;IF(ISNUMBER(SEARCH("刺突",R103)),S103,0)&amp;"+e03*"&amp;IF(ISNUMBER(SEARCH("打撃",R103)),S103,0)&amp;"+e04*"&amp;IF(ISNUMBER(SEARCH("射撃",R103)),S103,S103)&amp;"+e05*"&amp;IF(ISNUMBER(SEARCH("魔法",R103)),S103,0)&amp;"+e06*"&amp;IF(ISNUMBER(SERCH("無区分",R103)),S103,0)&amp;"+e07*"&amp;IF(T103="反撃",U103,0)&amp;"+e08*"&amp;IF(T103="風属性",U103,0)&amp;"+e09*"&amp;IF(T103="闇属性",U103,0)&amp;"+e10*"&amp;IF(T103="単体",U103,0)&amp;"+e11*"&amp;IF(T103="範囲",U103,0)&amp;"+e12*"&amp;IF(T103="人",U103,0)&amp;"+e13*"&amp;IF(T103="異族",U103,0)&amp;"+e14*"&amp;IF(T103="バジュラ",U103,0)&amp;"+e15*"&amp;IF(T103="魔動人形",U103,0)&amp;");"</f>
        <v>document.getElementById('m101').innerHTML = (b1*0+b2*0+b0*0) + (s1*0+s2*0+s3*0+s4*0+s5*0+s6*0+s7*0+s0*0) + (e01*0+e02*0+e03*0+e04*+e05*0+e06*0+e07*0+e08*0+e09*0+e10*0+e11*0+e12*0+e13*0+e14*0+e15*0);</v>
      </c>
      <c r="AI103" s="35" t="str">
        <f t="shared" si="8"/>
        <v>m101</v>
      </c>
      <c r="AJ103" s="23"/>
    </row>
    <row r="104" spans="1:36" s="3" customFormat="1" ht="37.049999999999997" customHeight="1" x14ac:dyDescent="0.3">
      <c r="A104" s="3" t="s">
        <v>220</v>
      </c>
      <c r="C104" s="6" t="s">
        <v>221</v>
      </c>
      <c r="D104" s="3">
        <v>5</v>
      </c>
      <c r="F104" s="17" t="s">
        <v>48</v>
      </c>
      <c r="G104" s="8"/>
      <c r="H104" s="4">
        <f t="shared" si="9"/>
        <v>0</v>
      </c>
      <c r="I104" s="2"/>
      <c r="J104" s="2"/>
      <c r="K104" s="2"/>
      <c r="L104" s="2">
        <f t="shared" si="5"/>
        <v>0</v>
      </c>
      <c r="M104" s="2"/>
      <c r="N104" s="2"/>
      <c r="O104" s="2"/>
      <c r="P104" s="2"/>
      <c r="Q104" s="7"/>
      <c r="U104" s="4"/>
      <c r="AD104" s="4">
        <f t="shared" si="6"/>
        <v>0</v>
      </c>
      <c r="AF104" s="23"/>
      <c r="AG104" s="31" t="str">
        <f t="shared" si="7"/>
        <v>&lt;tr class='mmt groupless'&gt;&lt;td headers='icon'&gt;&lt;img src='resources/TS_LUST_SOPHIA_01.png' alt='とあるエルフの素顔'&gt;&lt;/td&gt;&lt;td headers='name'&gt;とあるエルフの素顔&lt;/td&gt;&lt;td headers='rank'&gt;5&lt;/td&gt;&lt;td headers='remark'&gt;&lt;/td&gt;&lt;td headers='origin'&gt;ルストブルグ
Lustburg&lt;/td&gt;&lt;td headers='group'&gt;&lt;/td&gt;&lt;td headers='score' id='m102'&gt;0&lt;/td&gt;&lt;td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04" s="31" t="str">
        <f ca="1">"document.getElementById('"&amp;AI104&amp;"').innerHTML = (b1*"&amp;TEXT(J104,0)&amp;"+b2*"&amp;TEXT(K104,0)&amp;"+b0*"&amp;TEXT(L104,0)&amp;") + (s1*"&amp;TEXT(W104,0)&amp;"+s2*"&amp;TEXT(X104,0)&amp;"+s3*"&amp;TEXT(Y104,0)&amp;"+s4*"&amp;TEXT(Z104,0)&amp;"+s5*"&amp;TEXT(AA104,0)&amp;"+s6*"&amp;TEXT(AB104,0)&amp;"+s7*"&amp;TEXT(AC104,0)&amp;"+s0*"&amp;TEXT(AD104,0)&amp;") + (e01*"&amp;IF(ISNUMBER(SEARCH("斬撃",R104)),S104,0)&amp;"+e02*"&amp;IF(ISNUMBER(SEARCH("刺突",R104)),S104,0)&amp;"+e03*"&amp;IF(ISNUMBER(SEARCH("打撃",R104)),S104,0)&amp;"+e04*"&amp;IF(ISNUMBER(SEARCH("射撃",R104)),S104,S104)&amp;"+e05*"&amp;IF(ISNUMBER(SEARCH("魔法",R104)),S104,0)&amp;"+e06*"&amp;IF(ISNUMBER(SERCH("無区分",R104)),S104,0)&amp;"+e07*"&amp;IF(T104="反撃",U104,0)&amp;"+e08*"&amp;IF(T104="風属性",U104,0)&amp;"+e09*"&amp;IF(T104="闇属性",U104,0)&amp;"+e10*"&amp;IF(T104="単体",U104,0)&amp;"+e11*"&amp;IF(T104="範囲",U104,0)&amp;"+e12*"&amp;IF(T104="人",U104,0)&amp;"+e13*"&amp;IF(T104="異族",U104,0)&amp;"+e14*"&amp;IF(T104="バジュラ",U104,0)&amp;"+e15*"&amp;IF(T104="魔動人形",U104,0)&amp;");"</f>
        <v>document.getElementById('m102').innerHTML = (b1*0+b2*0+b0*0) + (s1*0+s2*0+s3*0+s4*0+s5*0+s6*0+s7*0+s0*0) + (e01*0+e02*0+e03*0+e04*+e05*0+e06*0+e07*0+e08*0+e09*0+e10*0+e11*0+e12*0+e13*0+e14*0+e15*0);</v>
      </c>
      <c r="AI104" s="35" t="str">
        <f t="shared" si="8"/>
        <v>m102</v>
      </c>
      <c r="AJ104" s="23"/>
    </row>
    <row r="105" spans="1:36" s="3" customFormat="1" ht="37.049999999999997" customHeight="1" x14ac:dyDescent="0.3">
      <c r="A105" s="3" t="s">
        <v>222</v>
      </c>
      <c r="C105" s="6" t="s">
        <v>223</v>
      </c>
      <c r="D105" s="3">
        <v>5</v>
      </c>
      <c r="E105" s="3" t="s">
        <v>39</v>
      </c>
      <c r="F105" s="17" t="s">
        <v>48</v>
      </c>
      <c r="G105" s="8"/>
      <c r="H105" s="4">
        <f t="shared" si="9"/>
        <v>0</v>
      </c>
      <c r="I105" s="2"/>
      <c r="J105" s="2"/>
      <c r="K105" s="2"/>
      <c r="L105" s="2">
        <f t="shared" si="5"/>
        <v>0</v>
      </c>
      <c r="M105" s="2"/>
      <c r="N105" s="2"/>
      <c r="O105" s="2"/>
      <c r="P105" s="2"/>
      <c r="Q105" s="7"/>
      <c r="U105" s="4"/>
      <c r="AD105" s="4">
        <f t="shared" si="6"/>
        <v>0</v>
      </c>
      <c r="AF105" s="23"/>
      <c r="AG105" s="31" t="str">
        <f t="shared" si="7"/>
        <v>&lt;tr class='mmt ltd groupless'&gt;&lt;td headers='icon'&gt;&lt;img src='resources/TS_LUST_ST_MELA_01.png' alt='刻の架け橋'&gt;&lt;/td&gt;&lt;td headers='name'&gt;刻の架け橋&lt;/td&gt;&lt;td headers='rank'&gt;5&lt;/td&gt;&lt;td headers='remark'&gt;&lt;span class='limited'&gt;限定&lt;/span&gt;&lt;/td&gt;&lt;td headers='origin'&gt;ルストブルグ
Lustburg&lt;/td&gt;&lt;td headers='group'&gt;&lt;/td&gt;&lt;td headers='score' id='m103'&gt;0&lt;/td&gt;&lt;td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05" s="31" t="str">
        <f ca="1">"document.getElementById('"&amp;AI105&amp;"').innerHTML = (b1*"&amp;TEXT(J105,0)&amp;"+b2*"&amp;TEXT(K105,0)&amp;"+b0*"&amp;TEXT(L105,0)&amp;") + (s1*"&amp;TEXT(W105,0)&amp;"+s2*"&amp;TEXT(X105,0)&amp;"+s3*"&amp;TEXT(Y105,0)&amp;"+s4*"&amp;TEXT(Z105,0)&amp;"+s5*"&amp;TEXT(AA105,0)&amp;"+s6*"&amp;TEXT(AB105,0)&amp;"+s7*"&amp;TEXT(AC105,0)&amp;"+s0*"&amp;TEXT(AD105,0)&amp;") + (e01*"&amp;IF(ISNUMBER(SEARCH("斬撃",R105)),S105,0)&amp;"+e02*"&amp;IF(ISNUMBER(SEARCH("刺突",R105)),S105,0)&amp;"+e03*"&amp;IF(ISNUMBER(SEARCH("打撃",R105)),S105,0)&amp;"+e04*"&amp;IF(ISNUMBER(SEARCH("射撃",R105)),S105,S105)&amp;"+e05*"&amp;IF(ISNUMBER(SEARCH("魔法",R105)),S105,0)&amp;"+e06*"&amp;IF(ISNUMBER(SERCH("無区分",R105)),S105,0)&amp;"+e07*"&amp;IF(T105="反撃",U105,0)&amp;"+e08*"&amp;IF(T105="風属性",U105,0)&amp;"+e09*"&amp;IF(T105="闇属性",U105,0)&amp;"+e10*"&amp;IF(T105="単体",U105,0)&amp;"+e11*"&amp;IF(T105="範囲",U105,0)&amp;"+e12*"&amp;IF(T105="人",U105,0)&amp;"+e13*"&amp;IF(T105="異族",U105,0)&amp;"+e14*"&amp;IF(T105="バジュラ",U105,0)&amp;"+e15*"&amp;IF(T105="魔動人形",U105,0)&amp;");"</f>
        <v>document.getElementById('m103').innerHTML = (b1*0+b2*0+b0*0) + (s1*0+s2*0+s3*0+s4*0+s5*0+s6*0+s7*0+s0*0) + (e01*0+e02*0+e03*0+e04*+e05*0+e06*0+e07*0+e08*0+e09*0+e10*0+e11*0+e12*0+e13*0+e14*0+e15*0);</v>
      </c>
      <c r="AI105" s="35" t="str">
        <f t="shared" si="8"/>
        <v>m103</v>
      </c>
      <c r="AJ105" s="23"/>
    </row>
    <row r="106" spans="1:36" s="3" customFormat="1" ht="37.049999999999997" customHeight="1" x14ac:dyDescent="0.3">
      <c r="A106" s="3" t="s">
        <v>224</v>
      </c>
      <c r="C106" s="6" t="s">
        <v>225</v>
      </c>
      <c r="D106" s="3">
        <v>5</v>
      </c>
      <c r="E106" s="3" t="s">
        <v>39</v>
      </c>
      <c r="F106" s="17" t="s">
        <v>48</v>
      </c>
      <c r="G106" s="8"/>
      <c r="H106" s="4">
        <f t="shared" si="9"/>
        <v>0</v>
      </c>
      <c r="I106" s="2"/>
      <c r="J106" s="2"/>
      <c r="K106" s="2"/>
      <c r="L106" s="2">
        <f t="shared" si="5"/>
        <v>0</v>
      </c>
      <c r="M106" s="2"/>
      <c r="N106" s="2"/>
      <c r="O106" s="2"/>
      <c r="P106" s="2"/>
      <c r="Q106" s="7"/>
      <c r="U106" s="4"/>
      <c r="AD106" s="4">
        <f t="shared" si="6"/>
        <v>0</v>
      </c>
      <c r="AF106" s="23"/>
      <c r="AG106" s="31" t="str">
        <f t="shared" si="7"/>
        <v>&lt;tr class='mmt ltd groupless'&gt;&lt;td headers='icon'&gt;&lt;img src='resources/TS_LUST_ST_MELA_DARK_01.png' alt='無限の罪、その身に'&gt;&lt;/td&gt;&lt;td headers='name'&gt;無限の罪、その身に&lt;/td&gt;&lt;td headers='rank'&gt;5&lt;/td&gt;&lt;td headers='remark'&gt;&lt;span class='limited'&gt;限定&lt;/span&gt;&lt;/td&gt;&lt;td headers='origin'&gt;ルストブルグ
Lustburg&lt;/td&gt;&lt;td headers='group'&gt;&lt;/td&gt;&lt;td headers='score' id='m104'&gt;0&lt;/td&gt;&lt;td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06" s="31" t="str">
        <f ca="1">"document.getElementById('"&amp;AI106&amp;"').innerHTML = (b1*"&amp;TEXT(J106,0)&amp;"+b2*"&amp;TEXT(K106,0)&amp;"+b0*"&amp;TEXT(L106,0)&amp;") + (s1*"&amp;TEXT(W106,0)&amp;"+s2*"&amp;TEXT(X106,0)&amp;"+s3*"&amp;TEXT(Y106,0)&amp;"+s4*"&amp;TEXT(Z106,0)&amp;"+s5*"&amp;TEXT(AA106,0)&amp;"+s6*"&amp;TEXT(AB106,0)&amp;"+s7*"&amp;TEXT(AC106,0)&amp;"+s0*"&amp;TEXT(AD106,0)&amp;") + (e01*"&amp;IF(ISNUMBER(SEARCH("斬撃",R106)),S106,0)&amp;"+e02*"&amp;IF(ISNUMBER(SEARCH("刺突",R106)),S106,0)&amp;"+e03*"&amp;IF(ISNUMBER(SEARCH("打撃",R106)),S106,0)&amp;"+e04*"&amp;IF(ISNUMBER(SEARCH("射撃",R106)),S106,S106)&amp;"+e05*"&amp;IF(ISNUMBER(SEARCH("魔法",R106)),S106,0)&amp;"+e06*"&amp;IF(ISNUMBER(SERCH("無区分",R106)),S106,0)&amp;"+e07*"&amp;IF(T106="反撃",U106,0)&amp;"+e08*"&amp;IF(T106="風属性",U106,0)&amp;"+e09*"&amp;IF(T106="闇属性",U106,0)&amp;"+e10*"&amp;IF(T106="単体",U106,0)&amp;"+e11*"&amp;IF(T106="範囲",U106,0)&amp;"+e12*"&amp;IF(T106="人",U106,0)&amp;"+e13*"&amp;IF(T106="異族",U106,0)&amp;"+e14*"&amp;IF(T106="バジュラ",U106,0)&amp;"+e15*"&amp;IF(T106="魔動人形",U106,0)&amp;");"</f>
        <v>document.getElementById('m104').innerHTML = (b1*0+b2*0+b0*0) + (s1*0+s2*0+s3*0+s4*0+s5*0+s6*0+s7*0+s0*0) + (e01*0+e02*0+e03*0+e04*+e05*0+e06*0+e07*0+e08*0+e09*0+e10*0+e11*0+e12*0+e13*0+e14*0+e15*0);</v>
      </c>
      <c r="AI106" s="35" t="str">
        <f t="shared" si="8"/>
        <v>m104</v>
      </c>
      <c r="AJ106" s="23"/>
    </row>
    <row r="107" spans="1:36" s="3" customFormat="1" ht="37.049999999999997" customHeight="1" x14ac:dyDescent="0.3">
      <c r="A107" s="3" t="s">
        <v>226</v>
      </c>
      <c r="C107" s="6" t="s">
        <v>227</v>
      </c>
      <c r="D107" s="3">
        <v>5</v>
      </c>
      <c r="E107" s="3" t="s">
        <v>39</v>
      </c>
      <c r="F107" s="17" t="s">
        <v>48</v>
      </c>
      <c r="G107" s="8"/>
      <c r="H107" s="4">
        <f t="shared" si="9"/>
        <v>0</v>
      </c>
      <c r="I107" s="2"/>
      <c r="J107" s="2"/>
      <c r="K107" s="2"/>
      <c r="L107" s="2">
        <f t="shared" si="5"/>
        <v>0</v>
      </c>
      <c r="M107" s="2"/>
      <c r="N107" s="2"/>
      <c r="O107" s="2"/>
      <c r="P107" s="2"/>
      <c r="Q107" s="7"/>
      <c r="U107" s="4"/>
      <c r="AD107" s="4">
        <f t="shared" si="6"/>
        <v>0</v>
      </c>
      <c r="AF107" s="23"/>
      <c r="AG107" s="31" t="str">
        <f t="shared" si="7"/>
        <v>&lt;tr class='mmt ltd groupless'&gt;&lt;td headers='icon'&gt;&lt;img src='resources/TS_LUST_ST_NIKUSU_DARK_01.png' alt='歪な刻は氷の檻に沈んで'&gt;&lt;/td&gt;&lt;td headers='name'&gt;歪な刻は氷の檻に沈んで&lt;/td&gt;&lt;td headers='rank'&gt;5&lt;/td&gt;&lt;td headers='remark'&gt;&lt;span class='limited'&gt;限定&lt;/span&gt;&lt;/td&gt;&lt;td headers='origin'&gt;ルストブルグ
Lustburg&lt;/td&gt;&lt;td headers='group'&gt;&lt;/td&gt;&lt;td headers='score' id='m105'&gt;0&lt;/td&gt;&lt;td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07" s="31" t="str">
        <f ca="1">"document.getElementById('"&amp;AI107&amp;"').innerHTML = (b1*"&amp;TEXT(J107,0)&amp;"+b2*"&amp;TEXT(K107,0)&amp;"+b0*"&amp;TEXT(L107,0)&amp;") + (s1*"&amp;TEXT(W107,0)&amp;"+s2*"&amp;TEXT(X107,0)&amp;"+s3*"&amp;TEXT(Y107,0)&amp;"+s4*"&amp;TEXT(Z107,0)&amp;"+s5*"&amp;TEXT(AA107,0)&amp;"+s6*"&amp;TEXT(AB107,0)&amp;"+s7*"&amp;TEXT(AC107,0)&amp;"+s0*"&amp;TEXT(AD107,0)&amp;") + (e01*"&amp;IF(ISNUMBER(SEARCH("斬撃",R107)),S107,0)&amp;"+e02*"&amp;IF(ISNUMBER(SEARCH("刺突",R107)),S107,0)&amp;"+e03*"&amp;IF(ISNUMBER(SEARCH("打撃",R107)),S107,0)&amp;"+e04*"&amp;IF(ISNUMBER(SEARCH("射撃",R107)),S107,S107)&amp;"+e05*"&amp;IF(ISNUMBER(SEARCH("魔法",R107)),S107,0)&amp;"+e06*"&amp;IF(ISNUMBER(SERCH("無区分",R107)),S107,0)&amp;"+e07*"&amp;IF(T107="反撃",U107,0)&amp;"+e08*"&amp;IF(T107="風属性",U107,0)&amp;"+e09*"&amp;IF(T107="闇属性",U107,0)&amp;"+e10*"&amp;IF(T107="単体",U107,0)&amp;"+e11*"&amp;IF(T107="範囲",U107,0)&amp;"+e12*"&amp;IF(T107="人",U107,0)&amp;"+e13*"&amp;IF(T107="異族",U107,0)&amp;"+e14*"&amp;IF(T107="バジュラ",U107,0)&amp;"+e15*"&amp;IF(T107="魔動人形",U107,0)&amp;");"</f>
        <v>document.getElementById('m105').innerHTML = (b1*0+b2*0+b0*0) + (s1*0+s2*0+s3*0+s4*0+s5*0+s6*0+s7*0+s0*0) + (e01*0+e02*0+e03*0+e04*+e05*0+e06*0+e07*0+e08*0+e09*0+e10*0+e11*0+e12*0+e13*0+e14*0+e15*0);</v>
      </c>
      <c r="AI107" s="35" t="str">
        <f t="shared" si="8"/>
        <v>m105</v>
      </c>
      <c r="AJ107" s="23"/>
    </row>
    <row r="108" spans="1:36" s="3" customFormat="1" ht="37.049999999999997" customHeight="1" x14ac:dyDescent="0.3">
      <c r="A108" s="3" t="s">
        <v>228</v>
      </c>
      <c r="C108" s="6" t="s">
        <v>229</v>
      </c>
      <c r="D108" s="3">
        <v>5</v>
      </c>
      <c r="F108" s="17" t="s">
        <v>48</v>
      </c>
      <c r="G108" s="8" t="s">
        <v>68</v>
      </c>
      <c r="H108" s="4">
        <f t="shared" si="9"/>
        <v>90</v>
      </c>
      <c r="I108" s="2"/>
      <c r="J108" s="2">
        <v>30</v>
      </c>
      <c r="K108" s="2"/>
      <c r="L108" s="2">
        <f t="shared" si="5"/>
        <v>30</v>
      </c>
      <c r="M108" s="2"/>
      <c r="N108" s="2"/>
      <c r="O108" s="2"/>
      <c r="P108" s="2">
        <v>10</v>
      </c>
      <c r="Q108" s="7"/>
      <c r="R108" s="3" t="s">
        <v>14</v>
      </c>
      <c r="S108" s="3">
        <v>40</v>
      </c>
      <c r="U108" s="4"/>
      <c r="V108" s="3" t="s">
        <v>495</v>
      </c>
      <c r="W108" s="3">
        <v>20</v>
      </c>
      <c r="Y108" s="3">
        <v>20</v>
      </c>
      <c r="AB108" s="3">
        <v>20</v>
      </c>
      <c r="AD108" s="4">
        <f t="shared" si="6"/>
        <v>20</v>
      </c>
      <c r="AF108" s="23"/>
      <c r="AG108" s="31" t="str">
        <f t="shared" si="7"/>
        <v>&lt;tr class='mmt'&gt;&lt;td headers='icon'&gt;&lt;img src='resources/TS_LUST_YAULAS_01.png' alt='華麗じゃない剣'&gt;&lt;/td&gt;&lt;td headers='name'&gt;華麗じゃない剣&lt;/td&gt;&lt;td headers='rank'&gt;5&lt;/td&gt;&lt;td headers='remark'&gt;&lt;/td&gt;&lt;td headers='origin'&gt;ルストブルグ
Lustburg&lt;/td&gt;&lt;td headers='group'&gt;聖教騎士団&lt;/td&gt;&lt;td headers='score' id='m106'&gt;90&lt;/td&gt;&lt;td headers='HP'&gt;&lt;/td&gt;&lt;td headers='patk'&gt;30&lt;/td&gt;&lt;td headers='matk'&gt;&lt;/td&gt;&lt;td headers='pdef'&gt;&lt;/td&gt;&lt;td headers='mdef'&gt;&lt;/td&gt;&lt;td headers='dex'&gt;&lt;/td&gt;&lt;td headers='agi'&gt;10&lt;/td&gt;&lt;td headers='luck'&gt;&lt;/td&gt;&lt;td headers='a.type'&gt;斬撃&lt;/td&gt;&lt;td headers='a.bonus'&gt;40&lt;/td&gt;&lt;td headers='special'&gt;&lt;/td&gt;&lt;td headers='sp.bonus'&gt;&lt;/td&gt;&lt;td headers='others'&gt;回避+10&lt;/td&gt;&lt;td headers='sinA'&gt;20&lt;/td&gt;&lt;td headers='sinB'&gt;&lt;/td&gt;&lt;td headers='sinC'&gt;20&lt;/td&gt;&lt;td headers='sinD'&gt;&lt;/td&gt;&lt;td headers='sinE'&gt;&lt;/td&gt;&lt;td headers='sinF'&gt;20&lt;/td&gt;&lt;td headers='sinG'&gt;&lt;/td&gt;&lt;/tr&gt;</v>
      </c>
      <c r="AH108" s="31" t="str">
        <f ca="1">"document.getElementById('"&amp;AI108&amp;"').innerHTML = (b1*"&amp;TEXT(J108,0)&amp;"+b2*"&amp;TEXT(K108,0)&amp;"+b0*"&amp;TEXT(L108,0)&amp;") + (s1*"&amp;TEXT(W108,0)&amp;"+s2*"&amp;TEXT(X108,0)&amp;"+s3*"&amp;TEXT(Y108,0)&amp;"+s4*"&amp;TEXT(Z108,0)&amp;"+s5*"&amp;TEXT(AA108,0)&amp;"+s6*"&amp;TEXT(AB108,0)&amp;"+s7*"&amp;TEXT(AC108,0)&amp;"+s0*"&amp;TEXT(AD108,0)&amp;") + (e01*"&amp;IF(ISNUMBER(SEARCH("斬撃",R108)),S108,0)&amp;"+e02*"&amp;IF(ISNUMBER(SEARCH("刺突",R108)),S108,0)&amp;"+e03*"&amp;IF(ISNUMBER(SEARCH("打撃",R108)),S108,0)&amp;"+e04*"&amp;IF(ISNUMBER(SEARCH("射撃",R108)),S108,S108)&amp;"+e05*"&amp;IF(ISNUMBER(SEARCH("魔法",R108)),S108,0)&amp;"+e06*"&amp;IF(ISNUMBER(SERCH("無区分",R108)),S108,0)&amp;"+e07*"&amp;IF(T108="反撃",U108,0)&amp;"+e08*"&amp;IF(T108="風属性",U108,0)&amp;"+e09*"&amp;IF(T108="闇属性",U108,0)&amp;"+e10*"&amp;IF(T108="単体",U108,0)&amp;"+e11*"&amp;IF(T108="範囲",U108,0)&amp;"+e12*"&amp;IF(T108="人",U108,0)&amp;"+e13*"&amp;IF(T108="異族",U108,0)&amp;"+e14*"&amp;IF(T108="バジュラ",U108,0)&amp;"+e15*"&amp;IF(T108="魔動人形",U108,0)&amp;");"</f>
        <v>document.getElementById('m106').innerHTML = (b1*30+b2*0+b0*30) + (s1*20+s2*0+s3*20+s4*0+s5*0+s6*20+s7*0+s0*20) + (e01*40+e02*0+e03*0+e04*40+e05*0+e06*0+e07*0+e08*0+e09*0+e10*0+e11*0+e12*0+e13*0+e14*0+e15*0);</v>
      </c>
      <c r="AI108" s="35" t="str">
        <f t="shared" si="8"/>
        <v>m106</v>
      </c>
      <c r="AJ108" s="23"/>
    </row>
    <row r="109" spans="1:36" s="3" customFormat="1" ht="37.049999999999997" customHeight="1" x14ac:dyDescent="0.3">
      <c r="A109" s="3" t="s">
        <v>230</v>
      </c>
      <c r="C109" s="6" t="s">
        <v>231</v>
      </c>
      <c r="D109" s="3">
        <v>5</v>
      </c>
      <c r="E109" s="3" t="s">
        <v>35</v>
      </c>
      <c r="F109" s="15" t="s">
        <v>36</v>
      </c>
      <c r="G109" s="8" t="s">
        <v>232</v>
      </c>
      <c r="H109" s="4">
        <f t="shared" si="9"/>
        <v>50</v>
      </c>
      <c r="I109" s="2">
        <v>20</v>
      </c>
      <c r="J109" s="2">
        <v>30</v>
      </c>
      <c r="K109" s="2"/>
      <c r="L109" s="2">
        <f t="shared" si="5"/>
        <v>30</v>
      </c>
      <c r="M109" s="2"/>
      <c r="N109" s="2"/>
      <c r="O109" s="2"/>
      <c r="P109" s="2"/>
      <c r="Q109" s="7"/>
      <c r="U109" s="4"/>
      <c r="Y109" s="3">
        <v>10</v>
      </c>
      <c r="AA109" s="3">
        <v>20</v>
      </c>
      <c r="AD109" s="4">
        <f t="shared" si="6"/>
        <v>20</v>
      </c>
      <c r="AF109" s="23"/>
      <c r="AG109" s="31" t="str">
        <f t="shared" si="7"/>
        <v>&lt;tr class='mmt ev'&gt;&lt;td headers='icon'&gt;&lt;img src='resources/TS_MCF_ALTO_01.png' alt='トライアングラー'&gt;&lt;/td&gt;&lt;td headers='name'&gt;トライアングラー&lt;/td&gt;&lt;td headers='rank'&gt;5&lt;/td&gt;&lt;td headers='remark'&gt;&lt;span class='event'&gt;活動&lt;/span&gt;&lt;/td&gt;&lt;td headers='origin'&gt;その他
Other&lt;/td&gt;&lt;td headers='group'&gt;マクロスフロンティア&lt;/td&gt;&lt;td headers='score' id='m107'&gt;50&lt;/td&gt;&lt;td headers='HP'&gt;20&lt;/td&gt;&lt;td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headers='sinC'&gt;10&lt;/td&gt;&lt;td headers='sinD'&gt;&lt;/td&gt;&lt;td headers='sinE'&gt;20&lt;/td&gt;&lt;td headers='sinF'&gt;&lt;/td&gt;&lt;td headers='sinG'&gt;&lt;/td&gt;&lt;/tr&gt;</v>
      </c>
      <c r="AH109" s="31" t="str">
        <f ca="1">"document.getElementById('"&amp;AI109&amp;"').innerHTML = (b1*"&amp;TEXT(J109,0)&amp;"+b2*"&amp;TEXT(K109,0)&amp;"+b0*"&amp;TEXT(L109,0)&amp;") + (s1*"&amp;TEXT(W109,0)&amp;"+s2*"&amp;TEXT(X109,0)&amp;"+s3*"&amp;TEXT(Y109,0)&amp;"+s4*"&amp;TEXT(Z109,0)&amp;"+s5*"&amp;TEXT(AA109,0)&amp;"+s6*"&amp;TEXT(AB109,0)&amp;"+s7*"&amp;TEXT(AC109,0)&amp;"+s0*"&amp;TEXT(AD109,0)&amp;") + (e01*"&amp;IF(ISNUMBER(SEARCH("斬撃",R109)),S109,0)&amp;"+e02*"&amp;IF(ISNUMBER(SEARCH("刺突",R109)),S109,0)&amp;"+e03*"&amp;IF(ISNUMBER(SEARCH("打撃",R109)),S109,0)&amp;"+e04*"&amp;IF(ISNUMBER(SEARCH("射撃",R109)),S109,S109)&amp;"+e05*"&amp;IF(ISNUMBER(SEARCH("魔法",R109)),S109,0)&amp;"+e06*"&amp;IF(ISNUMBER(SERCH("無区分",R109)),S109,0)&amp;"+e07*"&amp;IF(T109="反撃",U109,0)&amp;"+e08*"&amp;IF(T109="風属性",U109,0)&amp;"+e09*"&amp;IF(T109="闇属性",U109,0)&amp;"+e10*"&amp;IF(T109="単体",U109,0)&amp;"+e11*"&amp;IF(T109="範囲",U109,0)&amp;"+e12*"&amp;IF(T109="人",U109,0)&amp;"+e13*"&amp;IF(T109="異族",U109,0)&amp;"+e14*"&amp;IF(T109="バジュラ",U109,0)&amp;"+e15*"&amp;IF(T109="魔動人形",U109,0)&amp;");"</f>
        <v>document.getElementById('m107').innerHTML = (b1*30+b2*0+b0*30) + (s1*0+s2*0+s3*10+s4*0+s5*20+s6*0+s7*0+s0*20) + (e01*0+e02*0+e03*0+e04*+e05*0+e06*0+e07*0+e08*0+e09*0+e10*0+e11*0+e12*0+e13*0+e14*0+e15*0);</v>
      </c>
      <c r="AI109" s="35" t="str">
        <f t="shared" si="8"/>
        <v>m107</v>
      </c>
      <c r="AJ109" s="23"/>
    </row>
    <row r="110" spans="1:36" s="3" customFormat="1" ht="37.049999999999997" customHeight="1" x14ac:dyDescent="0.3">
      <c r="A110" s="3" t="s">
        <v>233</v>
      </c>
      <c r="C110" s="6" t="s">
        <v>234</v>
      </c>
      <c r="D110" s="3">
        <v>5</v>
      </c>
      <c r="E110" s="3" t="s">
        <v>39</v>
      </c>
      <c r="F110" s="15" t="s">
        <v>36</v>
      </c>
      <c r="G110" s="8" t="s">
        <v>232</v>
      </c>
      <c r="H110" s="4">
        <f t="shared" si="9"/>
        <v>130</v>
      </c>
      <c r="I110" s="2"/>
      <c r="J110" s="2">
        <v>30</v>
      </c>
      <c r="K110" s="2">
        <v>30</v>
      </c>
      <c r="L110" s="2">
        <f t="shared" si="5"/>
        <v>30</v>
      </c>
      <c r="M110" s="2"/>
      <c r="N110" s="2"/>
      <c r="O110" s="2"/>
      <c r="P110" s="2"/>
      <c r="Q110" s="7"/>
      <c r="T110" s="3" t="s">
        <v>25</v>
      </c>
      <c r="U110" s="4">
        <v>40</v>
      </c>
      <c r="Y110" s="3">
        <v>60</v>
      </c>
      <c r="AD110" s="4">
        <f t="shared" si="6"/>
        <v>60</v>
      </c>
      <c r="AF110" s="23"/>
      <c r="AG110" s="31" t="str">
        <f t="shared" si="7"/>
        <v>&lt;tr class='mmt ltd'&gt;&lt;td headers='icon'&gt;&lt;img src='resources/TS_MCF_RANKA_01.png' alt='夢追う歌姫'&gt;&lt;/td&gt;&lt;td headers='name'&gt;夢追う歌姫&lt;/td&gt;&lt;td headers='rank'&gt;5&lt;/td&gt;&lt;td headers='remark'&gt;&lt;span class='limited'&gt;限定&lt;/span&gt;&lt;/td&gt;&lt;td headers='origin'&gt;その他
Other&lt;/td&gt;&lt;td headers='group'&gt;マクロスフロンティア&lt;/td&gt;&lt;td headers='score' id='m108'&gt;130&lt;/td&gt;&lt;td headers='HP'&gt;&lt;/td&gt;&lt;td headers='patk'&gt;30&lt;/td&gt;&lt;td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headers='special'&gt;バジュラ&lt;/td&gt;&lt;td headers='sp.bonus'&gt;40&lt;/td&gt;&lt;td headers='others'&gt;&lt;/td&gt;&lt;td headers='sinA'&gt;&lt;/td&gt;&lt;td headers='sinB'&gt;&lt;/td&gt;&lt;td headers='sinC'&gt;60&lt;/td&gt;&lt;td headers='sinD'&gt;&lt;/td&gt;&lt;td headers='sinE'&gt;&lt;/td&gt;&lt;td headers='sinF'&gt;&lt;/td&gt;&lt;td headers='sinG'&gt;&lt;/td&gt;&lt;/tr&gt;</v>
      </c>
      <c r="AH110" s="31" t="str">
        <f ca="1">"document.getElementById('"&amp;AI110&amp;"').innerHTML = (b1*"&amp;TEXT(J110,0)&amp;"+b2*"&amp;TEXT(K110,0)&amp;"+b0*"&amp;TEXT(L110,0)&amp;") + (s1*"&amp;TEXT(W110,0)&amp;"+s2*"&amp;TEXT(X110,0)&amp;"+s3*"&amp;TEXT(Y110,0)&amp;"+s4*"&amp;TEXT(Z110,0)&amp;"+s5*"&amp;TEXT(AA110,0)&amp;"+s6*"&amp;TEXT(AB110,0)&amp;"+s7*"&amp;TEXT(AC110,0)&amp;"+s0*"&amp;TEXT(AD110,0)&amp;") + (e01*"&amp;IF(ISNUMBER(SEARCH("斬撃",R110)),S110,0)&amp;"+e02*"&amp;IF(ISNUMBER(SEARCH("刺突",R110)),S110,0)&amp;"+e03*"&amp;IF(ISNUMBER(SEARCH("打撃",R110)),S110,0)&amp;"+e04*"&amp;IF(ISNUMBER(SEARCH("射撃",R110)),S110,S110)&amp;"+e05*"&amp;IF(ISNUMBER(SEARCH("魔法",R110)),S110,0)&amp;"+e06*"&amp;IF(ISNUMBER(SERCH("無区分",R110)),S110,0)&amp;"+e07*"&amp;IF(T110="反撃",U110,0)&amp;"+e08*"&amp;IF(T110="風属性",U110,0)&amp;"+e09*"&amp;IF(T110="闇属性",U110,0)&amp;"+e10*"&amp;IF(T110="単体",U110,0)&amp;"+e11*"&amp;IF(T110="範囲",U110,0)&amp;"+e12*"&amp;IF(T110="人",U110,0)&amp;"+e13*"&amp;IF(T110="異族",U110,0)&amp;"+e14*"&amp;IF(T110="バジュラ",U110,0)&amp;"+e15*"&amp;IF(T110="魔動人形",U110,0)&amp;");"</f>
        <v>document.getElementById('m108').innerHTML = (b1*30+b2*30+b0*30) + (s1*0+s2*0+s3*60+s4*0+s5*0+s6*0+s7*0+s0*60) + (e01*0+e02*0+e03*0+e04*+e05*0+e06*0+e07*0+e08*0+e09*0+e10*0+e11*0+e12*0+e13*0+e14*40+e15*0);</v>
      </c>
      <c r="AI110" s="35" t="str">
        <f t="shared" si="8"/>
        <v>m108</v>
      </c>
      <c r="AJ110" s="23"/>
    </row>
    <row r="111" spans="1:36" s="3" customFormat="1" ht="37.049999999999997" customHeight="1" x14ac:dyDescent="0.3">
      <c r="A111" s="3" t="s">
        <v>235</v>
      </c>
      <c r="C111" s="6" t="s">
        <v>236</v>
      </c>
      <c r="D111" s="3">
        <v>5</v>
      </c>
      <c r="E111" s="3" t="s">
        <v>39</v>
      </c>
      <c r="F111" s="15" t="s">
        <v>36</v>
      </c>
      <c r="G111" s="8" t="s">
        <v>232</v>
      </c>
      <c r="H111" s="4">
        <f t="shared" si="9"/>
        <v>140</v>
      </c>
      <c r="I111" s="2">
        <v>20</v>
      </c>
      <c r="J111" s="2">
        <v>40</v>
      </c>
      <c r="K111" s="2"/>
      <c r="L111" s="2">
        <f t="shared" si="5"/>
        <v>40</v>
      </c>
      <c r="M111" s="2"/>
      <c r="N111" s="2"/>
      <c r="O111" s="2"/>
      <c r="P111" s="2"/>
      <c r="Q111" s="7"/>
      <c r="T111" s="3" t="s">
        <v>25</v>
      </c>
      <c r="U111" s="4">
        <v>40</v>
      </c>
      <c r="AA111" s="3">
        <v>60</v>
      </c>
      <c r="AD111" s="4">
        <f t="shared" si="6"/>
        <v>60</v>
      </c>
      <c r="AF111" s="23"/>
      <c r="AG111" s="31" t="str">
        <f t="shared" si="7"/>
        <v>&lt;tr class='mmt ltd'&gt;&lt;td headers='icon'&gt;&lt;img src='resources/TS_MCF_SHERYL_01.png' alt='銀河舞う妖精'&gt;&lt;/td&gt;&lt;td headers='name'&gt;銀河舞う妖精&lt;/td&gt;&lt;td headers='rank'&gt;5&lt;/td&gt;&lt;td headers='remark'&gt;&lt;span class='limited'&gt;限定&lt;/span&gt;&lt;/td&gt;&lt;td headers='origin'&gt;その他
Other&lt;/td&gt;&lt;td headers='group'&gt;マクロスフロンティア&lt;/td&gt;&lt;td headers='score' id='m109'&gt;140&lt;/td&gt;&lt;td headers='HP'&gt;20&lt;/td&gt;&lt;td headers='patk'&gt;40&lt;/td&gt;&lt;td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headers='special'&gt;バジュラ&lt;/td&gt;&lt;td headers='sp.bonus'&gt;40&lt;/td&gt;&lt;td headers='others'&gt;&lt;/td&gt;&lt;td headers='sinA'&gt;&lt;/td&gt;&lt;td headers='sinB'&gt;&lt;/td&gt;&lt;td headers='sinC'&gt;&lt;/td&gt;&lt;td headers='sinD'&gt;&lt;/td&gt;&lt;td headers='sinE'&gt;60&lt;/td&gt;&lt;td headers='sinF'&gt;&lt;/td&gt;&lt;td headers='sinG'&gt;&lt;/td&gt;&lt;/tr&gt;</v>
      </c>
      <c r="AH111" s="31" t="str">
        <f ca="1">"document.getElementById('"&amp;AI111&amp;"').innerHTML = (b1*"&amp;TEXT(J111,0)&amp;"+b2*"&amp;TEXT(K111,0)&amp;"+b0*"&amp;TEXT(L111,0)&amp;") + (s1*"&amp;TEXT(W111,0)&amp;"+s2*"&amp;TEXT(X111,0)&amp;"+s3*"&amp;TEXT(Y111,0)&amp;"+s4*"&amp;TEXT(Z111,0)&amp;"+s5*"&amp;TEXT(AA111,0)&amp;"+s6*"&amp;TEXT(AB111,0)&amp;"+s7*"&amp;TEXT(AC111,0)&amp;"+s0*"&amp;TEXT(AD111,0)&amp;") + (e01*"&amp;IF(ISNUMBER(SEARCH("斬撃",R111)),S111,0)&amp;"+e02*"&amp;IF(ISNUMBER(SEARCH("刺突",R111)),S111,0)&amp;"+e03*"&amp;IF(ISNUMBER(SEARCH("打撃",R111)),S111,0)&amp;"+e04*"&amp;IF(ISNUMBER(SEARCH("射撃",R111)),S111,S111)&amp;"+e05*"&amp;IF(ISNUMBER(SEARCH("魔法",R111)),S111,0)&amp;"+e06*"&amp;IF(ISNUMBER(SERCH("無区分",R111)),S111,0)&amp;"+e07*"&amp;IF(T111="反撃",U111,0)&amp;"+e08*"&amp;IF(T111="風属性",U111,0)&amp;"+e09*"&amp;IF(T111="闇属性",U111,0)&amp;"+e10*"&amp;IF(T111="単体",U111,0)&amp;"+e11*"&amp;IF(T111="範囲",U111,0)&amp;"+e12*"&amp;IF(T111="人",U111,0)&amp;"+e13*"&amp;IF(T111="異族",U111,0)&amp;"+e14*"&amp;IF(T111="バジュラ",U111,0)&amp;"+e15*"&amp;IF(T111="魔動人形",U111,0)&amp;");"</f>
        <v>document.getElementById('m109').innerHTML = (b1*40+b2*0+b0*40) + (s1*0+s2*0+s3*0+s4*0+s5*60+s6*0+s7*0+s0*60) + (e01*0+e02*0+e03*0+e04*+e05*0+e06*0+e07*0+e08*0+e09*0+e10*0+e11*0+e12*0+e13*0+e14*40+e15*0);</v>
      </c>
      <c r="AI111" s="35" t="str">
        <f t="shared" si="8"/>
        <v>m109</v>
      </c>
      <c r="AJ111" s="23"/>
    </row>
    <row r="112" spans="1:36" s="3" customFormat="1" ht="37.049999999999997" customHeight="1" x14ac:dyDescent="0.3">
      <c r="A112" s="3" t="s">
        <v>237</v>
      </c>
      <c r="C112" s="6" t="s">
        <v>238</v>
      </c>
      <c r="D112" s="3">
        <v>5</v>
      </c>
      <c r="F112" s="17" t="s">
        <v>505</v>
      </c>
      <c r="G112" s="8" t="s">
        <v>68</v>
      </c>
      <c r="H112" s="4">
        <f t="shared" si="9"/>
        <v>80</v>
      </c>
      <c r="I112" s="2">
        <v>40</v>
      </c>
      <c r="J112" s="2">
        <v>40</v>
      </c>
      <c r="K112" s="2"/>
      <c r="L112" s="2">
        <f t="shared" si="5"/>
        <v>40</v>
      </c>
      <c r="M112" s="2"/>
      <c r="N112" s="2"/>
      <c r="O112" s="2"/>
      <c r="P112" s="2">
        <v>5</v>
      </c>
      <c r="Q112" s="7"/>
      <c r="U112" s="4"/>
      <c r="V112" s="3" t="s">
        <v>482</v>
      </c>
      <c r="Y112" s="3">
        <v>20</v>
      </c>
      <c r="AC112" s="3">
        <v>40</v>
      </c>
      <c r="AD112" s="4">
        <f t="shared" si="6"/>
        <v>40</v>
      </c>
      <c r="AF112" s="23"/>
      <c r="AG112" s="31" t="str">
        <f t="shared" si="7"/>
        <v>&lt;tr class='mmt'&gt;&lt;td headers='icon'&gt;&lt;img src='resources/TS_NORTH_CADANOVA_01.png' alt='在りし日の二人と憧れと'&gt;&lt;/td&gt;&lt;td headers='name'&gt;在りし日の二人と憧れと&lt;/td&gt;&lt;td headers='rank'&gt;5&lt;/td&gt;&lt;td headers='remark'&gt;&lt;/td&gt;&lt;td headers='origin'&gt;ノーザンブライドレリーフ
Northern Pride&lt;/td&gt;&lt;td headers='group'&gt;聖教騎士団&lt;/td&gt;&lt;td headers='score' id='m110'&gt;80&lt;/td&gt;&lt;td headers='HP'&gt;40&lt;/td&gt;&lt;td headers='patk'&gt;40&lt;/td&gt;&lt;td headers='matk'&gt;&lt;/td&gt;&lt;td headers='pdef'&gt;&lt;/td&gt;&lt;td headers='mdef'&gt;&lt;/td&gt;&lt;td headers='dex'&gt;&lt;/td&gt;&lt;td headers='agi'&gt;5&lt;/td&gt;&lt;td headers='luck'&gt;&lt;/td&gt;&lt;td headers='a.type'&gt;&lt;/td&gt;&lt;td headers='a.bonus'&gt;&lt;/td&gt;&lt;td headers='special'&gt;&lt;/td&gt;&lt;td headers='sp.bonus'&gt;&lt;/td&gt;&lt;td headers='others'&gt;範囲耐性+10&lt;/td&gt;&lt;td headers='sinA'&gt;&lt;/td&gt;&lt;td headers='sinB'&gt;&lt;/td&gt;&lt;td headers='sinC'&gt;20&lt;/td&gt;&lt;td headers='sinD'&gt;&lt;/td&gt;&lt;td headers='sinE'&gt;&lt;/td&gt;&lt;td headers='sinF'&gt;&lt;/td&gt;&lt;td headers='sinG'&gt;40&lt;/td&gt;&lt;/tr&gt;</v>
      </c>
      <c r="AH112" s="31" t="str">
        <f ca="1">"document.getElementById('"&amp;AI112&amp;"').innerHTML = (b1*"&amp;TEXT(J112,0)&amp;"+b2*"&amp;TEXT(K112,0)&amp;"+b0*"&amp;TEXT(L112,0)&amp;") + (s1*"&amp;TEXT(W112,0)&amp;"+s2*"&amp;TEXT(X112,0)&amp;"+s3*"&amp;TEXT(Y112,0)&amp;"+s4*"&amp;TEXT(Z112,0)&amp;"+s5*"&amp;TEXT(AA112,0)&amp;"+s6*"&amp;TEXT(AB112,0)&amp;"+s7*"&amp;TEXT(AC112,0)&amp;"+s0*"&amp;TEXT(AD112,0)&amp;") + (e01*"&amp;IF(ISNUMBER(SEARCH("斬撃",R112)),S112,0)&amp;"+e02*"&amp;IF(ISNUMBER(SEARCH("刺突",R112)),S112,0)&amp;"+e03*"&amp;IF(ISNUMBER(SEARCH("打撃",R112)),S112,0)&amp;"+e04*"&amp;IF(ISNUMBER(SEARCH("射撃",R112)),S112,S112)&amp;"+e05*"&amp;IF(ISNUMBER(SEARCH("魔法",R112)),S112,0)&amp;"+e06*"&amp;IF(ISNUMBER(SERCH("無区分",R112)),S112,0)&amp;"+e07*"&amp;IF(T112="反撃",U112,0)&amp;"+e08*"&amp;IF(T112="風属性",U112,0)&amp;"+e09*"&amp;IF(T112="闇属性",U112,0)&amp;"+e10*"&amp;IF(T112="単体",U112,0)&amp;"+e11*"&amp;IF(T112="範囲",U112,0)&amp;"+e12*"&amp;IF(T112="人",U112,0)&amp;"+e13*"&amp;IF(T112="異族",U112,0)&amp;"+e14*"&amp;IF(T112="バジュラ",U112,0)&amp;"+e15*"&amp;IF(T112="魔動人形",U112,0)&amp;");"</f>
        <v>document.getElementById('m110').innerHTML = (b1*40+b2*0+b0*40) + (s1*0+s2*0+s3*20+s4*0+s5*0+s6*0+s7*40+s0*40) + (e01*0+e02*0+e03*0+e04*+e05*0+e06*0+e07*0+e08*0+e09*0+e10*0+e11*0+e12*0+e13*0+e14*0+e15*0);</v>
      </c>
      <c r="AI112" s="35" t="str">
        <f t="shared" si="8"/>
        <v>m110</v>
      </c>
      <c r="AJ112" s="23"/>
    </row>
    <row r="113" spans="1:36" s="3" customFormat="1" ht="37.049999999999997" customHeight="1" x14ac:dyDescent="0.3">
      <c r="A113" s="3" t="s">
        <v>511</v>
      </c>
      <c r="C113" s="6" t="s">
        <v>512</v>
      </c>
      <c r="D113" s="3">
        <v>5</v>
      </c>
      <c r="E113" s="3" t="s">
        <v>39</v>
      </c>
      <c r="F113" s="17" t="s">
        <v>505</v>
      </c>
      <c r="G113" s="8" t="s">
        <v>68</v>
      </c>
      <c r="H113" s="4">
        <f t="shared" si="9"/>
        <v>110</v>
      </c>
      <c r="I113" s="2">
        <v>30</v>
      </c>
      <c r="J113" s="2">
        <v>50</v>
      </c>
      <c r="K113" s="2"/>
      <c r="L113" s="2">
        <f t="shared" si="5"/>
        <v>50</v>
      </c>
      <c r="M113" s="2"/>
      <c r="N113" s="2"/>
      <c r="O113" s="2"/>
      <c r="P113" s="2">
        <v>5</v>
      </c>
      <c r="Q113" s="7"/>
      <c r="T113" s="3" t="s">
        <v>513</v>
      </c>
      <c r="U113" s="4">
        <v>20</v>
      </c>
      <c r="AB113" s="3">
        <v>40</v>
      </c>
      <c r="AC113" s="3">
        <v>20</v>
      </c>
      <c r="AD113" s="4">
        <f t="shared" si="6"/>
        <v>40</v>
      </c>
      <c r="AF113" s="23"/>
      <c r="AG113" s="31" t="str">
        <f t="shared" si="7"/>
        <v>&lt;tr class='mmt ltd'&gt;&lt;td headers='icon'&gt;&lt;img src='resources/TS_NORTH_CADANOVA_02.png' alt='落涙なき慟哭'&gt;&lt;/td&gt;&lt;td headers='name'&gt;落涙なき慟哭&lt;/td&gt;&lt;td headers='rank'&gt;5&lt;/td&gt;&lt;td headers='remark'&gt;&lt;span class='limited'&gt;限定&lt;/span&gt;&lt;/td&gt;&lt;td headers='origin'&gt;ノーザンブライドレリーフ
Northern Pride&lt;/td&gt;&lt;td headers='group'&gt;聖教騎士団&lt;/td&gt;&lt;td headers='score' id='m111'&gt;110&lt;/td&gt;&lt;td headers='HP'&gt;30&lt;/td&gt;&lt;td headers='patk'&gt;50&lt;/td&gt;&lt;td headers='matk'&gt;&lt;/td&gt;&lt;td headers='pdef'&gt;&lt;/td&gt;&lt;td headers='mdef'&gt;&lt;/td&gt;&lt;td headers='dex'&gt;&lt;/td&gt;&lt;td headers='agi'&gt;5&lt;/td&gt;&lt;td headers='luck'&gt;&lt;/td&gt;&lt;td headers='a.type'&gt;&lt;/td&gt;&lt;td headers='a.bonus'&gt;&lt;/td&gt;&lt;td headers='special'&gt;風属性&lt;/td&gt;&lt;td headers='sp.bonus'&gt;20&lt;/td&gt;&lt;td headers='others'&gt;&lt;/td&gt;&lt;td headers='sinA'&gt;&lt;/td&gt;&lt;td headers='sinB'&gt;&lt;/td&gt;&lt;td headers='sinC'&gt;&lt;/td&gt;&lt;td headers='sinD'&gt;&lt;/td&gt;&lt;td headers='sinE'&gt;&lt;/td&gt;&lt;td headers='sinF'&gt;40&lt;/td&gt;&lt;td headers='sinG'&gt;20&lt;/td&gt;&lt;/tr&gt;</v>
      </c>
      <c r="AH113" s="31" t="str">
        <f ca="1">"document.getElementById('"&amp;AI113&amp;"').innerHTML = (b1*"&amp;TEXT(J113,0)&amp;"+b2*"&amp;TEXT(K113,0)&amp;"+b0*"&amp;TEXT(L113,0)&amp;") + (s1*"&amp;TEXT(W113,0)&amp;"+s2*"&amp;TEXT(X113,0)&amp;"+s3*"&amp;TEXT(Y113,0)&amp;"+s4*"&amp;TEXT(Z113,0)&amp;"+s5*"&amp;TEXT(AA113,0)&amp;"+s6*"&amp;TEXT(AB113,0)&amp;"+s7*"&amp;TEXT(AC113,0)&amp;"+s0*"&amp;TEXT(AD113,0)&amp;") + (e01*"&amp;IF(ISNUMBER(SEARCH("斬撃",R113)),S113,0)&amp;"+e02*"&amp;IF(ISNUMBER(SEARCH("刺突",R113)),S113,0)&amp;"+e03*"&amp;IF(ISNUMBER(SEARCH("打撃",R113)),S113,0)&amp;"+e04*"&amp;IF(ISNUMBER(SEARCH("射撃",R113)),S113,S113)&amp;"+e05*"&amp;IF(ISNUMBER(SEARCH("魔法",R113)),S113,0)&amp;"+e06*"&amp;IF(ISNUMBER(SERCH("無区分",R113)),S113,0)&amp;"+e07*"&amp;IF(T113="反撃",U113,0)&amp;"+e08*"&amp;IF(T113="風属性",U113,0)&amp;"+e09*"&amp;IF(T113="闇属性",U113,0)&amp;"+e10*"&amp;IF(T113="単体",U113,0)&amp;"+e11*"&amp;IF(T113="範囲",U113,0)&amp;"+e12*"&amp;IF(T113="人",U113,0)&amp;"+e13*"&amp;IF(T113="異族",U113,0)&amp;"+e14*"&amp;IF(T113="バジュラ",U113,0)&amp;"+e15*"&amp;IF(T113="魔動人形",U113,0)&amp;");"</f>
        <v>document.getElementById('m111').innerHTML = (b1*50+b2*0+b0*50) + (s1*0+s2*0+s3*0+s4*0+s5*0+s6*40+s7*20+s0*40) + (e01*0+e02*0+e03*0+e04*+e05*0+e06*0+e07*0+e08*20+e09*0+e10*0+e11*0+e12*0+e13*0+e14*0+e15*0);</v>
      </c>
      <c r="AI113" s="35" t="str">
        <f t="shared" si="8"/>
        <v>m111</v>
      </c>
      <c r="AJ113" s="23"/>
    </row>
    <row r="114" spans="1:36" s="3" customFormat="1" ht="37.049999999999997" customHeight="1" x14ac:dyDescent="0.3">
      <c r="A114" s="3" t="s">
        <v>240</v>
      </c>
      <c r="C114" s="6" t="s">
        <v>241</v>
      </c>
      <c r="D114" s="3">
        <v>5</v>
      </c>
      <c r="E114" s="3" t="s">
        <v>35</v>
      </c>
      <c r="F114" s="17" t="s">
        <v>505</v>
      </c>
      <c r="G114" s="8"/>
      <c r="H114" s="4">
        <f t="shared" si="9"/>
        <v>0</v>
      </c>
      <c r="I114" s="2"/>
      <c r="J114" s="2"/>
      <c r="K114" s="2"/>
      <c r="L114" s="2">
        <f t="shared" si="5"/>
        <v>0</v>
      </c>
      <c r="M114" s="2"/>
      <c r="N114" s="2"/>
      <c r="O114" s="2"/>
      <c r="P114" s="2"/>
      <c r="Q114" s="7"/>
      <c r="U114" s="4"/>
      <c r="AD114" s="4">
        <f t="shared" si="6"/>
        <v>0</v>
      </c>
      <c r="AF114" s="23"/>
      <c r="AG114" s="31" t="str">
        <f t="shared" si="7"/>
        <v>&lt;tr class='mmt ev groupless'&gt;&lt;td headers='icon'&gt;&lt;img src='resources/TS_NORTH_GUILDFORD_01.png' alt='異端なき秩序の徒'&gt;&lt;/td&gt;&lt;td headers='name'&gt;異端なき秩序の徒&lt;/td&gt;&lt;td headers='rank'&gt;5&lt;/td&gt;&lt;td headers='remark'&gt;&lt;span class='event'&gt;活動&lt;/span&gt;&lt;/td&gt;&lt;td headers='origin'&gt;ノーザンブライドレリーフ
Northern Pride&lt;/td&gt;&lt;td headers='group'&gt;&lt;/td&gt;&lt;td headers='score' id='m112'&gt;0&lt;/td&gt;&lt;td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14" s="31" t="str">
        <f ca="1">"document.getElementById('"&amp;AI114&amp;"').innerHTML = (b1*"&amp;TEXT(J114,0)&amp;"+b2*"&amp;TEXT(K114,0)&amp;"+b0*"&amp;TEXT(L114,0)&amp;") + (s1*"&amp;TEXT(W114,0)&amp;"+s2*"&amp;TEXT(X114,0)&amp;"+s3*"&amp;TEXT(Y114,0)&amp;"+s4*"&amp;TEXT(Z114,0)&amp;"+s5*"&amp;TEXT(AA114,0)&amp;"+s6*"&amp;TEXT(AB114,0)&amp;"+s7*"&amp;TEXT(AC114,0)&amp;"+s0*"&amp;TEXT(AD114,0)&amp;") + (e01*"&amp;IF(ISNUMBER(SEARCH("斬撃",R114)),S114,0)&amp;"+e02*"&amp;IF(ISNUMBER(SEARCH("刺突",R114)),S114,0)&amp;"+e03*"&amp;IF(ISNUMBER(SEARCH("打撃",R114)),S114,0)&amp;"+e04*"&amp;IF(ISNUMBER(SEARCH("射撃",R114)),S114,S114)&amp;"+e05*"&amp;IF(ISNUMBER(SEARCH("魔法",R114)),S114,0)&amp;"+e06*"&amp;IF(ISNUMBER(SERCH("無区分",R114)),S114,0)&amp;"+e07*"&amp;IF(T114="反撃",U114,0)&amp;"+e08*"&amp;IF(T114="風属性",U114,0)&amp;"+e09*"&amp;IF(T114="闇属性",U114,0)&amp;"+e10*"&amp;IF(T114="単体",U114,0)&amp;"+e11*"&amp;IF(T114="範囲",U114,0)&amp;"+e12*"&amp;IF(T114="人",U114,0)&amp;"+e13*"&amp;IF(T114="異族",U114,0)&amp;"+e14*"&amp;IF(T114="バジュラ",U114,0)&amp;"+e15*"&amp;IF(T114="魔動人形",U114,0)&amp;");"</f>
        <v>document.getElementById('m112').innerHTML = (b1*0+b2*0+b0*0) + (s1*0+s2*0+s3*0+s4*0+s5*0+s6*0+s7*0+s0*0) + (e01*0+e02*0+e03*0+e04*+e05*0+e06*0+e07*0+e08*0+e09*0+e10*0+e11*0+e12*0+e13*0+e14*0+e15*0);</v>
      </c>
      <c r="AI114" s="35" t="str">
        <f t="shared" si="8"/>
        <v>m112</v>
      </c>
      <c r="AJ114" s="23"/>
    </row>
    <row r="115" spans="1:36" s="3" customFormat="1" ht="37.049999999999997" customHeight="1" x14ac:dyDescent="0.3">
      <c r="A115" s="3" t="s">
        <v>242</v>
      </c>
      <c r="C115" s="6" t="s">
        <v>243</v>
      </c>
      <c r="D115" s="3">
        <v>5</v>
      </c>
      <c r="F115" s="17" t="s">
        <v>505</v>
      </c>
      <c r="G115" s="8" t="s">
        <v>68</v>
      </c>
      <c r="H115" s="4">
        <f t="shared" si="9"/>
        <v>80</v>
      </c>
      <c r="I115" s="2">
        <v>40</v>
      </c>
      <c r="J115" s="2">
        <v>20</v>
      </c>
      <c r="K115" s="2">
        <v>20</v>
      </c>
      <c r="L115" s="2">
        <f t="shared" si="5"/>
        <v>20</v>
      </c>
      <c r="M115" s="2"/>
      <c r="N115" s="2"/>
      <c r="O115" s="2"/>
      <c r="P115" s="2"/>
      <c r="Q115" s="7"/>
      <c r="U115" s="4"/>
      <c r="AC115" s="3">
        <v>60</v>
      </c>
      <c r="AD115" s="4">
        <f t="shared" si="6"/>
        <v>60</v>
      </c>
      <c r="AF115" s="23"/>
      <c r="AG115" s="31" t="str">
        <f t="shared" si="7"/>
        <v>&lt;tr class='mmt'&gt;&lt;td headers='icon'&gt;&lt;img src='resources/TS_NORTH_RAKINA_01.png' alt='“傲慢”への祈り'&gt;&lt;/td&gt;&lt;td headers='name'&gt;“傲慢”への祈り&lt;/td&gt;&lt;td headers='rank'&gt;5&lt;/td&gt;&lt;td headers='remark'&gt;&lt;/td&gt;&lt;td headers='origin'&gt;ノーザンブライドレリーフ
Northern Pride&lt;/td&gt;&lt;td headers='group'&gt;聖教騎士団&lt;/td&gt;&lt;td headers='score' id='m113'&gt;80&lt;/td&gt;&lt;td headers='HP'&gt;40&lt;/td&gt;&lt;td headers='patk'&gt;20&lt;/td&gt;&lt;td headers='matk'&gt;20&lt;/td&gt;&lt;td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headers='sinG'&gt;60&lt;/td&gt;&lt;/tr&gt;</v>
      </c>
      <c r="AH115" s="31" t="str">
        <f ca="1">"document.getElementById('"&amp;AI115&amp;"').innerHTML = (b1*"&amp;TEXT(J115,0)&amp;"+b2*"&amp;TEXT(K115,0)&amp;"+b0*"&amp;TEXT(L115,0)&amp;") + (s1*"&amp;TEXT(W115,0)&amp;"+s2*"&amp;TEXT(X115,0)&amp;"+s3*"&amp;TEXT(Y115,0)&amp;"+s4*"&amp;TEXT(Z115,0)&amp;"+s5*"&amp;TEXT(AA115,0)&amp;"+s6*"&amp;TEXT(AB115,0)&amp;"+s7*"&amp;TEXT(AC115,0)&amp;"+s0*"&amp;TEXT(AD115,0)&amp;") + (e01*"&amp;IF(ISNUMBER(SEARCH("斬撃",R115)),S115,0)&amp;"+e02*"&amp;IF(ISNUMBER(SEARCH("刺突",R115)),S115,0)&amp;"+e03*"&amp;IF(ISNUMBER(SEARCH("打撃",R115)),S115,0)&amp;"+e04*"&amp;IF(ISNUMBER(SEARCH("射撃",R115)),S115,S115)&amp;"+e05*"&amp;IF(ISNUMBER(SEARCH("魔法",R115)),S115,0)&amp;"+e06*"&amp;IF(ISNUMBER(SERCH("無区分",R115)),S115,0)&amp;"+e07*"&amp;IF(T115="反撃",U115,0)&amp;"+e08*"&amp;IF(T115="風属性",U115,0)&amp;"+e09*"&amp;IF(T115="闇属性",U115,0)&amp;"+e10*"&amp;IF(T115="単体",U115,0)&amp;"+e11*"&amp;IF(T115="範囲",U115,0)&amp;"+e12*"&amp;IF(T115="人",U115,0)&amp;"+e13*"&amp;IF(T115="異族",U115,0)&amp;"+e14*"&amp;IF(T115="バジュラ",U115,0)&amp;"+e15*"&amp;IF(T115="魔動人形",U115,0)&amp;");"</f>
        <v>document.getElementById('m113').innerHTML = (b1*20+b2*20+b0*20) + (s1*0+s2*0+s3*0+s4*0+s5*0+s6*0+s7*60+s0*60) + (e01*0+e02*0+e03*0+e04*+e05*0+e06*0+e07*0+e08*0+e09*0+e10*0+e11*0+e12*0+e13*0+e14*0+e15*0);</v>
      </c>
      <c r="AI115" s="35" t="str">
        <f t="shared" si="8"/>
        <v>m113</v>
      </c>
      <c r="AJ115" s="23"/>
    </row>
    <row r="116" spans="1:36" s="3" customFormat="1" ht="37.049999999999997" customHeight="1" x14ac:dyDescent="0.3">
      <c r="A116" s="3" t="s">
        <v>244</v>
      </c>
      <c r="C116" s="6" t="s">
        <v>245</v>
      </c>
      <c r="D116" s="3">
        <v>5</v>
      </c>
      <c r="F116" s="17" t="s">
        <v>505</v>
      </c>
      <c r="G116" s="8"/>
      <c r="H116" s="4">
        <f t="shared" si="9"/>
        <v>0</v>
      </c>
      <c r="I116" s="2"/>
      <c r="J116" s="2"/>
      <c r="K116" s="2"/>
      <c r="L116" s="2">
        <f t="shared" si="5"/>
        <v>0</v>
      </c>
      <c r="M116" s="2"/>
      <c r="N116" s="2"/>
      <c r="O116" s="2"/>
      <c r="P116" s="2"/>
      <c r="Q116" s="7"/>
      <c r="U116" s="4"/>
      <c r="AD116" s="4">
        <f t="shared" si="6"/>
        <v>0</v>
      </c>
      <c r="AF116" s="23"/>
      <c r="AG116" s="31" t="str">
        <f t="shared" si="7"/>
        <v>&lt;tr class='mmt groupless'&gt;&lt;td headers='icon'&gt;&lt;img src='resources/TS_NORTH_TORITOH_01.png' alt='叶わぬ過去、叶える未来'&gt;&lt;/td&gt;&lt;td headers='name'&gt;叶わぬ過去、叶える未来&lt;/td&gt;&lt;td headers='rank'&gt;5&lt;/td&gt;&lt;td headers='remark'&gt;&lt;/td&gt;&lt;td headers='origin'&gt;ノーザンブライドレリーフ
Northern Pride&lt;/td&gt;&lt;td headers='group'&gt;&lt;/td&gt;&lt;td headers='score' id='m114'&gt;0&lt;/td&gt;&lt;td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16" s="31" t="str">
        <f ca="1">"document.getElementById('"&amp;AI116&amp;"').innerHTML = (b1*"&amp;TEXT(J116,0)&amp;"+b2*"&amp;TEXT(K116,0)&amp;"+b0*"&amp;TEXT(L116,0)&amp;") + (s1*"&amp;TEXT(W116,0)&amp;"+s2*"&amp;TEXT(X116,0)&amp;"+s3*"&amp;TEXT(Y116,0)&amp;"+s4*"&amp;TEXT(Z116,0)&amp;"+s5*"&amp;TEXT(AA116,0)&amp;"+s6*"&amp;TEXT(AB116,0)&amp;"+s7*"&amp;TEXT(AC116,0)&amp;"+s0*"&amp;TEXT(AD116,0)&amp;") + (e01*"&amp;IF(ISNUMBER(SEARCH("斬撃",R116)),S116,0)&amp;"+e02*"&amp;IF(ISNUMBER(SEARCH("刺突",R116)),S116,0)&amp;"+e03*"&amp;IF(ISNUMBER(SEARCH("打撃",R116)),S116,0)&amp;"+e04*"&amp;IF(ISNUMBER(SEARCH("射撃",R116)),S116,S116)&amp;"+e05*"&amp;IF(ISNUMBER(SEARCH("魔法",R116)),S116,0)&amp;"+e06*"&amp;IF(ISNUMBER(SERCH("無区分",R116)),S116,0)&amp;"+e07*"&amp;IF(T116="反撃",U116,0)&amp;"+e08*"&amp;IF(T116="風属性",U116,0)&amp;"+e09*"&amp;IF(T116="闇属性",U116,0)&amp;"+e10*"&amp;IF(T116="単体",U116,0)&amp;"+e11*"&amp;IF(T116="範囲",U116,0)&amp;"+e12*"&amp;IF(T116="人",U116,0)&amp;"+e13*"&amp;IF(T116="異族",U116,0)&amp;"+e14*"&amp;IF(T116="バジュラ",U116,0)&amp;"+e15*"&amp;IF(T116="魔動人形",U116,0)&amp;");"</f>
        <v>document.getElementById('m114').innerHTML = (b1*0+b2*0+b0*0) + (s1*0+s2*0+s3*0+s4*0+s5*0+s6*0+s7*0+s0*0) + (e01*0+e02*0+e03*0+e04*+e05*0+e06*0+e07*0+e08*0+e09*0+e10*0+e11*0+e12*0+e13*0+e14*0+e15*0);</v>
      </c>
      <c r="AI116" s="35" t="str">
        <f t="shared" si="8"/>
        <v>m114</v>
      </c>
      <c r="AJ116" s="23"/>
    </row>
    <row r="117" spans="1:36" s="3" customFormat="1" ht="37.049999999999997" customHeight="1" x14ac:dyDescent="0.3">
      <c r="A117" s="3" t="s">
        <v>246</v>
      </c>
      <c r="C117" s="6" t="s">
        <v>247</v>
      </c>
      <c r="D117" s="3">
        <v>4</v>
      </c>
      <c r="F117" s="15" t="s">
        <v>36</v>
      </c>
      <c r="G117" s="8"/>
      <c r="H117" s="4">
        <f t="shared" si="9"/>
        <v>0</v>
      </c>
      <c r="I117" s="2"/>
      <c r="J117" s="2"/>
      <c r="K117" s="2"/>
      <c r="L117" s="2">
        <f t="shared" si="5"/>
        <v>0</v>
      </c>
      <c r="M117" s="2"/>
      <c r="N117" s="2"/>
      <c r="O117" s="2"/>
      <c r="P117" s="2"/>
      <c r="Q117" s="7"/>
      <c r="U117" s="4"/>
      <c r="AD117" s="4">
        <f t="shared" si="6"/>
        <v>0</v>
      </c>
      <c r="AF117" s="23"/>
      <c r="AG117" s="31" t="str">
        <f t="shared" si="7"/>
        <v>&lt;tr class='mmt groupless'&gt;&lt;td headers='icon'&gt;&lt;img src='resources/TS_OTHER_WAGINAO_01.png' alt='隔たりを破る純心'&gt;&lt;/td&gt;&lt;td headers='name'&gt;隔たりを破る純心&lt;/td&gt;&lt;td headers='rank'&gt;4&lt;/td&gt;&lt;td headers='remark'&gt;&lt;/td&gt;&lt;td headers='origin'&gt;その他
Other&lt;/td&gt;&lt;td headers='group'&gt;&lt;/td&gt;&lt;td headers='score' id='m115'&gt;0&lt;/td&gt;&lt;td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17" s="31" t="str">
        <f ca="1">"document.getElementById('"&amp;AI117&amp;"').innerHTML = (b1*"&amp;TEXT(J117,0)&amp;"+b2*"&amp;TEXT(K117,0)&amp;"+b0*"&amp;TEXT(L117,0)&amp;") + (s1*"&amp;TEXT(W117,0)&amp;"+s2*"&amp;TEXT(X117,0)&amp;"+s3*"&amp;TEXT(Y117,0)&amp;"+s4*"&amp;TEXT(Z117,0)&amp;"+s5*"&amp;TEXT(AA117,0)&amp;"+s6*"&amp;TEXT(AB117,0)&amp;"+s7*"&amp;TEXT(AC117,0)&amp;"+s0*"&amp;TEXT(AD117,0)&amp;") + (e01*"&amp;IF(ISNUMBER(SEARCH("斬撃",R117)),S117,0)&amp;"+e02*"&amp;IF(ISNUMBER(SEARCH("刺突",R117)),S117,0)&amp;"+e03*"&amp;IF(ISNUMBER(SEARCH("打撃",R117)),S117,0)&amp;"+e04*"&amp;IF(ISNUMBER(SEARCH("射撃",R117)),S117,S117)&amp;"+e05*"&amp;IF(ISNUMBER(SEARCH("魔法",R117)),S117,0)&amp;"+e06*"&amp;IF(ISNUMBER(SERCH("無区分",R117)),S117,0)&amp;"+e07*"&amp;IF(T117="反撃",U117,0)&amp;"+e08*"&amp;IF(T117="風属性",U117,0)&amp;"+e09*"&amp;IF(T117="闇属性",U117,0)&amp;"+e10*"&amp;IF(T117="単体",U117,0)&amp;"+e11*"&amp;IF(T117="範囲",U117,0)&amp;"+e12*"&amp;IF(T117="人",U117,0)&amp;"+e13*"&amp;IF(T117="異族",U117,0)&amp;"+e14*"&amp;IF(T117="バジュラ",U117,0)&amp;"+e15*"&amp;IF(T117="魔動人形",U117,0)&amp;");"</f>
        <v>document.getElementById('m115').innerHTML = (b1*0+b2*0+b0*0) + (s1*0+s2*0+s3*0+s4*0+s5*0+s6*0+s7*0+s0*0) + (e01*0+e02*0+e03*0+e04*+e05*0+e06*0+e07*0+e08*0+e09*0+e10*0+e11*0+e12*0+e13*0+e14*0+e15*0);</v>
      </c>
      <c r="AI117" s="35" t="str">
        <f t="shared" si="8"/>
        <v>m115</v>
      </c>
      <c r="AJ117" s="23"/>
    </row>
    <row r="118" spans="1:36" s="3" customFormat="1" ht="37.049999999999997" customHeight="1" x14ac:dyDescent="0.3">
      <c r="A118" s="3" t="s">
        <v>248</v>
      </c>
      <c r="C118" s="6" t="s">
        <v>249</v>
      </c>
      <c r="D118" s="3">
        <v>5</v>
      </c>
      <c r="E118" s="3" t="s">
        <v>39</v>
      </c>
      <c r="F118" s="15" t="s">
        <v>36</v>
      </c>
      <c r="G118" s="8" t="s">
        <v>250</v>
      </c>
      <c r="H118" s="4">
        <f t="shared" si="9"/>
        <v>90</v>
      </c>
      <c r="I118" s="2">
        <v>30</v>
      </c>
      <c r="J118" s="2">
        <v>20</v>
      </c>
      <c r="K118" s="2"/>
      <c r="L118" s="2">
        <f t="shared" si="5"/>
        <v>20</v>
      </c>
      <c r="M118" s="2"/>
      <c r="N118" s="2"/>
      <c r="O118" s="2"/>
      <c r="P118" s="2"/>
      <c r="Q118" s="7"/>
      <c r="T118" s="3" t="s">
        <v>24</v>
      </c>
      <c r="U118" s="4">
        <v>50</v>
      </c>
      <c r="W118" s="3">
        <v>20</v>
      </c>
      <c r="X118" s="3">
        <v>20</v>
      </c>
      <c r="AB118" s="3">
        <v>20</v>
      </c>
      <c r="AD118" s="4">
        <f t="shared" si="6"/>
        <v>20</v>
      </c>
      <c r="AF118" s="23"/>
      <c r="AG118" s="31" t="str">
        <f t="shared" si="7"/>
        <v>&lt;tr class='mmt ltd'&gt;&lt;td headers='icon'&gt;&lt;img src='resources/TS_POK_01.png' alt='理を破る者たちの休息'&gt;&lt;/td&gt;&lt;td headers='name'&gt;理を破る者たちの休息&lt;/td&gt;&lt;td headers='rank'&gt;5&lt;/td&gt;&lt;td headers='remark'&gt;&lt;span class='limited'&gt;限定&lt;/span&gt;&lt;/td&gt;&lt;td headers='origin'&gt;その他
Other&lt;/td&gt;&lt;td headers='group'&gt;FgG&lt;/td&gt;&lt;td headers='score' id='m116'&gt;90&lt;/td&gt;&lt;td headers='HP'&gt;30&lt;/td&gt;&lt;td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headers='special'&gt;異族&lt;/td&gt;&lt;td headers='sp.bonus'&gt;50&lt;/td&gt;&lt;td headers='others'&gt;&lt;/td&gt;&lt;td headers='sinA'&gt;20&lt;/td&gt;&lt;td headers='sinB'&gt;20&lt;/td&gt;&lt;td headers='sinC'&gt;&lt;/td&gt;&lt;td headers='sinD'&gt;&lt;/td&gt;&lt;td headers='sinE'&gt;&lt;/td&gt;&lt;td headers='sinF'&gt;20&lt;/td&gt;&lt;td headers='sinG'&gt;&lt;/td&gt;&lt;/tr&gt;</v>
      </c>
      <c r="AH118" s="31" t="str">
        <f ca="1">"document.getElementById('"&amp;AI118&amp;"').innerHTML = (b1*"&amp;TEXT(J118,0)&amp;"+b2*"&amp;TEXT(K118,0)&amp;"+b0*"&amp;TEXT(L118,0)&amp;") + (s1*"&amp;TEXT(W118,0)&amp;"+s2*"&amp;TEXT(X118,0)&amp;"+s3*"&amp;TEXT(Y118,0)&amp;"+s4*"&amp;TEXT(Z118,0)&amp;"+s5*"&amp;TEXT(AA118,0)&amp;"+s6*"&amp;TEXT(AB118,0)&amp;"+s7*"&amp;TEXT(AC118,0)&amp;"+s0*"&amp;TEXT(AD118,0)&amp;") + (e01*"&amp;IF(ISNUMBER(SEARCH("斬撃",R118)),S118,0)&amp;"+e02*"&amp;IF(ISNUMBER(SEARCH("刺突",R118)),S118,0)&amp;"+e03*"&amp;IF(ISNUMBER(SEARCH("打撃",R118)),S118,0)&amp;"+e04*"&amp;IF(ISNUMBER(SEARCH("射撃",R118)),S118,S118)&amp;"+e05*"&amp;IF(ISNUMBER(SEARCH("魔法",R118)),S118,0)&amp;"+e06*"&amp;IF(ISNUMBER(SERCH("無区分",R118)),S118,0)&amp;"+e07*"&amp;IF(T118="反撃",U118,0)&amp;"+e08*"&amp;IF(T118="風属性",U118,0)&amp;"+e09*"&amp;IF(T118="闇属性",U118,0)&amp;"+e10*"&amp;IF(T118="単体",U118,0)&amp;"+e11*"&amp;IF(T118="範囲",U118,0)&amp;"+e12*"&amp;IF(T118="人",U118,0)&amp;"+e13*"&amp;IF(T118="異族",U118,0)&amp;"+e14*"&amp;IF(T118="バジュラ",U118,0)&amp;"+e15*"&amp;IF(T118="魔動人形",U118,0)&amp;");"</f>
        <v>document.getElementById('m116').innerHTML = (b1*20+b2*0+b0*20) + (s1*20+s2*20+s3*0+s4*0+s5*0+s6*20+s7*0+s0*20) + (e01*0+e02*0+e03*0+e04*+e05*0+e06*0+e07*0+e08*0+e09*0+e10*0+e11*0+e12*0+e13*50+e14*0+e15*0);</v>
      </c>
      <c r="AI118" s="35" t="str">
        <f t="shared" si="8"/>
        <v>m116</v>
      </c>
      <c r="AJ118" s="23"/>
    </row>
    <row r="119" spans="1:36" s="3" customFormat="1" ht="37.049999999999997" customHeight="1" x14ac:dyDescent="0.3">
      <c r="A119" s="3" t="s">
        <v>251</v>
      </c>
      <c r="C119" s="6" t="s">
        <v>252</v>
      </c>
      <c r="D119" s="3">
        <v>5</v>
      </c>
      <c r="E119" s="3" t="s">
        <v>35</v>
      </c>
      <c r="F119" s="15" t="s">
        <v>36</v>
      </c>
      <c r="G119" s="8" t="s">
        <v>250</v>
      </c>
      <c r="H119" s="4">
        <f t="shared" si="9"/>
        <v>50</v>
      </c>
      <c r="I119" s="2">
        <v>30</v>
      </c>
      <c r="J119" s="2">
        <v>30</v>
      </c>
      <c r="K119" s="2"/>
      <c r="L119" s="2">
        <f t="shared" si="5"/>
        <v>30</v>
      </c>
      <c r="M119" s="2"/>
      <c r="N119" s="2"/>
      <c r="O119" s="2"/>
      <c r="P119" s="2"/>
      <c r="Q119" s="7"/>
      <c r="U119" s="4"/>
      <c r="AA119" s="3">
        <v>10</v>
      </c>
      <c r="AC119" s="3">
        <v>20</v>
      </c>
      <c r="AD119" s="4">
        <f t="shared" si="6"/>
        <v>20</v>
      </c>
      <c r="AF119" s="23"/>
      <c r="AG119" s="31" t="str">
        <f t="shared" si="7"/>
        <v>&lt;tr class='mmt ev'&gt;&lt;td headers='icon'&gt;&lt;img src='resources/TS_POK_ARUMASU_01.png' alt='決して折れない不屈の剣'&gt;&lt;/td&gt;&lt;td headers='name'&gt;決して折れない不屈の剣&lt;/td&gt;&lt;td headers='rank'&gt;5&lt;/td&gt;&lt;td headers='remark'&gt;&lt;span class='event'&gt;活動&lt;/span&gt;&lt;/td&gt;&lt;td headers='origin'&gt;その他
Other&lt;/td&gt;&lt;td headers='group'&gt;FgG&lt;/td&gt;&lt;td headers='score' id='m117'&gt;50&lt;/td&gt;&lt;td headers='HP'&gt;30&lt;/td&gt;&lt;td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headers='sinE'&gt;10&lt;/td&gt;&lt;td headers='sinF'&gt;&lt;/td&gt;&lt;td headers='sinG'&gt;20&lt;/td&gt;&lt;/tr&gt;</v>
      </c>
      <c r="AH119" s="31" t="str">
        <f ca="1">"document.getElementById('"&amp;AI119&amp;"').innerHTML = (b1*"&amp;TEXT(J119,0)&amp;"+b2*"&amp;TEXT(K119,0)&amp;"+b0*"&amp;TEXT(L119,0)&amp;") + (s1*"&amp;TEXT(W119,0)&amp;"+s2*"&amp;TEXT(X119,0)&amp;"+s3*"&amp;TEXT(Y119,0)&amp;"+s4*"&amp;TEXT(Z119,0)&amp;"+s5*"&amp;TEXT(AA119,0)&amp;"+s6*"&amp;TEXT(AB119,0)&amp;"+s7*"&amp;TEXT(AC119,0)&amp;"+s0*"&amp;TEXT(AD119,0)&amp;") + (e01*"&amp;IF(ISNUMBER(SEARCH("斬撃",R119)),S119,0)&amp;"+e02*"&amp;IF(ISNUMBER(SEARCH("刺突",R119)),S119,0)&amp;"+e03*"&amp;IF(ISNUMBER(SEARCH("打撃",R119)),S119,0)&amp;"+e04*"&amp;IF(ISNUMBER(SEARCH("射撃",R119)),S119,S119)&amp;"+e05*"&amp;IF(ISNUMBER(SEARCH("魔法",R119)),S119,0)&amp;"+e06*"&amp;IF(ISNUMBER(SERCH("無区分",R119)),S119,0)&amp;"+e07*"&amp;IF(T119="反撃",U119,0)&amp;"+e08*"&amp;IF(T119="風属性",U119,0)&amp;"+e09*"&amp;IF(T119="闇属性",U119,0)&amp;"+e10*"&amp;IF(T119="単体",U119,0)&amp;"+e11*"&amp;IF(T119="範囲",U119,0)&amp;"+e12*"&amp;IF(T119="人",U119,0)&amp;"+e13*"&amp;IF(T119="異族",U119,0)&amp;"+e14*"&amp;IF(T119="バジュラ",U119,0)&amp;"+e15*"&amp;IF(T119="魔動人形",U119,0)&amp;");"</f>
        <v>document.getElementById('m117').innerHTML = (b1*30+b2*0+b0*30) + (s1*0+s2*0+s3*0+s4*0+s5*10+s6*0+s7*20+s0*20) + (e01*0+e02*0+e03*0+e04*+e05*0+e06*0+e07*0+e08*0+e09*0+e10*0+e11*0+e12*0+e13*0+e14*0+e15*0);</v>
      </c>
      <c r="AI119" s="35" t="str">
        <f t="shared" si="8"/>
        <v>m117</v>
      </c>
      <c r="AJ119" s="23"/>
    </row>
    <row r="120" spans="1:36" s="3" customFormat="1" ht="37.049999999999997" customHeight="1" x14ac:dyDescent="0.3">
      <c r="A120" s="3" t="s">
        <v>516</v>
      </c>
      <c r="C120" s="6" t="s">
        <v>517</v>
      </c>
      <c r="D120" s="3">
        <v>5</v>
      </c>
      <c r="E120" s="3" t="s">
        <v>39</v>
      </c>
      <c r="F120" s="15" t="s">
        <v>36</v>
      </c>
      <c r="G120" s="8" t="s">
        <v>250</v>
      </c>
      <c r="H120" s="4">
        <f t="shared" si="9"/>
        <v>90</v>
      </c>
      <c r="I120" s="2"/>
      <c r="J120" s="2">
        <v>60</v>
      </c>
      <c r="K120" s="2"/>
      <c r="L120" s="2">
        <f t="shared" si="5"/>
        <v>60</v>
      </c>
      <c r="M120" s="2"/>
      <c r="N120" s="2"/>
      <c r="O120" s="2"/>
      <c r="P120" s="2"/>
      <c r="Q120" s="7"/>
      <c r="U120" s="4"/>
      <c r="V120" s="5" t="s">
        <v>518</v>
      </c>
      <c r="W120" s="3">
        <v>30</v>
      </c>
      <c r="AB120" s="3">
        <v>30</v>
      </c>
      <c r="AD120" s="4">
        <f t="shared" si="6"/>
        <v>30</v>
      </c>
      <c r="AF120" s="23"/>
      <c r="AG120" s="31" t="str">
        <f t="shared" si="7"/>
        <v>&lt;tr class='mmt ltd'&gt;&lt;td headers='icon'&gt;&lt;img src='resources/TS_POK_CASSIUS_01.png' alt='円環の瞳'&gt;&lt;/td&gt;&lt;td headers='name'&gt;円環の瞳&lt;/td&gt;&lt;td headers='rank'&gt;5&lt;/td&gt;&lt;td headers='remark'&gt;&lt;span class='limited'&gt;限定&lt;/span&gt;&lt;/td&gt;&lt;td headers='origin'&gt;その他
Other&lt;/td&gt;&lt;td headers='group'&gt;FgG&lt;/td&gt;&lt;td headers='score' id='m118'&gt;90&lt;/td&gt;&lt;td headers='HP'&gt;&lt;/td&gt;&lt;td headers='patk'&gt;60&lt;/td&gt;&lt;td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headers='others'&gt;暴擊率+20, 
命中率+10&lt;/td&gt;&lt;td headers='sinA'&gt;30&lt;/td&gt;&lt;td headers='sinB'&gt;&lt;/td&gt;&lt;td headers='sinC'&gt;&lt;/td&gt;&lt;td headers='sinD'&gt;&lt;/td&gt;&lt;td headers='sinE'&gt;&lt;/td&gt;&lt;td headers='sinF'&gt;30&lt;/td&gt;&lt;td headers='sinG'&gt;&lt;/td&gt;&lt;/tr&gt;</v>
      </c>
      <c r="AH120" s="31" t="str">
        <f ca="1">"document.getElementById('"&amp;AI120&amp;"').innerHTML = (b1*"&amp;TEXT(J120,0)&amp;"+b2*"&amp;TEXT(K120,0)&amp;"+b0*"&amp;TEXT(L120,0)&amp;") + (s1*"&amp;TEXT(W120,0)&amp;"+s2*"&amp;TEXT(X120,0)&amp;"+s3*"&amp;TEXT(Y120,0)&amp;"+s4*"&amp;TEXT(Z120,0)&amp;"+s5*"&amp;TEXT(AA120,0)&amp;"+s6*"&amp;TEXT(AB120,0)&amp;"+s7*"&amp;TEXT(AC120,0)&amp;"+s0*"&amp;TEXT(AD120,0)&amp;") + (e01*"&amp;IF(ISNUMBER(SEARCH("斬撃",R120)),S120,0)&amp;"+e02*"&amp;IF(ISNUMBER(SEARCH("刺突",R120)),S120,0)&amp;"+e03*"&amp;IF(ISNUMBER(SEARCH("打撃",R120)),S120,0)&amp;"+e04*"&amp;IF(ISNUMBER(SEARCH("射撃",R120)),S120,S120)&amp;"+e05*"&amp;IF(ISNUMBER(SEARCH("魔法",R120)),S120,0)&amp;"+e06*"&amp;IF(ISNUMBER(SERCH("無区分",R120)),S120,0)&amp;"+e07*"&amp;IF(T120="反撃",U120,0)&amp;"+e08*"&amp;IF(T120="風属性",U120,0)&amp;"+e09*"&amp;IF(T120="闇属性",U120,0)&amp;"+e10*"&amp;IF(T120="単体",U120,0)&amp;"+e11*"&amp;IF(T120="範囲",U120,0)&amp;"+e12*"&amp;IF(T120="人",U120,0)&amp;"+e13*"&amp;IF(T120="異族",U120,0)&amp;"+e14*"&amp;IF(T120="バジュラ",U120,0)&amp;"+e15*"&amp;IF(T120="魔動人形",U120,0)&amp;");"</f>
        <v>document.getElementById('m118').innerHTML = (b1*60+b2*0+b0*60) + (s1*30+s2*0+s3*0+s4*0+s5*0+s6*30+s7*0+s0*30) + (e01*0+e02*0+e03*0+e04*+e05*0+e06*0+e07*0+e08*0+e09*0+e10*0+e11*0+e12*0+e13*0+e14*0+e15*0);</v>
      </c>
      <c r="AI120" s="35" t="str">
        <f t="shared" si="8"/>
        <v>m118</v>
      </c>
      <c r="AJ120" s="23"/>
    </row>
    <row r="121" spans="1:36" s="3" customFormat="1" ht="37.049999999999997" customHeight="1" x14ac:dyDescent="0.3">
      <c r="A121" s="3" t="s">
        <v>253</v>
      </c>
      <c r="C121" s="6" t="s">
        <v>254</v>
      </c>
      <c r="D121" s="3">
        <v>5</v>
      </c>
      <c r="E121" s="3" t="s">
        <v>39</v>
      </c>
      <c r="F121" s="15" t="s">
        <v>36</v>
      </c>
      <c r="G121" s="8" t="s">
        <v>250</v>
      </c>
      <c r="H121" s="4">
        <f t="shared" si="9"/>
        <v>60</v>
      </c>
      <c r="I121" s="2">
        <v>40</v>
      </c>
      <c r="J121" s="2">
        <v>30</v>
      </c>
      <c r="K121" s="2"/>
      <c r="L121" s="2">
        <f t="shared" si="5"/>
        <v>30</v>
      </c>
      <c r="M121" s="2"/>
      <c r="N121" s="2"/>
      <c r="O121" s="2">
        <v>20</v>
      </c>
      <c r="P121" s="2">
        <v>10</v>
      </c>
      <c r="Q121" s="7"/>
      <c r="U121" s="4"/>
      <c r="Y121" s="3">
        <v>30</v>
      </c>
      <c r="AB121" s="3">
        <v>30</v>
      </c>
      <c r="AD121" s="4">
        <f t="shared" si="6"/>
        <v>30</v>
      </c>
      <c r="AF121" s="23"/>
      <c r="AG121" s="31" t="str">
        <f t="shared" si="7"/>
        <v>&lt;tr class='mmt ltd'&gt;&lt;td headers='icon'&gt;&lt;img src='resources/TS_POK_FAILNAUGHT_01.png' alt='闇に浮かぶ優しき笑み'&gt;&lt;/td&gt;&lt;td headers='name'&gt;闇に浮かぶ優しき笑み&lt;/td&gt;&lt;td headers='rank'&gt;5&lt;/td&gt;&lt;td headers='remark'&gt;&lt;span class='limited'&gt;限定&lt;/span&gt;&lt;/td&gt;&lt;td headers='origin'&gt;その他
Other&lt;/td&gt;&lt;td headers='group'&gt;FgG&lt;/td&gt;&lt;td headers='score' id='m119'&gt;60&lt;/td&gt;&lt;td headers='HP'&gt;40&lt;/td&gt;&lt;td headers='patk'&gt;30&lt;/td&gt;&lt;td headers='matk'&gt;&lt;/td&gt;&lt;td headers='pdef'&gt;&lt;/td&gt;&lt;td headers='mdef'&gt;&lt;/td&gt;&lt;td headers='dex'&gt;20&lt;/td&gt;&lt;td headers='agi'&gt;10&lt;/td&gt;&lt;td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headers='sinC'&gt;30&lt;/td&gt;&lt;td headers='sinD'&gt;&lt;/td&gt;&lt;td headers='sinE'&gt;&lt;/td&gt;&lt;td headers='sinF'&gt;30&lt;/td&gt;&lt;td headers='sinG'&gt;&lt;/td&gt;&lt;/tr&gt;</v>
      </c>
      <c r="AH121" s="31" t="str">
        <f ca="1">"document.getElementById('"&amp;AI121&amp;"').innerHTML = (b1*"&amp;TEXT(J121,0)&amp;"+b2*"&amp;TEXT(K121,0)&amp;"+b0*"&amp;TEXT(L121,0)&amp;") + (s1*"&amp;TEXT(W121,0)&amp;"+s2*"&amp;TEXT(X121,0)&amp;"+s3*"&amp;TEXT(Y121,0)&amp;"+s4*"&amp;TEXT(Z121,0)&amp;"+s5*"&amp;TEXT(AA121,0)&amp;"+s6*"&amp;TEXT(AB121,0)&amp;"+s7*"&amp;TEXT(AC121,0)&amp;"+s0*"&amp;TEXT(AD121,0)&amp;") + (e01*"&amp;IF(ISNUMBER(SEARCH("斬撃",R121)),S121,0)&amp;"+e02*"&amp;IF(ISNUMBER(SEARCH("刺突",R121)),S121,0)&amp;"+e03*"&amp;IF(ISNUMBER(SEARCH("打撃",R121)),S121,0)&amp;"+e04*"&amp;IF(ISNUMBER(SEARCH("射撃",R121)),S121,S121)&amp;"+e05*"&amp;IF(ISNUMBER(SEARCH("魔法",R121)),S121,0)&amp;"+e06*"&amp;IF(ISNUMBER(SERCH("無区分",R121)),S121,0)&amp;"+e07*"&amp;IF(T121="反撃",U121,0)&amp;"+e08*"&amp;IF(T121="風属性",U121,0)&amp;"+e09*"&amp;IF(T121="闇属性",U121,0)&amp;"+e10*"&amp;IF(T121="単体",U121,0)&amp;"+e11*"&amp;IF(T121="範囲",U121,0)&amp;"+e12*"&amp;IF(T121="人",U121,0)&amp;"+e13*"&amp;IF(T121="異族",U121,0)&amp;"+e14*"&amp;IF(T121="バジュラ",U121,0)&amp;"+e15*"&amp;IF(T121="魔動人形",U121,0)&amp;");"</f>
        <v>document.getElementById('m119').innerHTML = (b1*30+b2*0+b0*30) + (s1*0+s2*0+s3*30+s4*0+s5*0+s6*30+s7*0+s0*30) + (e01*0+e02*0+e03*0+e04*+e05*0+e06*0+e07*0+e08*0+e09*0+e10*0+e11*0+e12*0+e13*0+e14*0+e15*0);</v>
      </c>
      <c r="AI121" s="35" t="str">
        <f t="shared" si="8"/>
        <v>m119</v>
      </c>
      <c r="AJ121" s="23"/>
    </row>
    <row r="122" spans="1:36" s="3" customFormat="1" ht="37.049999999999997" customHeight="1" x14ac:dyDescent="0.3">
      <c r="A122" s="3" t="s">
        <v>255</v>
      </c>
      <c r="C122" s="6" t="s">
        <v>256</v>
      </c>
      <c r="D122" s="3">
        <v>5</v>
      </c>
      <c r="E122" s="3" t="s">
        <v>39</v>
      </c>
      <c r="F122" s="15" t="s">
        <v>36</v>
      </c>
      <c r="G122" s="8" t="s">
        <v>250</v>
      </c>
      <c r="H122" s="4">
        <f t="shared" si="9"/>
        <v>110</v>
      </c>
      <c r="I122" s="2">
        <v>20</v>
      </c>
      <c r="J122" s="2">
        <v>50</v>
      </c>
      <c r="K122" s="2"/>
      <c r="L122" s="2">
        <f t="shared" si="5"/>
        <v>50</v>
      </c>
      <c r="M122" s="2"/>
      <c r="N122" s="2"/>
      <c r="O122" s="2"/>
      <c r="P122" s="2"/>
      <c r="Q122" s="7"/>
      <c r="T122" s="3" t="s">
        <v>24</v>
      </c>
      <c r="U122" s="4">
        <v>30</v>
      </c>
      <c r="Z122" s="3">
        <v>20</v>
      </c>
      <c r="AA122" s="3">
        <v>30</v>
      </c>
      <c r="AC122" s="3">
        <v>10</v>
      </c>
      <c r="AD122" s="4">
        <f t="shared" si="6"/>
        <v>30</v>
      </c>
      <c r="AF122" s="23"/>
      <c r="AG122" s="31" t="str">
        <f t="shared" si="7"/>
        <v>&lt;tr class='mmt ltd'&gt;&lt;td headers='icon'&gt;&lt;img src='resources/TS_POK_MASAMUNE_01.png' alt='主君に捧げし刃'&gt;&lt;/td&gt;&lt;td headers='name'&gt;主君に捧げし刃&lt;/td&gt;&lt;td headers='rank'&gt;5&lt;/td&gt;&lt;td headers='remark'&gt;&lt;span class='limited'&gt;限定&lt;/span&gt;&lt;/td&gt;&lt;td headers='origin'&gt;その他
Other&lt;/td&gt;&lt;td headers='group'&gt;FgG&lt;/td&gt;&lt;td headers='score' id='m120'&gt;110&lt;/td&gt;&lt;td headers='HP'&gt;20&lt;/td&gt;&lt;td headers='patk'&gt;50&lt;/td&gt;&lt;td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headers='special'&gt;異族&lt;/td&gt;&lt;td headers='sp.bonus'&gt;30&lt;/td&gt;&lt;td headers='others'&gt;&lt;/td&gt;&lt;td headers='sinA'&gt;&lt;/td&gt;&lt;td headers='sinB'&gt;&lt;/td&gt;&lt;td headers='sinC'&gt;&lt;/td&gt;&lt;td headers='sinD'&gt;20&lt;/td&gt;&lt;td headers='sinE'&gt;30&lt;/td&gt;&lt;td headers='sinF'&gt;&lt;/td&gt;&lt;td headers='sinG'&gt;10&lt;/td&gt;&lt;/tr&gt;</v>
      </c>
      <c r="AH122" s="31" t="str">
        <f ca="1">"document.getElementById('"&amp;AI122&amp;"').innerHTML = (b1*"&amp;TEXT(J122,0)&amp;"+b2*"&amp;TEXT(K122,0)&amp;"+b0*"&amp;TEXT(L122,0)&amp;") + (s1*"&amp;TEXT(W122,0)&amp;"+s2*"&amp;TEXT(X122,0)&amp;"+s3*"&amp;TEXT(Y122,0)&amp;"+s4*"&amp;TEXT(Z122,0)&amp;"+s5*"&amp;TEXT(AA122,0)&amp;"+s6*"&amp;TEXT(AB122,0)&amp;"+s7*"&amp;TEXT(AC122,0)&amp;"+s0*"&amp;TEXT(AD122,0)&amp;") + (e01*"&amp;IF(ISNUMBER(SEARCH("斬撃",R122)),S122,0)&amp;"+e02*"&amp;IF(ISNUMBER(SEARCH("刺突",R122)),S122,0)&amp;"+e03*"&amp;IF(ISNUMBER(SEARCH("打撃",R122)),S122,0)&amp;"+e04*"&amp;IF(ISNUMBER(SEARCH("射撃",R122)),S122,S122)&amp;"+e05*"&amp;IF(ISNUMBER(SEARCH("魔法",R122)),S122,0)&amp;"+e06*"&amp;IF(ISNUMBER(SERCH("無区分",R122)),S122,0)&amp;"+e07*"&amp;IF(T122="反撃",U122,0)&amp;"+e08*"&amp;IF(T122="風属性",U122,0)&amp;"+e09*"&amp;IF(T122="闇属性",U122,0)&amp;"+e10*"&amp;IF(T122="単体",U122,0)&amp;"+e11*"&amp;IF(T122="範囲",U122,0)&amp;"+e12*"&amp;IF(T122="人",U122,0)&amp;"+e13*"&amp;IF(T122="異族",U122,0)&amp;"+e14*"&amp;IF(T122="バジュラ",U122,0)&amp;"+e15*"&amp;IF(T122="魔動人形",U122,0)&amp;");"</f>
        <v>document.getElementById('m120').innerHTML = (b1*50+b2*0+b0*50) + (s1*0+s2*0+s3*0+s4*20+s5*30+s6*0+s7*10+s0*30) + (e01*0+e02*0+e03*0+e04*+e05*0+e06*0+e07*0+e08*0+e09*0+e10*0+e11*0+e12*0+e13*30+e14*0+e15*0);</v>
      </c>
      <c r="AI122" s="35" t="str">
        <f t="shared" si="8"/>
        <v>m120</v>
      </c>
      <c r="AJ122" s="23"/>
    </row>
    <row r="123" spans="1:36" s="3" customFormat="1" ht="37.049999999999997" customHeight="1" x14ac:dyDescent="0.3">
      <c r="A123" s="3" t="s">
        <v>519</v>
      </c>
      <c r="C123" s="6" t="s">
        <v>522</v>
      </c>
      <c r="D123" s="3">
        <v>5</v>
      </c>
      <c r="E123" s="3" t="s">
        <v>39</v>
      </c>
      <c r="F123" s="15" t="s">
        <v>36</v>
      </c>
      <c r="G123" s="8" t="s">
        <v>250</v>
      </c>
      <c r="H123" s="4">
        <f t="shared" si="9"/>
        <v>30</v>
      </c>
      <c r="I123" s="2">
        <v>70</v>
      </c>
      <c r="J123" s="2"/>
      <c r="K123" s="2"/>
      <c r="L123" s="2">
        <f t="shared" si="5"/>
        <v>0</v>
      </c>
      <c r="M123" s="2"/>
      <c r="N123" s="2"/>
      <c r="O123" s="2"/>
      <c r="P123" s="2">
        <v>10</v>
      </c>
      <c r="Q123" s="7"/>
      <c r="U123" s="4"/>
      <c r="V123" s="3" t="s">
        <v>523</v>
      </c>
      <c r="AA123" s="3">
        <v>30</v>
      </c>
      <c r="AC123" s="3">
        <v>30</v>
      </c>
      <c r="AD123" s="4">
        <f t="shared" si="6"/>
        <v>30</v>
      </c>
      <c r="AF123" s="23"/>
      <c r="AG123" s="31" t="str">
        <f t="shared" si="7"/>
        <v>&lt;tr class='mmt ltd'&gt;&lt;td headers='icon'&gt;&lt;img src='resources/TS_POK_RISANAUT_01.png' alt='確定事象の砂時計'&gt;&lt;/td&gt;&lt;td headers='name'&gt;確定事象の砂時計&lt;/td&gt;&lt;td headers='rank'&gt;5&lt;/td&gt;&lt;td headers='remark'&gt;&lt;span class='limited'&gt;限定&lt;/span&gt;&lt;/td&gt;&lt;td headers='origin'&gt;その他
Other&lt;/td&gt;&lt;td headers='group'&gt;FgG&lt;/td&gt;&lt;td headers='score' id='m121'&gt;30&lt;/td&gt;&lt;td headers='HP'&gt;70&lt;/td&gt;&lt;td headers='patk'&gt;&lt;/td&gt;&lt;td headers='matk'&gt;&lt;/td&gt;&lt;td headers='pdef'&gt;&lt;/td&gt;&lt;td headers='mdef'&gt;&lt;/td&gt;&lt;td headers='dex'&gt;&lt;/td&gt;&lt;td headers='agi'&gt;10&lt;/td&gt;&lt;td headers='luck'&gt;&lt;/td&gt;&lt;td headers='a.type'&gt;&lt;/td&gt;&lt;td headers='a.bonus'&gt;&lt;/td&gt;&lt;td headers='special'&gt;&lt;/td&gt;&lt;td headers='sp.bonus'&gt;&lt;/td&gt;&lt;td headers='others'&gt;単体耐性+20&lt;/td&gt;&lt;td headers='sinA'&gt;&lt;/td&gt;&lt;td headers='sinB'&gt;&lt;/td&gt;&lt;td headers='sinC'&gt;&lt;/td&gt;&lt;td headers='sinD'&gt;&lt;/td&gt;&lt;td headers='sinE'&gt;30&lt;/td&gt;&lt;td headers='sinF'&gt;&lt;/td&gt;&lt;td headers='sinG'&gt;30&lt;/td&gt;&lt;/tr&gt;</v>
      </c>
      <c r="AH123" s="31" t="str">
        <f ca="1">"document.getElementById('"&amp;AI123&amp;"').innerHTML = (b1*"&amp;TEXT(J123,0)&amp;"+b2*"&amp;TEXT(K123,0)&amp;"+b0*"&amp;TEXT(L123,0)&amp;") + (s1*"&amp;TEXT(W123,0)&amp;"+s2*"&amp;TEXT(X123,0)&amp;"+s3*"&amp;TEXT(Y123,0)&amp;"+s4*"&amp;TEXT(Z123,0)&amp;"+s5*"&amp;TEXT(AA123,0)&amp;"+s6*"&amp;TEXT(AB123,0)&amp;"+s7*"&amp;TEXT(AC123,0)&amp;"+s0*"&amp;TEXT(AD123,0)&amp;") + (e01*"&amp;IF(ISNUMBER(SEARCH("斬撃",R123)),S123,0)&amp;"+e02*"&amp;IF(ISNUMBER(SEARCH("刺突",R123)),S123,0)&amp;"+e03*"&amp;IF(ISNUMBER(SEARCH("打撃",R123)),S123,0)&amp;"+e04*"&amp;IF(ISNUMBER(SEARCH("射撃",R123)),S123,S123)&amp;"+e05*"&amp;IF(ISNUMBER(SEARCH("魔法",R123)),S123,0)&amp;"+e06*"&amp;IF(ISNUMBER(SERCH("無区分",R123)),S123,0)&amp;"+e07*"&amp;IF(T123="反撃",U123,0)&amp;"+e08*"&amp;IF(T123="風属性",U123,0)&amp;"+e09*"&amp;IF(T123="闇属性",U123,0)&amp;"+e10*"&amp;IF(T123="単体",U123,0)&amp;"+e11*"&amp;IF(T123="範囲",U123,0)&amp;"+e12*"&amp;IF(T123="人",U123,0)&amp;"+e13*"&amp;IF(T123="異族",U123,0)&amp;"+e14*"&amp;IF(T123="バジュラ",U123,0)&amp;"+e15*"&amp;IF(T123="魔動人形",U123,0)&amp;");"</f>
        <v>document.getElementById('m121').innerHTML = (b1*0+b2*0+b0*0) + (s1*0+s2*0+s3*0+s4*0+s5*30+s6*0+s7*30+s0*30) + (e01*0+e02*0+e03*0+e04*+e05*0+e06*0+e07*0+e08*0+e09*0+e10*0+e11*0+e12*0+e13*0+e14*0+e15*0);</v>
      </c>
      <c r="AI123" s="35" t="str">
        <f t="shared" si="8"/>
        <v>m121</v>
      </c>
      <c r="AJ123" s="23"/>
    </row>
    <row r="124" spans="1:36" s="3" customFormat="1" ht="37.049999999999997" customHeight="1" x14ac:dyDescent="0.3">
      <c r="A124" s="3" t="s">
        <v>257</v>
      </c>
      <c r="C124" s="6" t="s">
        <v>258</v>
      </c>
      <c r="D124" s="3">
        <v>5</v>
      </c>
      <c r="E124" s="3" t="s">
        <v>39</v>
      </c>
      <c r="F124" s="15" t="s">
        <v>36</v>
      </c>
      <c r="G124" s="8" t="s">
        <v>250</v>
      </c>
      <c r="H124" s="4">
        <f t="shared" si="9"/>
        <v>100</v>
      </c>
      <c r="I124" s="2">
        <v>40</v>
      </c>
      <c r="J124" s="2"/>
      <c r="K124" s="2"/>
      <c r="L124" s="2">
        <f t="shared" si="5"/>
        <v>0</v>
      </c>
      <c r="M124" s="2"/>
      <c r="N124" s="2"/>
      <c r="O124" s="2"/>
      <c r="P124" s="2"/>
      <c r="Q124" s="7"/>
      <c r="R124" s="5" t="s">
        <v>17</v>
      </c>
      <c r="S124" s="3">
        <v>40</v>
      </c>
      <c r="U124" s="4"/>
      <c r="V124" s="3" t="s">
        <v>481</v>
      </c>
      <c r="AC124" s="3">
        <v>60</v>
      </c>
      <c r="AD124" s="4">
        <f t="shared" si="6"/>
        <v>60</v>
      </c>
      <c r="AF124" s="23"/>
      <c r="AG124" s="31" t="str">
        <f t="shared" si="7"/>
        <v>&lt;tr class='mmt ltd'&gt;&lt;td headers='icon'&gt;&lt;img src='resources/TS_POK_TIFARET_01.png' alt='導き、その光とともに'&gt;&lt;/td&gt;&lt;td headers='name'&gt;導き、その光とともに&lt;/td&gt;&lt;td headers='rank'&gt;5&lt;/td&gt;&lt;td headers='remark'&gt;&lt;span class='limited'&gt;限定&lt;/span&gt;&lt;/td&gt;&lt;td headers='origin'&gt;その他
Other&lt;/td&gt;&lt;td headers='group'&gt;FgG&lt;/td&gt;&lt;td headers='score' id='m122'&gt;100&lt;/td&gt;&lt;td headers='HP'&gt;40&lt;/td&gt;&lt;td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headers='a.type'&gt;射撃&lt;/td&gt;&lt;td headers='a.bonus'&gt;40&lt;/td&gt;&lt;td headers='special'&gt;&lt;/td&gt;&lt;td headers='sp.bonus'&gt;&lt;/td&gt;&lt;td headers='others'&gt;MP上限+20&lt;/td&gt;&lt;td headers='sinA'&gt;&lt;/td&gt;&lt;td headers='sinB'&gt;&lt;/td&gt;&lt;td headers='sinC'&gt;&lt;/td&gt;&lt;td headers='sinD'&gt;&lt;/td&gt;&lt;td headers='sinE'&gt;&lt;/td&gt;&lt;td headers='sinF'&gt;&lt;/td&gt;&lt;td headers='sinG'&gt;60&lt;/td&gt;&lt;/tr&gt;</v>
      </c>
      <c r="AH124" s="31" t="str">
        <f ca="1">"document.getElementById('"&amp;AI124&amp;"').innerHTML = (b1*"&amp;TEXT(J124,0)&amp;"+b2*"&amp;TEXT(K124,0)&amp;"+b0*"&amp;TEXT(L124,0)&amp;") + (s1*"&amp;TEXT(W124,0)&amp;"+s2*"&amp;TEXT(X124,0)&amp;"+s3*"&amp;TEXT(Y124,0)&amp;"+s4*"&amp;TEXT(Z124,0)&amp;"+s5*"&amp;TEXT(AA124,0)&amp;"+s6*"&amp;TEXT(AB124,0)&amp;"+s7*"&amp;TEXT(AC124,0)&amp;"+s0*"&amp;TEXT(AD124,0)&amp;") + (e01*"&amp;IF(ISNUMBER(SEARCH("斬撃",R124)),S124,0)&amp;"+e02*"&amp;IF(ISNUMBER(SEARCH("刺突",R124)),S124,0)&amp;"+e03*"&amp;IF(ISNUMBER(SEARCH("打撃",R124)),S124,0)&amp;"+e04*"&amp;IF(ISNUMBER(SEARCH("射撃",R124)),S124,S124)&amp;"+e05*"&amp;IF(ISNUMBER(SEARCH("魔法",R124)),S124,0)&amp;"+e06*"&amp;IF(ISNUMBER(SERCH("無区分",R124)),S124,0)&amp;"+e07*"&amp;IF(T124="反撃",U124,0)&amp;"+e08*"&amp;IF(T124="風属性",U124,0)&amp;"+e09*"&amp;IF(T124="闇属性",U124,0)&amp;"+e10*"&amp;IF(T124="単体",U124,0)&amp;"+e11*"&amp;IF(T124="範囲",U124,0)&amp;"+e12*"&amp;IF(T124="人",U124,0)&amp;"+e13*"&amp;IF(T124="異族",U124,0)&amp;"+e14*"&amp;IF(T124="バジュラ",U124,0)&amp;"+e15*"&amp;IF(T124="魔動人形",U124,0)&amp;");"</f>
        <v>document.getElementById('m122').innerHTML = (b1*0+b2*0+b0*0) + (s1*0+s2*0+s3*0+s4*0+s5*0+s6*0+s7*60+s0*60) + (e01*0+e02*0+e03*0+e04*40+e05*0+e06*0+e07*0+e08*0+e09*0+e10*0+e11*0+e12*0+e13*0+e14*0+e15*0);</v>
      </c>
      <c r="AI124" s="35" t="str">
        <f t="shared" si="8"/>
        <v>m122</v>
      </c>
      <c r="AJ124" s="23"/>
    </row>
    <row r="125" spans="1:36" s="3" customFormat="1" ht="37.049999999999997" customHeight="1" x14ac:dyDescent="0.3">
      <c r="A125" s="3" t="s">
        <v>259</v>
      </c>
      <c r="C125" s="6" t="s">
        <v>260</v>
      </c>
      <c r="D125" s="3">
        <v>5</v>
      </c>
      <c r="E125" s="3" t="s">
        <v>35</v>
      </c>
      <c r="F125" s="15" t="s">
        <v>36</v>
      </c>
      <c r="G125" s="8"/>
      <c r="H125" s="4">
        <f t="shared" si="9"/>
        <v>0</v>
      </c>
      <c r="I125" s="2"/>
      <c r="J125" s="2"/>
      <c r="K125" s="2"/>
      <c r="L125" s="2">
        <f t="shared" si="5"/>
        <v>0</v>
      </c>
      <c r="M125" s="2"/>
      <c r="N125" s="2"/>
      <c r="O125" s="2"/>
      <c r="P125" s="2"/>
      <c r="Q125" s="7"/>
      <c r="U125" s="4"/>
      <c r="AD125" s="4">
        <f t="shared" si="6"/>
        <v>0</v>
      </c>
      <c r="AF125" s="23"/>
      <c r="AG125" s="31" t="str">
        <f t="shared" si="7"/>
        <v>&lt;tr class='mmt ev groupless'&gt;&lt;td headers='icon'&gt;&lt;img src='resources/TS_REALEVENT_01.png' alt='タガタメは次の次元へ'&gt;&lt;/td&gt;&lt;td headers='name'&gt;タガタメは次の次元へ&lt;/td&gt;&lt;td headers='rank'&gt;5&lt;/td&gt;&lt;td headers='remark'&gt;&lt;span class='event'&gt;活動&lt;/span&gt;&lt;/td&gt;&lt;td headers='origin'&gt;その他
Other&lt;/td&gt;&lt;td headers='group'&gt;&lt;/td&gt;&lt;td headers='score' id='m123'&gt;0&lt;/td&gt;&lt;td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25" s="31" t="str">
        <f ca="1">"document.getElementById('"&amp;AI125&amp;"').innerHTML = (b1*"&amp;TEXT(J125,0)&amp;"+b2*"&amp;TEXT(K125,0)&amp;"+b0*"&amp;TEXT(L125,0)&amp;") + (s1*"&amp;TEXT(W125,0)&amp;"+s2*"&amp;TEXT(X125,0)&amp;"+s3*"&amp;TEXT(Y125,0)&amp;"+s4*"&amp;TEXT(Z125,0)&amp;"+s5*"&amp;TEXT(AA125,0)&amp;"+s6*"&amp;TEXT(AB125,0)&amp;"+s7*"&amp;TEXT(AC125,0)&amp;"+s0*"&amp;TEXT(AD125,0)&amp;") + (e01*"&amp;IF(ISNUMBER(SEARCH("斬撃",R125)),S125,0)&amp;"+e02*"&amp;IF(ISNUMBER(SEARCH("刺突",R125)),S125,0)&amp;"+e03*"&amp;IF(ISNUMBER(SEARCH("打撃",R125)),S125,0)&amp;"+e04*"&amp;IF(ISNUMBER(SEARCH("射撃",R125)),S125,S125)&amp;"+e05*"&amp;IF(ISNUMBER(SEARCH("魔法",R125)),S125,0)&amp;"+e06*"&amp;IF(ISNUMBER(SERCH("無区分",R125)),S125,0)&amp;"+e07*"&amp;IF(T125="反撃",U125,0)&amp;"+e08*"&amp;IF(T125="風属性",U125,0)&amp;"+e09*"&amp;IF(T125="闇属性",U125,0)&amp;"+e10*"&amp;IF(T125="単体",U125,0)&amp;"+e11*"&amp;IF(T125="範囲",U125,0)&amp;"+e12*"&amp;IF(T125="人",U125,0)&amp;"+e13*"&amp;IF(T125="異族",U125,0)&amp;"+e14*"&amp;IF(T125="バジュラ",U125,0)&amp;"+e15*"&amp;IF(T125="魔動人形",U125,0)&amp;");"</f>
        <v>document.getElementById('m123').innerHTML = (b1*0+b2*0+b0*0) + (s1*0+s2*0+s3*0+s4*0+s5*0+s6*0+s7*0+s0*0) + (e01*0+e02*0+e03*0+e04*+e05*0+e06*0+e07*0+e08*0+e09*0+e10*0+e11*0+e12*0+e13*0+e14*0+e15*0);</v>
      </c>
      <c r="AI125" s="35" t="str">
        <f t="shared" si="8"/>
        <v>m123</v>
      </c>
      <c r="AJ125" s="23"/>
    </row>
    <row r="126" spans="1:36" s="3" customFormat="1" ht="37.049999999999997" customHeight="1" x14ac:dyDescent="0.3">
      <c r="A126" s="3" t="s">
        <v>261</v>
      </c>
      <c r="C126" s="6" t="s">
        <v>262</v>
      </c>
      <c r="D126" s="3">
        <v>5</v>
      </c>
      <c r="E126" s="3" t="s">
        <v>39</v>
      </c>
      <c r="F126" s="15" t="s">
        <v>36</v>
      </c>
      <c r="G126" s="8" t="s">
        <v>250</v>
      </c>
      <c r="H126" s="4">
        <f t="shared" si="9"/>
        <v>90</v>
      </c>
      <c r="I126" s="2"/>
      <c r="J126" s="2">
        <v>40</v>
      </c>
      <c r="K126" s="2"/>
      <c r="L126" s="2">
        <f t="shared" si="5"/>
        <v>40</v>
      </c>
      <c r="M126" s="2"/>
      <c r="N126" s="2"/>
      <c r="O126" s="2">
        <v>20</v>
      </c>
      <c r="P126" s="2">
        <v>10</v>
      </c>
      <c r="Q126" s="7"/>
      <c r="R126" s="3" t="s">
        <v>14</v>
      </c>
      <c r="S126" s="3">
        <v>20</v>
      </c>
      <c r="U126" s="4"/>
      <c r="V126" s="3" t="s">
        <v>480</v>
      </c>
      <c r="Y126" s="3">
        <v>30</v>
      </c>
      <c r="AA126" s="3">
        <v>30</v>
      </c>
      <c r="AD126" s="4">
        <f t="shared" si="6"/>
        <v>30</v>
      </c>
      <c r="AF126" s="23"/>
      <c r="AG126" s="31" t="str">
        <f t="shared" si="7"/>
        <v>&lt;tr class='mmt ltd'&gt;&lt;td headers='icon'&gt;&lt;img src='resources/TS_S_01.png' alt='穢れなき乙女たち'&gt;&lt;/td&gt;&lt;td headers='name'&gt;穢れなき乙女たち&lt;/td&gt;&lt;td headers='rank'&gt;5&lt;/td&gt;&lt;td headers='remark'&gt;&lt;span class='limited'&gt;限定&lt;/span&gt;&lt;/td&gt;&lt;td headers='origin'&gt;その他
Other&lt;/td&gt;&lt;td headers='group'&gt;FgG&lt;/td&gt;&lt;td headers='score' id='m124'&gt;90&lt;/td&gt;&lt;td headers='HP'&gt;&lt;/td&gt;&lt;td headers='patk'&gt;40&lt;/td&gt;&lt;td headers='matk'&gt;&lt;/td&gt;&lt;td headers='pdef'&gt;&lt;/td&gt;&lt;td headers='mdef'&gt;&lt;/td&gt;&lt;td headers='dex'&gt;20&lt;/td&gt;&lt;td headers='agi'&gt;10&lt;/td&gt;&lt;td headers='luck'&gt;&lt;/td&gt;&lt;td headers='a.type'&gt;斬撃&lt;/td&gt;&lt;td headers='a.bonus'&gt;20&lt;/td&gt;&lt;td headers='special'&gt;&lt;/td&gt;&lt;td headers='sp.bonus'&gt;&lt;/td&gt;&lt;td headers='others'&gt;MP上限+10&lt;/td&gt;&lt;td headers='sinA'&gt;&lt;/td&gt;&lt;td headers='sinB'&gt;&lt;/td&gt;&lt;td headers='sinC'&gt;30&lt;/td&gt;&lt;td headers='sinD'&gt;&lt;/td&gt;&lt;td headers='sinE'&gt;30&lt;/td&gt;&lt;td headers='sinF'&gt;&lt;/td&gt;&lt;td headers='sinG'&gt;&lt;/td&gt;&lt;/tr&gt;</v>
      </c>
      <c r="AH126" s="31" t="str">
        <f ca="1">"document.getElementById('"&amp;AI126&amp;"').innerHTML = (b1*"&amp;TEXT(J126,0)&amp;"+b2*"&amp;TEXT(K126,0)&amp;"+b0*"&amp;TEXT(L126,0)&amp;") + (s1*"&amp;TEXT(W126,0)&amp;"+s2*"&amp;TEXT(X126,0)&amp;"+s3*"&amp;TEXT(Y126,0)&amp;"+s4*"&amp;TEXT(Z126,0)&amp;"+s5*"&amp;TEXT(AA126,0)&amp;"+s6*"&amp;TEXT(AB126,0)&amp;"+s7*"&amp;TEXT(AC126,0)&amp;"+s0*"&amp;TEXT(AD126,0)&amp;") + (e01*"&amp;IF(ISNUMBER(SEARCH("斬撃",R126)),S126,0)&amp;"+e02*"&amp;IF(ISNUMBER(SEARCH("刺突",R126)),S126,0)&amp;"+e03*"&amp;IF(ISNUMBER(SEARCH("打撃",R126)),S126,0)&amp;"+e04*"&amp;IF(ISNUMBER(SEARCH("射撃",R126)),S126,S126)&amp;"+e05*"&amp;IF(ISNUMBER(SEARCH("魔法",R126)),S126,0)&amp;"+e06*"&amp;IF(ISNUMBER(SERCH("無区分",R126)),S126,0)&amp;"+e07*"&amp;IF(T126="反撃",U126,0)&amp;"+e08*"&amp;IF(T126="風属性",U126,0)&amp;"+e09*"&amp;IF(T126="闇属性",U126,0)&amp;"+e10*"&amp;IF(T126="単体",U126,0)&amp;"+e11*"&amp;IF(T126="範囲",U126,0)&amp;"+e12*"&amp;IF(T126="人",U126,0)&amp;"+e13*"&amp;IF(T126="異族",U126,0)&amp;"+e14*"&amp;IF(T126="バジュラ",U126,0)&amp;"+e15*"&amp;IF(T126="魔動人形",U126,0)&amp;");"</f>
        <v>document.getElementById('m124').innerHTML = (b1*40+b2*0+b0*40) + (s1*0+s2*0+s3*30+s4*0+s5*30+s6*0+s7*0+s0*30) + (e01*20+e02*0+e03*0+e04*20+e05*0+e06*0+e07*0+e08*0+e09*0+e10*0+e11*0+e12*0+e13*0+e14*0+e15*0);</v>
      </c>
      <c r="AI126" s="35" t="str">
        <f t="shared" si="8"/>
        <v>m124</v>
      </c>
      <c r="AJ126" s="23"/>
    </row>
    <row r="127" spans="1:36" s="3" customFormat="1" ht="37.049999999999997" customHeight="1" x14ac:dyDescent="0.3">
      <c r="A127" s="3" t="s">
        <v>520</v>
      </c>
      <c r="C127" s="6" t="s">
        <v>524</v>
      </c>
      <c r="D127" s="3">
        <v>5</v>
      </c>
      <c r="E127" s="3" t="s">
        <v>39</v>
      </c>
      <c r="F127" s="15" t="s">
        <v>36</v>
      </c>
      <c r="G127" s="8" t="s">
        <v>250</v>
      </c>
      <c r="H127" s="4">
        <f t="shared" si="9"/>
        <v>70</v>
      </c>
      <c r="I127" s="2">
        <v>40</v>
      </c>
      <c r="J127" s="2">
        <v>30</v>
      </c>
      <c r="K127" s="2">
        <v>30</v>
      </c>
      <c r="L127" s="2">
        <f t="shared" si="5"/>
        <v>30</v>
      </c>
      <c r="M127" s="2"/>
      <c r="N127" s="2"/>
      <c r="O127" s="2"/>
      <c r="P127" s="2"/>
      <c r="Q127" s="7"/>
      <c r="U127" s="4"/>
      <c r="Y127" s="3">
        <v>40</v>
      </c>
      <c r="AA127" s="3">
        <v>20</v>
      </c>
      <c r="AD127" s="4">
        <f t="shared" si="6"/>
        <v>40</v>
      </c>
      <c r="AF127" s="23"/>
      <c r="AG127" s="31" t="str">
        <f t="shared" si="7"/>
        <v>&lt;tr class='mmt ltd'&gt;&lt;td headers='icon'&gt;&lt;img src='resources/TS_S_02.png' alt='華紋は桜色に染まり'&gt;&lt;/td&gt;&lt;td headers='name'&gt;華紋は桜色に染まり&lt;/td&gt;&lt;td headers='rank'&gt;5&lt;/td&gt;&lt;td headers='remark'&gt;&lt;span class='limited'&gt;限定&lt;/span&gt;&lt;/td&gt;&lt;td headers='origin'&gt;その他
Other&lt;/td&gt;&lt;td headers='group'&gt;FgG&lt;/td&gt;&lt;td headers='score' id='m125'&gt;70&lt;/td&gt;&lt;td headers='HP'&gt;40&lt;/td&gt;&lt;td headers='patk'&gt;30&lt;/td&gt;&lt;td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headers='sinC'&gt;40&lt;/td&gt;&lt;td headers='sinD'&gt;&lt;/td&gt;&lt;td headers='sinE'&gt;20&lt;/td&gt;&lt;td headers='sinF'&gt;&lt;/td&gt;&lt;td headers='sinG'&gt;&lt;/td&gt;&lt;/tr&gt;</v>
      </c>
      <c r="AH127" s="31" t="str">
        <f ca="1">"document.getElementById('"&amp;AI127&amp;"').innerHTML = (b1*"&amp;TEXT(J127,0)&amp;"+b2*"&amp;TEXT(K127,0)&amp;"+b0*"&amp;TEXT(L127,0)&amp;") + (s1*"&amp;TEXT(W127,0)&amp;"+s2*"&amp;TEXT(X127,0)&amp;"+s3*"&amp;TEXT(Y127,0)&amp;"+s4*"&amp;TEXT(Z127,0)&amp;"+s5*"&amp;TEXT(AA127,0)&amp;"+s6*"&amp;TEXT(AB127,0)&amp;"+s7*"&amp;TEXT(AC127,0)&amp;"+s0*"&amp;TEXT(AD127,0)&amp;") + (e01*"&amp;IF(ISNUMBER(SEARCH("斬撃",R127)),S127,0)&amp;"+e02*"&amp;IF(ISNUMBER(SEARCH("刺突",R127)),S127,0)&amp;"+e03*"&amp;IF(ISNUMBER(SEARCH("打撃",R127)),S127,0)&amp;"+e04*"&amp;IF(ISNUMBER(SEARCH("射撃",R127)),S127,S127)&amp;"+e05*"&amp;IF(ISNUMBER(SEARCH("魔法",R127)),S127,0)&amp;"+e06*"&amp;IF(ISNUMBER(SERCH("無区分",R127)),S127,0)&amp;"+e07*"&amp;IF(T127="反撃",U127,0)&amp;"+e08*"&amp;IF(T127="風属性",U127,0)&amp;"+e09*"&amp;IF(T127="闇属性",U127,0)&amp;"+e10*"&amp;IF(T127="単体",U127,0)&amp;"+e11*"&amp;IF(T127="範囲",U127,0)&amp;"+e12*"&amp;IF(T127="人",U127,0)&amp;"+e13*"&amp;IF(T127="異族",U127,0)&amp;"+e14*"&amp;IF(T127="バジュラ",U127,0)&amp;"+e15*"&amp;IF(T127="魔動人形",U127,0)&amp;");"</f>
        <v>document.getElementById('m125').innerHTML = (b1*30+b2*30+b0*30) + (s1*0+s2*0+s3*40+s4*0+s5*20+s6*0+s7*0+s0*40) + (e01*0+e02*0+e03*0+e04*+e05*0+e06*0+e07*0+e08*0+e09*0+e10*0+e11*0+e12*0+e13*0+e14*0+e15*0);</v>
      </c>
      <c r="AI127" s="35" t="str">
        <f t="shared" si="8"/>
        <v>m125</v>
      </c>
      <c r="AJ127" s="23"/>
    </row>
    <row r="128" spans="1:36" s="3" customFormat="1" ht="37.049999999999997" customHeight="1" x14ac:dyDescent="0.3">
      <c r="A128" s="3" t="s">
        <v>263</v>
      </c>
      <c r="C128" s="6" t="s">
        <v>264</v>
      </c>
      <c r="D128" s="3">
        <v>5</v>
      </c>
      <c r="E128" s="3" t="s">
        <v>35</v>
      </c>
      <c r="F128" s="15" t="s">
        <v>265</v>
      </c>
      <c r="G128" s="8"/>
      <c r="H128" s="4">
        <f t="shared" si="9"/>
        <v>0</v>
      </c>
      <c r="I128" s="2"/>
      <c r="J128" s="2"/>
      <c r="K128" s="2"/>
      <c r="L128" s="2">
        <f t="shared" si="5"/>
        <v>0</v>
      </c>
      <c r="M128" s="2"/>
      <c r="N128" s="2"/>
      <c r="O128" s="2"/>
      <c r="P128" s="2"/>
      <c r="Q128" s="7"/>
      <c r="U128" s="4"/>
      <c r="AD128" s="4">
        <f t="shared" si="6"/>
        <v>0</v>
      </c>
      <c r="AF128" s="23"/>
      <c r="AG128" s="31" t="str">
        <f t="shared" si="7"/>
        <v>&lt;tr class='mmt ev groupless'&gt;&lt;td headers='icon'&gt;&lt;img src='resources/TS_SAGA_BIRGITTA_01.png' alt='ファーストクリスマス'&gt;&lt;/td&gt;&lt;td headers='name'&gt;ファーストクリスマス&lt;/td&gt;&lt;td headers='rank'&gt;5&lt;/td&gt;&lt;td headers='remark'&gt;&lt;span class='event'&gt;活動&lt;/span&gt;&lt;/td&gt;&lt;td headers='origin'&gt;サガ地方
Saga Region&lt;/td&gt;&lt;td headers='group'&gt;&lt;/td&gt;&lt;td headers='score' id='m126'&gt;0&lt;/td&gt;&lt;td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28" s="31" t="str">
        <f ca="1">"document.getElementById('"&amp;AI128&amp;"').innerHTML = (b1*"&amp;TEXT(J128,0)&amp;"+b2*"&amp;TEXT(K128,0)&amp;"+b0*"&amp;TEXT(L128,0)&amp;") + (s1*"&amp;TEXT(W128,0)&amp;"+s2*"&amp;TEXT(X128,0)&amp;"+s3*"&amp;TEXT(Y128,0)&amp;"+s4*"&amp;TEXT(Z128,0)&amp;"+s5*"&amp;TEXT(AA128,0)&amp;"+s6*"&amp;TEXT(AB128,0)&amp;"+s7*"&amp;TEXT(AC128,0)&amp;"+s0*"&amp;TEXT(AD128,0)&amp;") + (e01*"&amp;IF(ISNUMBER(SEARCH("斬撃",R128)),S128,0)&amp;"+e02*"&amp;IF(ISNUMBER(SEARCH("刺突",R128)),S128,0)&amp;"+e03*"&amp;IF(ISNUMBER(SEARCH("打撃",R128)),S128,0)&amp;"+e04*"&amp;IF(ISNUMBER(SEARCH("射撃",R128)),S128,S128)&amp;"+e05*"&amp;IF(ISNUMBER(SEARCH("魔法",R128)),S128,0)&amp;"+e06*"&amp;IF(ISNUMBER(SERCH("無区分",R128)),S128,0)&amp;"+e07*"&amp;IF(T128="反撃",U128,0)&amp;"+e08*"&amp;IF(T128="風属性",U128,0)&amp;"+e09*"&amp;IF(T128="闇属性",U128,0)&amp;"+e10*"&amp;IF(T128="単体",U128,0)&amp;"+e11*"&amp;IF(T128="範囲",U128,0)&amp;"+e12*"&amp;IF(T128="人",U128,0)&amp;"+e13*"&amp;IF(T128="異族",U128,0)&amp;"+e14*"&amp;IF(T128="バジュラ",U128,0)&amp;"+e15*"&amp;IF(T128="魔動人形",U128,0)&amp;");"</f>
        <v>document.getElementById('m126').innerHTML = (b1*0+b2*0+b0*0) + (s1*0+s2*0+s3*0+s4*0+s5*0+s6*0+s7*0+s0*0) + (e01*0+e02*0+e03*0+e04*+e05*0+e06*0+e07*0+e08*0+e09*0+e10*0+e11*0+e12*0+e13*0+e14*0+e15*0);</v>
      </c>
      <c r="AI128" s="35" t="str">
        <f t="shared" si="8"/>
        <v>m126</v>
      </c>
      <c r="AJ128" s="23"/>
    </row>
    <row r="129" spans="1:36" s="3" customFormat="1" ht="37.049999999999997" customHeight="1" x14ac:dyDescent="0.3">
      <c r="A129" s="3" t="s">
        <v>521</v>
      </c>
      <c r="C129" s="6" t="s">
        <v>525</v>
      </c>
      <c r="D129" s="3">
        <v>5</v>
      </c>
      <c r="E129" s="3" t="s">
        <v>39</v>
      </c>
      <c r="F129" s="15" t="s">
        <v>265</v>
      </c>
      <c r="G129" s="8"/>
      <c r="H129" s="4">
        <f t="shared" si="9"/>
        <v>0</v>
      </c>
      <c r="I129" s="2"/>
      <c r="J129" s="2"/>
      <c r="K129" s="2"/>
      <c r="L129" s="2">
        <f t="shared" si="5"/>
        <v>0</v>
      </c>
      <c r="M129" s="2"/>
      <c r="N129" s="2"/>
      <c r="O129" s="2"/>
      <c r="P129" s="2"/>
      <c r="Q129" s="7"/>
      <c r="U129" s="4"/>
      <c r="AD129" s="4">
        <f t="shared" si="6"/>
        <v>0</v>
      </c>
      <c r="AF129" s="23"/>
      <c r="AG129" s="31" t="str">
        <f t="shared" si="7"/>
        <v>&lt;tr class='mmt ltd groupless'&gt;&lt;td headers='icon'&gt;&lt;img src='resources/TS_SAGA_EULALIA_01.png' alt='大森林の唱和'&gt;&lt;/td&gt;&lt;td headers='name'&gt;大森林の唱和&lt;/td&gt;&lt;td headers='rank'&gt;5&lt;/td&gt;&lt;td headers='remark'&gt;&lt;span class='limited'&gt;限定&lt;/span&gt;&lt;/td&gt;&lt;td headers='origin'&gt;サガ地方
Saga Region&lt;/td&gt;&lt;td headers='group'&gt;&lt;/td&gt;&lt;td headers='score' id='m127'&gt;0&lt;/td&gt;&lt;td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29" s="31" t="str">
        <f ca="1">"document.getElementById('"&amp;AI129&amp;"').innerHTML = (b1*"&amp;TEXT(J129,0)&amp;"+b2*"&amp;TEXT(K129,0)&amp;"+b0*"&amp;TEXT(L129,0)&amp;") + (s1*"&amp;TEXT(W129,0)&amp;"+s2*"&amp;TEXT(X129,0)&amp;"+s3*"&amp;TEXT(Y129,0)&amp;"+s4*"&amp;TEXT(Z129,0)&amp;"+s5*"&amp;TEXT(AA129,0)&amp;"+s6*"&amp;TEXT(AB129,0)&amp;"+s7*"&amp;TEXT(AC129,0)&amp;"+s0*"&amp;TEXT(AD129,0)&amp;") + (e01*"&amp;IF(ISNUMBER(SEARCH("斬撃",R129)),S129,0)&amp;"+e02*"&amp;IF(ISNUMBER(SEARCH("刺突",R129)),S129,0)&amp;"+e03*"&amp;IF(ISNUMBER(SEARCH("打撃",R129)),S129,0)&amp;"+e04*"&amp;IF(ISNUMBER(SEARCH("射撃",R129)),S129,S129)&amp;"+e05*"&amp;IF(ISNUMBER(SEARCH("魔法",R129)),S129,0)&amp;"+e06*"&amp;IF(ISNUMBER(SERCH("無区分",R129)),S129,0)&amp;"+e07*"&amp;IF(T129="反撃",U129,0)&amp;"+e08*"&amp;IF(T129="風属性",U129,0)&amp;"+e09*"&amp;IF(T129="闇属性",U129,0)&amp;"+e10*"&amp;IF(T129="単体",U129,0)&amp;"+e11*"&amp;IF(T129="範囲",U129,0)&amp;"+e12*"&amp;IF(T129="人",U129,0)&amp;"+e13*"&amp;IF(T129="異族",U129,0)&amp;"+e14*"&amp;IF(T129="バジュラ",U129,0)&amp;"+e15*"&amp;IF(T129="魔動人形",U129,0)&amp;");"</f>
        <v>document.getElementById('m127').innerHTML = (b1*0+b2*0+b0*0) + (s1*0+s2*0+s3*0+s4*0+s5*0+s6*0+s7*0+s0*0) + (e01*0+e02*0+e03*0+e04*+e05*0+e06*0+e07*0+e08*0+e09*0+e10*0+e11*0+e12*0+e13*0+e14*0+e15*0);</v>
      </c>
      <c r="AI129" s="35" t="str">
        <f t="shared" si="8"/>
        <v>m127</v>
      </c>
      <c r="AJ129" s="23"/>
    </row>
    <row r="130" spans="1:36" s="3" customFormat="1" ht="37.049999999999997" customHeight="1" x14ac:dyDescent="0.3">
      <c r="A130" s="3" t="s">
        <v>266</v>
      </c>
      <c r="C130" s="6" t="s">
        <v>267</v>
      </c>
      <c r="D130" s="3">
        <v>5</v>
      </c>
      <c r="F130" s="15" t="s">
        <v>265</v>
      </c>
      <c r="G130" s="8" t="s">
        <v>168</v>
      </c>
      <c r="H130" s="4">
        <f t="shared" si="9"/>
        <v>80</v>
      </c>
      <c r="I130" s="2">
        <v>70</v>
      </c>
      <c r="J130" s="2"/>
      <c r="K130" s="2"/>
      <c r="L130" s="2">
        <f t="shared" si="5"/>
        <v>0</v>
      </c>
      <c r="M130" s="2"/>
      <c r="N130" s="2"/>
      <c r="O130" s="2"/>
      <c r="P130" s="2"/>
      <c r="Q130" s="7"/>
      <c r="R130" s="3" t="s">
        <v>19</v>
      </c>
      <c r="S130" s="3">
        <v>20</v>
      </c>
      <c r="U130" s="4"/>
      <c r="V130" s="3" t="s">
        <v>484</v>
      </c>
      <c r="X130" s="3">
        <v>60</v>
      </c>
      <c r="AD130" s="4">
        <f t="shared" si="6"/>
        <v>60</v>
      </c>
      <c r="AF130" s="23"/>
      <c r="AG130" s="31" t="str">
        <f t="shared" si="7"/>
        <v>&lt;tr class='mmt'&gt;&lt;td headers='icon'&gt;&lt;img src='resources/TS_SAGA_GORMALAS_01.png' alt='降臨ブラックキールズ'&gt;&lt;/td&gt;&lt;td headers='name'&gt;降臨ブラックキールズ&lt;/td&gt;&lt;td headers='rank'&gt;5&lt;/td&gt;&lt;td headers='remark'&gt;&lt;/td&gt;&lt;td headers='origin'&gt;サガ地方
Saga Region&lt;/td&gt;&lt;td headers='group'&gt;海賊団&lt;/td&gt;&lt;td headers='score' id='m128'&gt;80&lt;/td&gt;&lt;td headers='HP'&gt;70&lt;/td&gt;&lt;td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headers='a.type'&gt;無区分&lt;/td&gt;&lt;td headers='a.bonus'&gt;20&lt;/td&gt;&lt;td headers='special'&gt;&lt;/td&gt;&lt;td headers='sp.bonus'&gt;&lt;/td&gt;&lt;td headers='others'&gt;命中率+10&lt;/td&gt;&lt;td headers='sinA'&gt;&lt;/td&gt;&lt;td headers='sinB'&gt;60&lt;/td&gt;&lt;td headers='sinC'&gt;&lt;/td&gt;&lt;td headers='sinD'&gt;&lt;/td&gt;&lt;td headers='sinE'&gt;&lt;/td&gt;&lt;td headers='sinF'&gt;&lt;/td&gt;&lt;td headers='sinG'&gt;&lt;/td&gt;&lt;/tr&gt;</v>
      </c>
      <c r="AH130" s="31" t="str">
        <f ca="1">"document.getElementById('"&amp;AI130&amp;"').innerHTML = (b1*"&amp;TEXT(J130,0)&amp;"+b2*"&amp;TEXT(K130,0)&amp;"+b0*"&amp;TEXT(L130,0)&amp;") + (s1*"&amp;TEXT(W130,0)&amp;"+s2*"&amp;TEXT(X130,0)&amp;"+s3*"&amp;TEXT(Y130,0)&amp;"+s4*"&amp;TEXT(Z130,0)&amp;"+s5*"&amp;TEXT(AA130,0)&amp;"+s6*"&amp;TEXT(AB130,0)&amp;"+s7*"&amp;TEXT(AC130,0)&amp;"+s0*"&amp;TEXT(AD130,0)&amp;") + (e01*"&amp;IF(ISNUMBER(SEARCH("斬撃",R130)),S130,0)&amp;"+e02*"&amp;IF(ISNUMBER(SEARCH("刺突",R130)),S130,0)&amp;"+e03*"&amp;IF(ISNUMBER(SEARCH("打撃",R130)),S130,0)&amp;"+e04*"&amp;IF(ISNUMBER(SEARCH("射撃",R130)),S130,S130)&amp;"+e05*"&amp;IF(ISNUMBER(SEARCH("魔法",R130)),S130,0)&amp;"+e06*"&amp;IF(ISNUMBER(SERCH("無区分",R130)),S130,0)&amp;"+e07*"&amp;IF(T130="反撃",U130,0)&amp;"+e08*"&amp;IF(T130="風属性",U130,0)&amp;"+e09*"&amp;IF(T130="闇属性",U130,0)&amp;"+e10*"&amp;IF(T130="単体",U130,0)&amp;"+e11*"&amp;IF(T130="範囲",U130,0)&amp;"+e12*"&amp;IF(T130="人",U130,0)&amp;"+e13*"&amp;IF(T130="異族",U130,0)&amp;"+e14*"&amp;IF(T130="バジュラ",U130,0)&amp;"+e15*"&amp;IF(T130="魔動人形",U130,0)&amp;");"</f>
        <v>document.getElementById('m128').innerHTML = (b1*0+b2*0+b0*0) + (s1*0+s2*60+s3*0+s4*0+s5*0+s6*0+s7*0+s0*60) + (e01*0+e02*0+e03*0+e04*20+e05*0+e06*0+e07*0+e08*0+e09*0+e10*0+e11*0+e12*0+e13*0+e14*0+e15*0);</v>
      </c>
      <c r="AI130" s="35" t="str">
        <f t="shared" si="8"/>
        <v>m128</v>
      </c>
      <c r="AJ130" s="23"/>
    </row>
    <row r="131" spans="1:36" s="3" customFormat="1" ht="37.049999999999997" customHeight="1" x14ac:dyDescent="0.3">
      <c r="A131" s="3" t="s">
        <v>268</v>
      </c>
      <c r="C131" s="6" t="s">
        <v>269</v>
      </c>
      <c r="D131" s="3">
        <v>5</v>
      </c>
      <c r="E131" s="3" t="s">
        <v>35</v>
      </c>
      <c r="F131" s="15" t="s">
        <v>265</v>
      </c>
      <c r="G131" s="8"/>
      <c r="H131" s="4">
        <f t="shared" si="9"/>
        <v>0</v>
      </c>
      <c r="I131" s="2"/>
      <c r="J131" s="2"/>
      <c r="K131" s="2"/>
      <c r="L131" s="2">
        <f t="shared" ref="L131:L194" si="10">MAX(J131:K131)</f>
        <v>0</v>
      </c>
      <c r="M131" s="2"/>
      <c r="N131" s="2"/>
      <c r="O131" s="2"/>
      <c r="P131" s="2"/>
      <c r="Q131" s="7"/>
      <c r="U131" s="4"/>
      <c r="AD131" s="4">
        <f t="shared" ref="AD131:AD194" si="11">MAX(W131:AC131)</f>
        <v>0</v>
      </c>
      <c r="AF131" s="23"/>
      <c r="AG131" s="31" t="str">
        <f t="shared" si="7"/>
        <v>&lt;tr class='mmt ev groupless'&gt;&lt;td headers='icon'&gt;&lt;img src='resources/TS_SAGA_MERDA_01.png' alt='仕事終わりのもふもふ'&gt;&lt;/td&gt;&lt;td headers='name'&gt;仕事終わりのもふもふ&lt;/td&gt;&lt;td headers='rank'&gt;5&lt;/td&gt;&lt;td headers='remark'&gt;&lt;span class='event'&gt;活動&lt;/span&gt;&lt;/td&gt;&lt;td headers='origin'&gt;サガ地方
Saga Region&lt;/td&gt;&lt;td headers='group'&gt;&lt;/td&gt;&lt;td headers='score' id='m129'&gt;0&lt;/td&gt;&lt;td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31" s="31" t="str">
        <f ca="1">"document.getElementById('"&amp;AI131&amp;"').innerHTML = (b1*"&amp;TEXT(J131,0)&amp;"+b2*"&amp;TEXT(K131,0)&amp;"+b0*"&amp;TEXT(L131,0)&amp;") + (s1*"&amp;TEXT(W131,0)&amp;"+s2*"&amp;TEXT(X131,0)&amp;"+s3*"&amp;TEXT(Y131,0)&amp;"+s4*"&amp;TEXT(Z131,0)&amp;"+s5*"&amp;TEXT(AA131,0)&amp;"+s6*"&amp;TEXT(AB131,0)&amp;"+s7*"&amp;TEXT(AC131,0)&amp;"+s0*"&amp;TEXT(AD131,0)&amp;") + (e01*"&amp;IF(ISNUMBER(SEARCH("斬撃",R131)),S131,0)&amp;"+e02*"&amp;IF(ISNUMBER(SEARCH("刺突",R131)),S131,0)&amp;"+e03*"&amp;IF(ISNUMBER(SEARCH("打撃",R131)),S131,0)&amp;"+e04*"&amp;IF(ISNUMBER(SEARCH("射撃",R131)),S131,S131)&amp;"+e05*"&amp;IF(ISNUMBER(SEARCH("魔法",R131)),S131,0)&amp;"+e06*"&amp;IF(ISNUMBER(SERCH("無区分",R131)),S131,0)&amp;"+e07*"&amp;IF(T131="反撃",U131,0)&amp;"+e08*"&amp;IF(T131="風属性",U131,0)&amp;"+e09*"&amp;IF(T131="闇属性",U131,0)&amp;"+e10*"&amp;IF(T131="単体",U131,0)&amp;"+e11*"&amp;IF(T131="範囲",U131,0)&amp;"+e12*"&amp;IF(T131="人",U131,0)&amp;"+e13*"&amp;IF(T131="異族",U131,0)&amp;"+e14*"&amp;IF(T131="バジュラ",U131,0)&amp;"+e15*"&amp;IF(T131="魔動人形",U131,0)&amp;");"</f>
        <v>document.getElementById('m129').innerHTML = (b1*0+b2*0+b0*0) + (s1*0+s2*0+s3*0+s4*0+s5*0+s6*0+s7*0+s0*0) + (e01*0+e02*0+e03*0+e04*+e05*0+e06*0+e07*0+e08*0+e09*0+e10*0+e11*0+e12*0+e13*0+e14*0+e15*0);</v>
      </c>
      <c r="AI131" s="35" t="str">
        <f t="shared" si="8"/>
        <v>m129</v>
      </c>
      <c r="AJ131" s="23"/>
    </row>
    <row r="132" spans="1:36" s="3" customFormat="1" ht="37.049999999999997" customHeight="1" x14ac:dyDescent="0.3">
      <c r="A132" s="3" t="s">
        <v>270</v>
      </c>
      <c r="C132" s="6" t="s">
        <v>271</v>
      </c>
      <c r="D132" s="3">
        <v>5</v>
      </c>
      <c r="F132" s="15" t="s">
        <v>265</v>
      </c>
      <c r="G132" s="8"/>
      <c r="H132" s="4">
        <f t="shared" si="9"/>
        <v>0</v>
      </c>
      <c r="I132" s="2"/>
      <c r="J132" s="2"/>
      <c r="K132" s="2"/>
      <c r="L132" s="2">
        <f t="shared" si="10"/>
        <v>0</v>
      </c>
      <c r="M132" s="2"/>
      <c r="N132" s="2"/>
      <c r="O132" s="2"/>
      <c r="P132" s="2"/>
      <c r="Q132" s="7"/>
      <c r="U132" s="4"/>
      <c r="AD132" s="4">
        <f t="shared" si="11"/>
        <v>0</v>
      </c>
      <c r="AF132" s="23"/>
      <c r="AG132" s="31" t="str">
        <f t="shared" ref="AG132:AG194" si="12">"&lt;tr class='mmt"&amp;IF(E132="活動"," ev",IF(E132="限定"," ltd",""))&amp;IF(G132=""," groupless'","'")&amp;"&gt;&lt;td headers='icon'&gt;&lt;img src='resources/"&amp;A132&amp;"' alt='"&amp;C132&amp;"'&gt;&lt;/td&gt;&lt;td headers='name'&gt;"&amp;C132&amp;"&lt;/td&gt;&lt;td headers='rank'&gt;"&amp;D132&amp;"&lt;/td&gt;&lt;td headers='remark'&gt;"&amp;IF(E132="活動","&lt;span class='event'&gt;活動&lt;/span&gt;",IF(E132="限定","&lt;span class='limited'&gt;限定&lt;/span&gt;",""))&amp;"&lt;/td&gt;&lt;td headers='origin'&gt;"&amp;F132&amp;"&lt;/td&gt;&lt;td headers='group'&gt;"&amp;G132&amp;"&lt;/td&gt;&lt;td headers='score' id='"&amp;AI132&amp;"'&gt;"&amp;H132&amp;"&lt;/td&gt;&lt;td headers='HP'&gt;"&amp;I132&amp;"&lt;/td&gt;&lt;td headers='patk'&gt;"&amp;J132&amp;"&lt;/td&gt;&lt;td headers='matk'&gt;"&amp;K132&amp;"&lt;/td&gt;&lt;td headers='pdef'&gt;"&amp;M132&amp;"&lt;/td&gt;&lt;td headers='mdef'&gt;"&amp;N132&amp;"&lt;/td&gt;&lt;td headers='dex'&gt;"&amp;O132&amp;"&lt;/td&gt;&lt;td headers='agi'&gt;"&amp;P132&amp;"&lt;/td&gt;&lt;td headers='luck'&gt;"&amp;Q132&amp;"&lt;/td&gt;&lt;td headers='a.type'&gt;"&amp;R132&amp;"&lt;/td&gt;&lt;td headers='a.bonus'&gt;"&amp;S132&amp;"&lt;/td&gt;&lt;td headers='special'&gt;"&amp;T132&amp;"&lt;/td&gt;&lt;td headers='sp.bonus'&gt;"&amp;U132&amp;"&lt;/td&gt;&lt;td headers='others'&gt;"&amp;V132&amp;"&lt;/td&gt;&lt;td headers='sinA'&gt;"&amp;W132&amp;"&lt;/td&gt;&lt;td headers='sinB'&gt;"&amp;X132&amp;"&lt;/td&gt;&lt;td headers='sinC'&gt;"&amp;Y132&amp;"&lt;/td&gt;&lt;td headers='sinD'&gt;"&amp;Z132&amp;"&lt;/td&gt;&lt;td headers='sinE'&gt;"&amp;AA132&amp;"&lt;/td&gt;&lt;td headers='sinF'&gt;"&amp;AB132&amp;"&lt;/td&gt;&lt;td headers='sinG'&gt;"&amp;AC132&amp;"&lt;/td&gt;&lt;/tr&gt;"</f>
        <v>&lt;tr class='mmt groupless'&gt;&lt;td headers='icon'&gt;&lt;img src='resources/TS_SAGA_MOCA_01.png' alt='優しき風を纏いて'&gt;&lt;/td&gt;&lt;td headers='name'&gt;優しき風を纏いて&lt;/td&gt;&lt;td headers='rank'&gt;5&lt;/td&gt;&lt;td headers='remark'&gt;&lt;/td&gt;&lt;td headers='origin'&gt;サガ地方
Saga Region&lt;/td&gt;&lt;td headers='group'&gt;&lt;/td&gt;&lt;td headers='score' id='m130'&gt;0&lt;/td&gt;&lt;td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32" s="31" t="str">
        <f ca="1">"document.getElementById('"&amp;AI132&amp;"').innerHTML = (b1*"&amp;TEXT(J132,0)&amp;"+b2*"&amp;TEXT(K132,0)&amp;"+b0*"&amp;TEXT(L132,0)&amp;") + (s1*"&amp;TEXT(W132,0)&amp;"+s2*"&amp;TEXT(X132,0)&amp;"+s3*"&amp;TEXT(Y132,0)&amp;"+s4*"&amp;TEXT(Z132,0)&amp;"+s5*"&amp;TEXT(AA132,0)&amp;"+s6*"&amp;TEXT(AB132,0)&amp;"+s7*"&amp;TEXT(AC132,0)&amp;"+s0*"&amp;TEXT(AD132,0)&amp;") + (e01*"&amp;IF(ISNUMBER(SEARCH("斬撃",R132)),S132,0)&amp;"+e02*"&amp;IF(ISNUMBER(SEARCH("刺突",R132)),S132,0)&amp;"+e03*"&amp;IF(ISNUMBER(SEARCH("打撃",R132)),S132,0)&amp;"+e04*"&amp;IF(ISNUMBER(SEARCH("射撃",R132)),S132,S132)&amp;"+e05*"&amp;IF(ISNUMBER(SEARCH("魔法",R132)),S132,0)&amp;"+e06*"&amp;IF(ISNUMBER(SERCH("無区分",R132)),S132,0)&amp;"+e07*"&amp;IF(T132="反撃",U132,0)&amp;"+e08*"&amp;IF(T132="風属性",U132,0)&amp;"+e09*"&amp;IF(T132="闇属性",U132,0)&amp;"+e10*"&amp;IF(T132="単体",U132,0)&amp;"+e11*"&amp;IF(T132="範囲",U132,0)&amp;"+e12*"&amp;IF(T132="人",U132,0)&amp;"+e13*"&amp;IF(T132="異族",U132,0)&amp;"+e14*"&amp;IF(T132="バジュラ",U132,0)&amp;"+e15*"&amp;IF(T132="魔動人形",U132,0)&amp;");"</f>
        <v>document.getElementById('m130').innerHTML = (b1*0+b2*0+b0*0) + (s1*0+s2*0+s3*0+s4*0+s5*0+s6*0+s7*0+s0*0) + (e01*0+e02*0+e03*0+e04*+e05*0+e06*0+e07*0+e08*0+e09*0+e10*0+e11*0+e12*0+e13*0+e14*0+e15*0);</v>
      </c>
      <c r="AI132" s="35" t="str">
        <f t="shared" ref="AI132:AI194" si="13">"m"&amp;TEXT(ROW()-2,"000")</f>
        <v>m130</v>
      </c>
      <c r="AJ132" s="23"/>
    </row>
    <row r="133" spans="1:36" s="3" customFormat="1" ht="37.049999999999997" customHeight="1" x14ac:dyDescent="0.3">
      <c r="A133" s="3" t="s">
        <v>272</v>
      </c>
      <c r="C133" s="6" t="s">
        <v>273</v>
      </c>
      <c r="D133" s="3">
        <v>5</v>
      </c>
      <c r="F133" s="15" t="s">
        <v>265</v>
      </c>
      <c r="G133" s="8" t="s">
        <v>100</v>
      </c>
      <c r="H133" s="4">
        <f t="shared" si="9"/>
        <v>90</v>
      </c>
      <c r="I133" s="2">
        <v>50</v>
      </c>
      <c r="J133" s="2"/>
      <c r="K133" s="2">
        <v>30</v>
      </c>
      <c r="L133" s="2">
        <f t="shared" si="10"/>
        <v>30</v>
      </c>
      <c r="M133" s="2"/>
      <c r="N133" s="2"/>
      <c r="O133" s="2"/>
      <c r="P133" s="2"/>
      <c r="Q133" s="7"/>
      <c r="R133" s="3" t="s">
        <v>18</v>
      </c>
      <c r="S133" s="3">
        <v>20</v>
      </c>
      <c r="U133" s="4"/>
      <c r="W133" s="3">
        <v>20</v>
      </c>
      <c r="AA133" s="3">
        <v>40</v>
      </c>
      <c r="AD133" s="4">
        <f t="shared" si="11"/>
        <v>40</v>
      </c>
      <c r="AF133" s="23"/>
      <c r="AG133" s="31" t="str">
        <f t="shared" si="12"/>
        <v>&lt;tr class='mmt'&gt;&lt;td headers='icon'&gt;&lt;img src='resources/TS_SAGA_NINA_01.png' alt='スタディアニマルズ'&gt;&lt;/td&gt;&lt;td headers='name'&gt;スタディアニマルズ&lt;/td&gt;&lt;td headers='rank'&gt;5&lt;/td&gt;&lt;td headers='remark'&gt;&lt;/td&gt;&lt;td headers='origin'&gt;サガ地方
Saga Region&lt;/td&gt;&lt;td headers='group'&gt;緋炎騎士団&lt;/td&gt;&lt;td headers='score' id='m131'&gt;90&lt;/td&gt;&lt;td headers='HP'&gt;50&lt;/td&gt;&lt;td headers='patk'&gt;&lt;/td&gt;&lt;td headers='matk'&gt;30&lt;/td&gt;&lt;td headers='pdef'&gt;&lt;/td&gt;&lt;td headers='mdef'&gt;&lt;/td&gt;&lt;td headers='dex'&gt;&lt;/td&gt;&lt;td headers='agi'&gt;&lt;/td&gt;&lt;td headers='luck'&gt;&lt;/td&gt;&lt;td headers='a.type'&gt;魔法&lt;/td&gt;&lt;td headers='a.bonus'&gt;20&lt;/td&gt;&lt;td headers='special'&gt;&lt;/td&gt;&lt;td headers='sp.bonus'&gt;&lt;/td&gt;&lt;td headers='others'&gt;&lt;/td&gt;&lt;td headers='sinA'&gt;20&lt;/td&gt;&lt;td headers='sinB'&gt;&lt;/td&gt;&lt;td headers='sinC'&gt;&lt;/td&gt;&lt;td headers='sinD'&gt;&lt;/td&gt;&lt;td headers='sinE'&gt;40&lt;/td&gt;&lt;td headers='sinF'&gt;&lt;/td&gt;&lt;td headers='sinG'&gt;&lt;/td&gt;&lt;/tr&gt;</v>
      </c>
      <c r="AH133" s="31" t="str">
        <f ca="1">"document.getElementById('"&amp;AI133&amp;"').innerHTML = (b1*"&amp;TEXT(J133,0)&amp;"+b2*"&amp;TEXT(K133,0)&amp;"+b0*"&amp;TEXT(L133,0)&amp;") + (s1*"&amp;TEXT(W133,0)&amp;"+s2*"&amp;TEXT(X133,0)&amp;"+s3*"&amp;TEXT(Y133,0)&amp;"+s4*"&amp;TEXT(Z133,0)&amp;"+s5*"&amp;TEXT(AA133,0)&amp;"+s6*"&amp;TEXT(AB133,0)&amp;"+s7*"&amp;TEXT(AC133,0)&amp;"+s0*"&amp;TEXT(AD133,0)&amp;") + (e01*"&amp;IF(ISNUMBER(SEARCH("斬撃",R133)),S133,0)&amp;"+e02*"&amp;IF(ISNUMBER(SEARCH("刺突",R133)),S133,0)&amp;"+e03*"&amp;IF(ISNUMBER(SEARCH("打撃",R133)),S133,0)&amp;"+e04*"&amp;IF(ISNUMBER(SEARCH("射撃",R133)),S133,S133)&amp;"+e05*"&amp;IF(ISNUMBER(SEARCH("魔法",R133)),S133,0)&amp;"+e06*"&amp;IF(ISNUMBER(SERCH("無区分",R133)),S133,0)&amp;"+e07*"&amp;IF(T133="反撃",U133,0)&amp;"+e08*"&amp;IF(T133="風属性",U133,0)&amp;"+e09*"&amp;IF(T133="闇属性",U133,0)&amp;"+e10*"&amp;IF(T133="単体",U133,0)&amp;"+e11*"&amp;IF(T133="範囲",U133,0)&amp;"+e12*"&amp;IF(T133="人",U133,0)&amp;"+e13*"&amp;IF(T133="異族",U133,0)&amp;"+e14*"&amp;IF(T133="バジュラ",U133,0)&amp;"+e15*"&amp;IF(T133="魔動人形",U133,0)&amp;");"</f>
        <v>document.getElementById('m131').innerHTML = (b1*0+b2*30+b0*30) + (s1*20+s2*0+s3*0+s4*0+s5*40+s6*0+s7*0+s0*40) + (e01*0+e02*0+e03*0+e04*20+e05*20+e06*0+e07*0+e08*0+e09*0+e10*0+e11*0+e12*0+e13*0+e14*0+e15*0);</v>
      </c>
      <c r="AI133" s="35" t="str">
        <f t="shared" si="13"/>
        <v>m131</v>
      </c>
      <c r="AJ133" s="23"/>
    </row>
    <row r="134" spans="1:36" s="3" customFormat="1" ht="37.049999999999997" customHeight="1" x14ac:dyDescent="0.3">
      <c r="A134" s="3" t="s">
        <v>274</v>
      </c>
      <c r="C134" s="6" t="s">
        <v>275</v>
      </c>
      <c r="D134" s="3">
        <v>5</v>
      </c>
      <c r="E134" s="3" t="s">
        <v>39</v>
      </c>
      <c r="F134" s="15" t="s">
        <v>265</v>
      </c>
      <c r="G134" s="8" t="s">
        <v>100</v>
      </c>
      <c r="H134" s="4">
        <f t="shared" si="9"/>
        <v>120</v>
      </c>
      <c r="I134" s="2"/>
      <c r="J134" s="2"/>
      <c r="K134" s="2">
        <v>30</v>
      </c>
      <c r="L134" s="2">
        <f t="shared" si="10"/>
        <v>30</v>
      </c>
      <c r="M134" s="2"/>
      <c r="N134" s="2"/>
      <c r="O134" s="2"/>
      <c r="P134" s="2"/>
      <c r="Q134" s="7"/>
      <c r="R134" s="3" t="s">
        <v>18</v>
      </c>
      <c r="S134" s="3">
        <v>30</v>
      </c>
      <c r="T134" s="3" t="s">
        <v>21</v>
      </c>
      <c r="U134" s="4">
        <v>20</v>
      </c>
      <c r="V134" s="3" t="s">
        <v>481</v>
      </c>
      <c r="Z134" s="3">
        <v>40</v>
      </c>
      <c r="AA134" s="3">
        <v>20</v>
      </c>
      <c r="AD134" s="4">
        <f t="shared" si="11"/>
        <v>40</v>
      </c>
      <c r="AF134" s="23"/>
      <c r="AG134" s="31" t="str">
        <f t="shared" si="12"/>
        <v>&lt;tr class='mmt ltd'&gt;&lt;td headers='icon'&gt;&lt;img src='resources/TS_SAGA_NINA_02.png' alt='手作りクリスマス'&gt;&lt;/td&gt;&lt;td headers='name'&gt;手作りクリスマス&lt;/td&gt;&lt;td headers='rank'&gt;5&lt;/td&gt;&lt;td headers='remark'&gt;&lt;span class='limited'&gt;限定&lt;/span&gt;&lt;/td&gt;&lt;td headers='origin'&gt;サガ地方
Saga Region&lt;/td&gt;&lt;td headers='group'&gt;緋炎騎士団&lt;/td&gt;&lt;td headers='score' id='m132'&gt;120&lt;/td&gt;&lt;td headers='HP'&gt;&lt;/td&gt;&lt;td headers='patk'&gt;&lt;/td&gt;&lt;td headers='matk'&gt;30&lt;/td&gt;&lt;td headers='pdef'&gt;&lt;/td&gt;&lt;td headers='mdef'&gt;&lt;/td&gt;&lt;td headers='dex'&gt;&lt;/td&gt;&lt;td headers='agi'&gt;&lt;/td&gt;&lt;td headers='luck'&gt;&lt;/td&gt;&lt;td headers='a.type'&gt;魔法&lt;/td&gt;&lt;td headers='a.bonus'&gt;30&lt;/td&gt;&lt;td headers='special'&gt;範囲&lt;/td&gt;&lt;td headers='sp.bonus'&gt;20&lt;/td&gt;&lt;td headers='others'&gt;MP上限+20&lt;/td&gt;&lt;td headers='sinA'&gt;&lt;/td&gt;&lt;td headers='sinB'&gt;&lt;/td&gt;&lt;td headers='sinC'&gt;&lt;/td&gt;&lt;td headers='sinD'&gt;40&lt;/td&gt;&lt;td headers='sinE'&gt;20&lt;/td&gt;&lt;td headers='sinF'&gt;&lt;/td&gt;&lt;td headers='sinG'&gt;&lt;/td&gt;&lt;/tr&gt;</v>
      </c>
      <c r="AH134" s="31" t="str">
        <f ca="1">"document.getElementById('"&amp;AI134&amp;"').innerHTML = (b1*"&amp;TEXT(J134,0)&amp;"+b2*"&amp;TEXT(K134,0)&amp;"+b0*"&amp;TEXT(L134,0)&amp;") + (s1*"&amp;TEXT(W134,0)&amp;"+s2*"&amp;TEXT(X134,0)&amp;"+s3*"&amp;TEXT(Y134,0)&amp;"+s4*"&amp;TEXT(Z134,0)&amp;"+s5*"&amp;TEXT(AA134,0)&amp;"+s6*"&amp;TEXT(AB134,0)&amp;"+s7*"&amp;TEXT(AC134,0)&amp;"+s0*"&amp;TEXT(AD134,0)&amp;") + (e01*"&amp;IF(ISNUMBER(SEARCH("斬撃",R134)),S134,0)&amp;"+e02*"&amp;IF(ISNUMBER(SEARCH("刺突",R134)),S134,0)&amp;"+e03*"&amp;IF(ISNUMBER(SEARCH("打撃",R134)),S134,0)&amp;"+e04*"&amp;IF(ISNUMBER(SEARCH("射撃",R134)),S134,S134)&amp;"+e05*"&amp;IF(ISNUMBER(SEARCH("魔法",R134)),S134,0)&amp;"+e06*"&amp;IF(ISNUMBER(SERCH("無区分",R134)),S134,0)&amp;"+e07*"&amp;IF(T134="反撃",U134,0)&amp;"+e08*"&amp;IF(T134="風属性",U134,0)&amp;"+e09*"&amp;IF(T134="闇属性",U134,0)&amp;"+e10*"&amp;IF(T134="単体",U134,0)&amp;"+e11*"&amp;IF(T134="範囲",U134,0)&amp;"+e12*"&amp;IF(T134="人",U134,0)&amp;"+e13*"&amp;IF(T134="異族",U134,0)&amp;"+e14*"&amp;IF(T134="バジュラ",U134,0)&amp;"+e15*"&amp;IF(T134="魔動人形",U134,0)&amp;");"</f>
        <v>document.getElementById('m132').innerHTML = (b1*0+b2*30+b0*30) + (s1*0+s2*0+s3*0+s4*40+s5*20+s6*0+s7*0+s0*40) + (e01*0+e02*0+e03*0+e04*30+e05*30+e06*0+e07*0+e08*0+e09*0+e10*0+e11*20+e12*0+e13*0+e14*0+e15*0);</v>
      </c>
      <c r="AI134" s="35" t="str">
        <f t="shared" si="13"/>
        <v>m132</v>
      </c>
      <c r="AJ134" s="23"/>
    </row>
    <row r="135" spans="1:36" s="3" customFormat="1" ht="37.049999999999997" customHeight="1" x14ac:dyDescent="0.3">
      <c r="A135" s="3" t="s">
        <v>472</v>
      </c>
      <c r="C135" s="6" t="s">
        <v>473</v>
      </c>
      <c r="D135" s="3">
        <v>5</v>
      </c>
      <c r="E135" s="3" t="s">
        <v>39</v>
      </c>
      <c r="F135" s="15" t="s">
        <v>265</v>
      </c>
      <c r="G135" s="8"/>
      <c r="H135" s="4">
        <f t="shared" si="9"/>
        <v>0</v>
      </c>
      <c r="I135" s="2"/>
      <c r="J135" s="2"/>
      <c r="K135" s="2"/>
      <c r="L135" s="2">
        <f t="shared" si="10"/>
        <v>0</v>
      </c>
      <c r="M135" s="2"/>
      <c r="N135" s="2"/>
      <c r="O135" s="2"/>
      <c r="P135" s="2"/>
      <c r="Q135" s="7"/>
      <c r="U135" s="4"/>
      <c r="AD135" s="4">
        <f t="shared" si="11"/>
        <v>0</v>
      </c>
      <c r="AF135" s="23"/>
      <c r="AG135" s="31" t="str">
        <f t="shared" si="12"/>
        <v>&lt;tr class='mmt ltd groupless'&gt;&lt;td headers='icon'&gt;&lt;img src='resources/TS_SAGA_SANDAISEI_01.png' alt='雪解けを告げた風'&gt;&lt;/td&gt;&lt;td headers='name'&gt;雪解けを告げた風&lt;/td&gt;&lt;td headers='rank'&gt;5&lt;/td&gt;&lt;td headers='remark'&gt;&lt;span class='limited'&gt;限定&lt;/span&gt;&lt;/td&gt;&lt;td headers='origin'&gt;サガ地方
Saga Region&lt;/td&gt;&lt;td headers='group'&gt;&lt;/td&gt;&lt;td headers='score' id='m133'&gt;0&lt;/td&gt;&lt;td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35" s="31" t="str">
        <f ca="1">"document.getElementById('"&amp;AI135&amp;"').innerHTML = (b1*"&amp;TEXT(J135,0)&amp;"+b2*"&amp;TEXT(K135,0)&amp;"+b0*"&amp;TEXT(L135,0)&amp;") + (s1*"&amp;TEXT(W135,0)&amp;"+s2*"&amp;TEXT(X135,0)&amp;"+s3*"&amp;TEXT(Y135,0)&amp;"+s4*"&amp;TEXT(Z135,0)&amp;"+s5*"&amp;TEXT(AA135,0)&amp;"+s6*"&amp;TEXT(AB135,0)&amp;"+s7*"&amp;TEXT(AC135,0)&amp;"+s0*"&amp;TEXT(AD135,0)&amp;") + (e01*"&amp;IF(ISNUMBER(SEARCH("斬撃",R135)),S135,0)&amp;"+e02*"&amp;IF(ISNUMBER(SEARCH("刺突",R135)),S135,0)&amp;"+e03*"&amp;IF(ISNUMBER(SEARCH("打撃",R135)),S135,0)&amp;"+e04*"&amp;IF(ISNUMBER(SEARCH("射撃",R135)),S135,S135)&amp;"+e05*"&amp;IF(ISNUMBER(SEARCH("魔法",R135)),S135,0)&amp;"+e06*"&amp;IF(ISNUMBER(SERCH("無区分",R135)),S135,0)&amp;"+e07*"&amp;IF(T135="反撃",U135,0)&amp;"+e08*"&amp;IF(T135="風属性",U135,0)&amp;"+e09*"&amp;IF(T135="闇属性",U135,0)&amp;"+e10*"&amp;IF(T135="単体",U135,0)&amp;"+e11*"&amp;IF(T135="範囲",U135,0)&amp;"+e12*"&amp;IF(T135="人",U135,0)&amp;"+e13*"&amp;IF(T135="異族",U135,0)&amp;"+e14*"&amp;IF(T135="バジュラ",U135,0)&amp;"+e15*"&amp;IF(T135="魔動人形",U135,0)&amp;");"</f>
        <v>document.getElementById('m133').innerHTML = (b1*0+b2*0+b0*0) + (s1*0+s2*0+s3*0+s4*0+s5*0+s6*0+s7*0+s0*0) + (e01*0+e02*0+e03*0+e04*+e05*0+e06*0+e07*0+e08*0+e09*0+e10*0+e11*0+e12*0+e13*0+e14*0+e15*0);</v>
      </c>
      <c r="AI135" s="35" t="str">
        <f t="shared" si="13"/>
        <v>m133</v>
      </c>
      <c r="AJ135" s="23"/>
    </row>
    <row r="136" spans="1:36" s="3" customFormat="1" ht="37.049999999999997" customHeight="1" x14ac:dyDescent="0.3">
      <c r="A136" s="3" t="s">
        <v>276</v>
      </c>
      <c r="C136" s="6" t="s">
        <v>277</v>
      </c>
      <c r="D136" s="3">
        <v>5</v>
      </c>
      <c r="F136" s="15" t="s">
        <v>265</v>
      </c>
      <c r="G136" s="8" t="s">
        <v>68</v>
      </c>
      <c r="H136" s="4">
        <f t="shared" si="9"/>
        <v>60</v>
      </c>
      <c r="I136" s="2">
        <v>30</v>
      </c>
      <c r="J136" s="2">
        <v>30</v>
      </c>
      <c r="K136" s="2"/>
      <c r="L136" s="2">
        <f t="shared" si="10"/>
        <v>30</v>
      </c>
      <c r="M136" s="2"/>
      <c r="N136" s="2"/>
      <c r="O136" s="2">
        <v>30</v>
      </c>
      <c r="P136" s="2">
        <v>5</v>
      </c>
      <c r="Q136" s="7"/>
      <c r="U136" s="4"/>
      <c r="Z136" s="3">
        <v>30</v>
      </c>
      <c r="AB136" s="3">
        <v>30</v>
      </c>
      <c r="AD136" s="4">
        <f t="shared" si="11"/>
        <v>30</v>
      </c>
      <c r="AF136" s="23"/>
      <c r="AG136" s="31" t="str">
        <f t="shared" si="12"/>
        <v>&lt;tr class='mmt'&gt;&lt;td headers='icon'&gt;&lt;img src='resources/TS_SAGA_SEIDA_01.png' alt='熱き魂を乗せて'&gt;&lt;/td&gt;&lt;td headers='name'&gt;熱き魂を乗せて&lt;/td&gt;&lt;td headers='rank'&gt;5&lt;/td&gt;&lt;td headers='remark'&gt;&lt;/td&gt;&lt;td headers='origin'&gt;サガ地方
Saga Region&lt;/td&gt;&lt;td headers='group'&gt;聖教騎士団&lt;/td&gt;&lt;td headers='score' id='m134'&gt;60&lt;/td&gt;&lt;td headers='HP'&gt;30&lt;/td&gt;&lt;td headers='patk'&gt;30&lt;/td&gt;&lt;td headers='matk'&gt;&lt;/td&gt;&lt;td headers='pdef'&gt;&lt;/td&gt;&lt;td headers='mdef'&gt;&lt;/td&gt;&lt;td headers='dex'&gt;30&lt;/td&gt;&lt;td headers='agi'&gt;5&lt;/td&gt;&lt;td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headers='sinD'&gt;30&lt;/td&gt;&lt;td headers='sinE'&gt;&lt;/td&gt;&lt;td headers='sinF'&gt;30&lt;/td&gt;&lt;td headers='sinG'&gt;&lt;/td&gt;&lt;/tr&gt;</v>
      </c>
      <c r="AH136" s="31" t="str">
        <f ca="1">"document.getElementById('"&amp;AI136&amp;"').innerHTML = (b1*"&amp;TEXT(J136,0)&amp;"+b2*"&amp;TEXT(K136,0)&amp;"+b0*"&amp;TEXT(L136,0)&amp;") + (s1*"&amp;TEXT(W136,0)&amp;"+s2*"&amp;TEXT(X136,0)&amp;"+s3*"&amp;TEXT(Y136,0)&amp;"+s4*"&amp;TEXT(Z136,0)&amp;"+s5*"&amp;TEXT(AA136,0)&amp;"+s6*"&amp;TEXT(AB136,0)&amp;"+s7*"&amp;TEXT(AC136,0)&amp;"+s0*"&amp;TEXT(AD136,0)&amp;") + (e01*"&amp;IF(ISNUMBER(SEARCH("斬撃",R136)),S136,0)&amp;"+e02*"&amp;IF(ISNUMBER(SEARCH("刺突",R136)),S136,0)&amp;"+e03*"&amp;IF(ISNUMBER(SEARCH("打撃",R136)),S136,0)&amp;"+e04*"&amp;IF(ISNUMBER(SEARCH("射撃",R136)),S136,S136)&amp;"+e05*"&amp;IF(ISNUMBER(SEARCH("魔法",R136)),S136,0)&amp;"+e06*"&amp;IF(ISNUMBER(SERCH("無区分",R136)),S136,0)&amp;"+e07*"&amp;IF(T136="反撃",U136,0)&amp;"+e08*"&amp;IF(T136="風属性",U136,0)&amp;"+e09*"&amp;IF(T136="闇属性",U136,0)&amp;"+e10*"&amp;IF(T136="単体",U136,0)&amp;"+e11*"&amp;IF(T136="範囲",U136,0)&amp;"+e12*"&amp;IF(T136="人",U136,0)&amp;"+e13*"&amp;IF(T136="異族",U136,0)&amp;"+e14*"&amp;IF(T136="バジュラ",U136,0)&amp;"+e15*"&amp;IF(T136="魔動人形",U136,0)&amp;");"</f>
        <v>document.getElementById('m134').innerHTML = (b1*30+b2*0+b0*30) + (s1*0+s2*0+s3*0+s4*30+s5*0+s6*30+s7*0+s0*30) + (e01*0+e02*0+e03*0+e04*+e05*0+e06*0+e07*0+e08*0+e09*0+e10*0+e11*0+e12*0+e13*0+e14*0+e15*0);</v>
      </c>
      <c r="AI136" s="35" t="str">
        <f t="shared" si="13"/>
        <v>m134</v>
      </c>
      <c r="AJ136" s="23"/>
    </row>
    <row r="137" spans="1:36" s="3" customFormat="1" ht="37.049999999999997" customHeight="1" x14ac:dyDescent="0.3">
      <c r="A137" s="3" t="s">
        <v>474</v>
      </c>
      <c r="C137" s="6" t="s">
        <v>475</v>
      </c>
      <c r="D137" s="3">
        <v>5</v>
      </c>
      <c r="E137" s="3" t="s">
        <v>39</v>
      </c>
      <c r="F137" s="15" t="s">
        <v>265</v>
      </c>
      <c r="G137" s="8"/>
      <c r="H137" s="4">
        <f t="shared" ref="H137:H194" si="14">SUMPRODUCT(I$1:AD$1,I137:AD137)</f>
        <v>0</v>
      </c>
      <c r="I137" s="2"/>
      <c r="J137" s="2"/>
      <c r="K137" s="2"/>
      <c r="L137" s="2">
        <f t="shared" si="10"/>
        <v>0</v>
      </c>
      <c r="M137" s="2"/>
      <c r="N137" s="2"/>
      <c r="O137" s="2"/>
      <c r="P137" s="2"/>
      <c r="Q137" s="7"/>
      <c r="U137" s="4"/>
      <c r="AD137" s="4">
        <f t="shared" si="11"/>
        <v>0</v>
      </c>
      <c r="AF137" s="23"/>
      <c r="AG137" s="31" t="str">
        <f t="shared" si="12"/>
        <v>&lt;tr class='mmt ltd groupless'&gt;&lt;td headers='icon'&gt;&lt;img src='resources/TS_SAGA_TAMISU_01.png' alt='緑は奇跡の色となりて'&gt;&lt;/td&gt;&lt;td headers='name'&gt;緑は奇跡の色となりて&lt;/td&gt;&lt;td headers='rank'&gt;5&lt;/td&gt;&lt;td headers='remark'&gt;&lt;span class='limited'&gt;限定&lt;/span&gt;&lt;/td&gt;&lt;td headers='origin'&gt;サガ地方
Saga Region&lt;/td&gt;&lt;td headers='group'&gt;&lt;/td&gt;&lt;td headers='score' id='m135'&gt;0&lt;/td&gt;&lt;td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37" s="31" t="str">
        <f ca="1">"document.getElementById('"&amp;AI137&amp;"').innerHTML = (b1*"&amp;TEXT(J137,0)&amp;"+b2*"&amp;TEXT(K137,0)&amp;"+b0*"&amp;TEXT(L137,0)&amp;") + (s1*"&amp;TEXT(W137,0)&amp;"+s2*"&amp;TEXT(X137,0)&amp;"+s3*"&amp;TEXT(Y137,0)&amp;"+s4*"&amp;TEXT(Z137,0)&amp;"+s5*"&amp;TEXT(AA137,0)&amp;"+s6*"&amp;TEXT(AB137,0)&amp;"+s7*"&amp;TEXT(AC137,0)&amp;"+s0*"&amp;TEXT(AD137,0)&amp;") + (e01*"&amp;IF(ISNUMBER(SEARCH("斬撃",R137)),S137,0)&amp;"+e02*"&amp;IF(ISNUMBER(SEARCH("刺突",R137)),S137,0)&amp;"+e03*"&amp;IF(ISNUMBER(SEARCH("打撃",R137)),S137,0)&amp;"+e04*"&amp;IF(ISNUMBER(SEARCH("射撃",R137)),S137,S137)&amp;"+e05*"&amp;IF(ISNUMBER(SEARCH("魔法",R137)),S137,0)&amp;"+e06*"&amp;IF(ISNUMBER(SERCH("無区分",R137)),S137,0)&amp;"+e07*"&amp;IF(T137="反撃",U137,0)&amp;"+e08*"&amp;IF(T137="風属性",U137,0)&amp;"+e09*"&amp;IF(T137="闇属性",U137,0)&amp;"+e10*"&amp;IF(T137="単体",U137,0)&amp;"+e11*"&amp;IF(T137="範囲",U137,0)&amp;"+e12*"&amp;IF(T137="人",U137,0)&amp;"+e13*"&amp;IF(T137="異族",U137,0)&amp;"+e14*"&amp;IF(T137="バジュラ",U137,0)&amp;"+e15*"&amp;IF(T137="魔動人形",U137,0)&amp;");"</f>
        <v>document.getElementById('m135').innerHTML = (b1*0+b2*0+b0*0) + (s1*0+s2*0+s3*0+s4*0+s5*0+s6*0+s7*0+s0*0) + (e01*0+e02*0+e03*0+e04*+e05*0+e06*0+e07*0+e08*0+e09*0+e10*0+e11*0+e12*0+e13*0+e14*0+e15*0);</v>
      </c>
      <c r="AI137" s="35" t="str">
        <f t="shared" si="13"/>
        <v>m135</v>
      </c>
      <c r="AJ137" s="23"/>
    </row>
    <row r="138" spans="1:36" s="3" customFormat="1" ht="37.049999999999997" customHeight="1" x14ac:dyDescent="0.3">
      <c r="A138" s="3" t="s">
        <v>278</v>
      </c>
      <c r="C138" s="6" t="s">
        <v>279</v>
      </c>
      <c r="D138" s="3">
        <v>5</v>
      </c>
      <c r="E138" s="3" t="s">
        <v>39</v>
      </c>
      <c r="F138" s="15" t="s">
        <v>36</v>
      </c>
      <c r="G138" s="8"/>
      <c r="H138" s="4">
        <f t="shared" si="14"/>
        <v>0</v>
      </c>
      <c r="I138" s="2"/>
      <c r="J138" s="2"/>
      <c r="K138" s="2"/>
      <c r="L138" s="2">
        <f t="shared" si="10"/>
        <v>0</v>
      </c>
      <c r="M138" s="2"/>
      <c r="N138" s="2"/>
      <c r="O138" s="2"/>
      <c r="P138" s="2"/>
      <c r="Q138" s="7"/>
      <c r="U138" s="4"/>
      <c r="AD138" s="4">
        <f t="shared" si="11"/>
        <v>0</v>
      </c>
      <c r="AF138" s="23"/>
      <c r="AG138" s="31" t="str">
        <f t="shared" si="12"/>
        <v>&lt;tr class='mmt ltd groupless'&gt;&lt;td headers='icon'&gt;&lt;img src='resources/TS_SEKAIJU_01.png' alt='運命の交差'&gt;&lt;/td&gt;&lt;td headers='name'&gt;運命の交差&lt;/td&gt;&lt;td headers='rank'&gt;5&lt;/td&gt;&lt;td headers='remark'&gt;&lt;span class='limited'&gt;限定&lt;/span&gt;&lt;/td&gt;&lt;td headers='origin'&gt;その他
Other&lt;/td&gt;&lt;td headers='group'&gt;&lt;/td&gt;&lt;td headers='score' id='m136'&gt;0&lt;/td&gt;&lt;td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38" s="31" t="str">
        <f ca="1">"document.getElementById('"&amp;AI138&amp;"').innerHTML = (b1*"&amp;TEXT(J138,0)&amp;"+b2*"&amp;TEXT(K138,0)&amp;"+b0*"&amp;TEXT(L138,0)&amp;") + (s1*"&amp;TEXT(W138,0)&amp;"+s2*"&amp;TEXT(X138,0)&amp;"+s3*"&amp;TEXT(Y138,0)&amp;"+s4*"&amp;TEXT(Z138,0)&amp;"+s5*"&amp;TEXT(AA138,0)&amp;"+s6*"&amp;TEXT(AB138,0)&amp;"+s7*"&amp;TEXT(AC138,0)&amp;"+s0*"&amp;TEXT(AD138,0)&amp;") + (e01*"&amp;IF(ISNUMBER(SEARCH("斬撃",R138)),S138,0)&amp;"+e02*"&amp;IF(ISNUMBER(SEARCH("刺突",R138)),S138,0)&amp;"+e03*"&amp;IF(ISNUMBER(SEARCH("打撃",R138)),S138,0)&amp;"+e04*"&amp;IF(ISNUMBER(SEARCH("射撃",R138)),S138,S138)&amp;"+e05*"&amp;IF(ISNUMBER(SEARCH("魔法",R138)),S138,0)&amp;"+e06*"&amp;IF(ISNUMBER(SERCH("無区分",R138)),S138,0)&amp;"+e07*"&amp;IF(T138="反撃",U138,0)&amp;"+e08*"&amp;IF(T138="風属性",U138,0)&amp;"+e09*"&amp;IF(T138="闇属性",U138,0)&amp;"+e10*"&amp;IF(T138="単体",U138,0)&amp;"+e11*"&amp;IF(T138="範囲",U138,0)&amp;"+e12*"&amp;IF(T138="人",U138,0)&amp;"+e13*"&amp;IF(T138="異族",U138,0)&amp;"+e14*"&amp;IF(T138="バジュラ",U138,0)&amp;"+e15*"&amp;IF(T138="魔動人形",U138,0)&amp;");"</f>
        <v>document.getElementById('m136').innerHTML = (b1*0+b2*0+b0*0) + (s1*0+s2*0+s3*0+s4*0+s5*0+s6*0+s7*0+s0*0) + (e01*0+e02*0+e03*0+e04*+e05*0+e06*0+e07*0+e08*0+e09*0+e10*0+e11*0+e12*0+e13*0+e14*0+e15*0);</v>
      </c>
      <c r="AI138" s="35" t="str">
        <f t="shared" si="13"/>
        <v>m136</v>
      </c>
      <c r="AJ138" s="23"/>
    </row>
    <row r="139" spans="1:36" s="3" customFormat="1" ht="37.049999999999997" customHeight="1" x14ac:dyDescent="0.3">
      <c r="A139" s="3" t="s">
        <v>280</v>
      </c>
      <c r="C139" s="6" t="s">
        <v>281</v>
      </c>
      <c r="D139" s="3">
        <v>5</v>
      </c>
      <c r="E139" s="3" t="s">
        <v>39</v>
      </c>
      <c r="F139" s="15" t="s">
        <v>282</v>
      </c>
      <c r="G139" s="8"/>
      <c r="H139" s="4">
        <f t="shared" si="14"/>
        <v>0</v>
      </c>
      <c r="I139" s="2"/>
      <c r="J139" s="2"/>
      <c r="K139" s="2"/>
      <c r="L139" s="2">
        <f t="shared" si="10"/>
        <v>0</v>
      </c>
      <c r="M139" s="2"/>
      <c r="N139" s="2"/>
      <c r="O139" s="2"/>
      <c r="P139" s="2"/>
      <c r="Q139" s="7"/>
      <c r="U139" s="4"/>
      <c r="AD139" s="4">
        <f t="shared" si="11"/>
        <v>0</v>
      </c>
      <c r="AF139" s="23"/>
      <c r="AG139" s="31" t="str">
        <f t="shared" si="12"/>
        <v>&lt;tr class='mmt ltd groupless'&gt;&lt;td headers='icon'&gt;&lt;img src='resources/TS_SLOTH_ADOREI_01.png' alt='伸ばした指先に'&gt;&lt;/td&gt;&lt;td headers='name'&gt;伸ばした指先に&lt;/td&gt;&lt;td headers='rank'&gt;5&lt;/td&gt;&lt;td headers='remark'&gt;&lt;span class='limited'&gt;限定&lt;/span&gt;&lt;/td&gt;&lt;td headers='origin'&gt;スロウスシュタイン
Slothstein&lt;/td&gt;&lt;td headers='group'&gt;&lt;/td&gt;&lt;td headers='score' id='m137'&gt;0&lt;/td&gt;&lt;td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39" s="31" t="str">
        <f ca="1">"document.getElementById('"&amp;AI139&amp;"').innerHTML = (b1*"&amp;TEXT(J139,0)&amp;"+b2*"&amp;TEXT(K139,0)&amp;"+b0*"&amp;TEXT(L139,0)&amp;") + (s1*"&amp;TEXT(W139,0)&amp;"+s2*"&amp;TEXT(X139,0)&amp;"+s3*"&amp;TEXT(Y139,0)&amp;"+s4*"&amp;TEXT(Z139,0)&amp;"+s5*"&amp;TEXT(AA139,0)&amp;"+s6*"&amp;TEXT(AB139,0)&amp;"+s7*"&amp;TEXT(AC139,0)&amp;"+s0*"&amp;TEXT(AD139,0)&amp;") + (e01*"&amp;IF(ISNUMBER(SEARCH("斬撃",R139)),S139,0)&amp;"+e02*"&amp;IF(ISNUMBER(SEARCH("刺突",R139)),S139,0)&amp;"+e03*"&amp;IF(ISNUMBER(SEARCH("打撃",R139)),S139,0)&amp;"+e04*"&amp;IF(ISNUMBER(SEARCH("射撃",R139)),S139,S139)&amp;"+e05*"&amp;IF(ISNUMBER(SEARCH("魔法",R139)),S139,0)&amp;"+e06*"&amp;IF(ISNUMBER(SERCH("無区分",R139)),S139,0)&amp;"+e07*"&amp;IF(T139="反撃",U139,0)&amp;"+e08*"&amp;IF(T139="風属性",U139,0)&amp;"+e09*"&amp;IF(T139="闇属性",U139,0)&amp;"+e10*"&amp;IF(T139="単体",U139,0)&amp;"+e11*"&amp;IF(T139="範囲",U139,0)&amp;"+e12*"&amp;IF(T139="人",U139,0)&amp;"+e13*"&amp;IF(T139="異族",U139,0)&amp;"+e14*"&amp;IF(T139="バジュラ",U139,0)&amp;"+e15*"&amp;IF(T139="魔動人形",U139,0)&amp;");"</f>
        <v>document.getElementById('m137').innerHTML = (b1*0+b2*0+b0*0) + (s1*0+s2*0+s3*0+s4*0+s5*0+s6*0+s7*0+s0*0) + (e01*0+e02*0+e03*0+e04*+e05*0+e06*0+e07*0+e08*0+e09*0+e10*0+e11*0+e12*0+e13*0+e14*0+e15*0);</v>
      </c>
      <c r="AI139" s="35" t="str">
        <f t="shared" si="13"/>
        <v>m137</v>
      </c>
      <c r="AJ139" s="23"/>
    </row>
    <row r="140" spans="1:36" s="3" customFormat="1" ht="37.049999999999997" customHeight="1" x14ac:dyDescent="0.3">
      <c r="A140" s="3" t="s">
        <v>283</v>
      </c>
      <c r="C140" s="6" t="s">
        <v>284</v>
      </c>
      <c r="D140" s="3">
        <v>5</v>
      </c>
      <c r="E140" s="3" t="s">
        <v>39</v>
      </c>
      <c r="F140" s="15" t="s">
        <v>282</v>
      </c>
      <c r="G140" s="8"/>
      <c r="H140" s="4">
        <f t="shared" si="14"/>
        <v>0</v>
      </c>
      <c r="I140" s="2"/>
      <c r="J140" s="2"/>
      <c r="K140" s="2"/>
      <c r="L140" s="2">
        <f t="shared" si="10"/>
        <v>0</v>
      </c>
      <c r="M140" s="2"/>
      <c r="N140" s="2"/>
      <c r="O140" s="2"/>
      <c r="P140" s="2"/>
      <c r="Q140" s="7"/>
      <c r="U140" s="4"/>
      <c r="AD140" s="4">
        <f t="shared" si="11"/>
        <v>0</v>
      </c>
      <c r="AF140" s="23"/>
      <c r="AG140" s="31" t="str">
        <f t="shared" si="12"/>
        <v>&lt;tr class='mmt ltd groupless'&gt;&lt;td headers='icon'&gt;&lt;img src='resources/TS_SLOTH_AISHA_01.png' alt='悩殺パフォーマンス'&gt;&lt;/td&gt;&lt;td headers='name'&gt;悩殺パフォーマンス&lt;/td&gt;&lt;td headers='rank'&gt;5&lt;/td&gt;&lt;td headers='remark'&gt;&lt;span class='limited'&gt;限定&lt;/span&gt;&lt;/td&gt;&lt;td headers='origin'&gt;スロウスシュタイン
Slothstein&lt;/td&gt;&lt;td headers='group'&gt;&lt;/td&gt;&lt;td headers='score' id='m138'&gt;0&lt;/td&gt;&lt;td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0" s="31" t="str">
        <f ca="1">"document.getElementById('"&amp;AI140&amp;"').innerHTML = (b1*"&amp;TEXT(J140,0)&amp;"+b2*"&amp;TEXT(K140,0)&amp;"+b0*"&amp;TEXT(L140,0)&amp;") + (s1*"&amp;TEXT(W140,0)&amp;"+s2*"&amp;TEXT(X140,0)&amp;"+s3*"&amp;TEXT(Y140,0)&amp;"+s4*"&amp;TEXT(Z140,0)&amp;"+s5*"&amp;TEXT(AA140,0)&amp;"+s6*"&amp;TEXT(AB140,0)&amp;"+s7*"&amp;TEXT(AC140,0)&amp;"+s0*"&amp;TEXT(AD140,0)&amp;") + (e01*"&amp;IF(ISNUMBER(SEARCH("斬撃",R140)),S140,0)&amp;"+e02*"&amp;IF(ISNUMBER(SEARCH("刺突",R140)),S140,0)&amp;"+e03*"&amp;IF(ISNUMBER(SEARCH("打撃",R140)),S140,0)&amp;"+e04*"&amp;IF(ISNUMBER(SEARCH("射撃",R140)),S140,S140)&amp;"+e05*"&amp;IF(ISNUMBER(SEARCH("魔法",R140)),S140,0)&amp;"+e06*"&amp;IF(ISNUMBER(SERCH("無区分",R140)),S140,0)&amp;"+e07*"&amp;IF(T140="反撃",U140,0)&amp;"+e08*"&amp;IF(T140="風属性",U140,0)&amp;"+e09*"&amp;IF(T140="闇属性",U140,0)&amp;"+e10*"&amp;IF(T140="単体",U140,0)&amp;"+e11*"&amp;IF(T140="範囲",U140,0)&amp;"+e12*"&amp;IF(T140="人",U140,0)&amp;"+e13*"&amp;IF(T140="異族",U140,0)&amp;"+e14*"&amp;IF(T140="バジュラ",U140,0)&amp;"+e15*"&amp;IF(T140="魔動人形",U140,0)&amp;");"</f>
        <v>document.getElementById('m138').innerHTML = (b1*0+b2*0+b0*0) + (s1*0+s2*0+s3*0+s4*0+s5*0+s6*0+s7*0+s0*0) + (e01*0+e02*0+e03*0+e04*+e05*0+e06*0+e07*0+e08*0+e09*0+e10*0+e11*0+e12*0+e13*0+e14*0+e15*0);</v>
      </c>
      <c r="AI140" s="35" t="str">
        <f t="shared" si="13"/>
        <v>m138</v>
      </c>
      <c r="AJ140" s="23"/>
    </row>
    <row r="141" spans="1:36" s="3" customFormat="1" ht="37.049999999999997" customHeight="1" x14ac:dyDescent="0.3">
      <c r="A141" s="3" t="s">
        <v>285</v>
      </c>
      <c r="C141" s="6" t="s">
        <v>286</v>
      </c>
      <c r="D141" s="3">
        <v>5</v>
      </c>
      <c r="F141" s="15" t="s">
        <v>282</v>
      </c>
      <c r="G141" s="8"/>
      <c r="H141" s="4">
        <f t="shared" si="14"/>
        <v>0</v>
      </c>
      <c r="I141" s="2"/>
      <c r="J141" s="2"/>
      <c r="K141" s="2"/>
      <c r="L141" s="2">
        <f t="shared" si="10"/>
        <v>0</v>
      </c>
      <c r="M141" s="2"/>
      <c r="N141" s="2"/>
      <c r="O141" s="2"/>
      <c r="P141" s="2"/>
      <c r="Q141" s="7"/>
      <c r="U141" s="4"/>
      <c r="AD141" s="4">
        <f t="shared" si="11"/>
        <v>0</v>
      </c>
      <c r="AF141" s="23"/>
      <c r="AG141" s="31" t="str">
        <f t="shared" si="12"/>
        <v>&lt;tr class='mmt groupless'&gt;&lt;td headers='icon'&gt;&lt;img src='resources/TS_SLOTH_ALBELL_01.png' alt='追えない背中を抱いて'&gt;&lt;/td&gt;&lt;td headers='name'&gt;追えない背中を抱いて&lt;/td&gt;&lt;td headers='rank'&gt;5&lt;/td&gt;&lt;td headers='remark'&gt;&lt;/td&gt;&lt;td headers='origin'&gt;スロウスシュタイン
Slothstein&lt;/td&gt;&lt;td headers='group'&gt;&lt;/td&gt;&lt;td headers='score' id='m139'&gt;0&lt;/td&gt;&lt;td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1" s="31" t="str">
        <f ca="1">"document.getElementById('"&amp;AI141&amp;"').innerHTML = (b1*"&amp;TEXT(J141,0)&amp;"+b2*"&amp;TEXT(K141,0)&amp;"+b0*"&amp;TEXT(L141,0)&amp;") + (s1*"&amp;TEXT(W141,0)&amp;"+s2*"&amp;TEXT(X141,0)&amp;"+s3*"&amp;TEXT(Y141,0)&amp;"+s4*"&amp;TEXT(Z141,0)&amp;"+s5*"&amp;TEXT(AA141,0)&amp;"+s6*"&amp;TEXT(AB141,0)&amp;"+s7*"&amp;TEXT(AC141,0)&amp;"+s0*"&amp;TEXT(AD141,0)&amp;") + (e01*"&amp;IF(ISNUMBER(SEARCH("斬撃",R141)),S141,0)&amp;"+e02*"&amp;IF(ISNUMBER(SEARCH("刺突",R141)),S141,0)&amp;"+e03*"&amp;IF(ISNUMBER(SEARCH("打撃",R141)),S141,0)&amp;"+e04*"&amp;IF(ISNUMBER(SEARCH("射撃",R141)),S141,S141)&amp;"+e05*"&amp;IF(ISNUMBER(SEARCH("魔法",R141)),S141,0)&amp;"+e06*"&amp;IF(ISNUMBER(SERCH("無区分",R141)),S141,0)&amp;"+e07*"&amp;IF(T141="反撃",U141,0)&amp;"+e08*"&amp;IF(T141="風属性",U141,0)&amp;"+e09*"&amp;IF(T141="闇属性",U141,0)&amp;"+e10*"&amp;IF(T141="単体",U141,0)&amp;"+e11*"&amp;IF(T141="範囲",U141,0)&amp;"+e12*"&amp;IF(T141="人",U141,0)&amp;"+e13*"&amp;IF(T141="異族",U141,0)&amp;"+e14*"&amp;IF(T141="バジュラ",U141,0)&amp;"+e15*"&amp;IF(T141="魔動人形",U141,0)&amp;");"</f>
        <v>document.getElementById('m139').innerHTML = (b1*0+b2*0+b0*0) + (s1*0+s2*0+s3*0+s4*0+s5*0+s6*0+s7*0+s0*0) + (e01*0+e02*0+e03*0+e04*+e05*0+e06*0+e07*0+e08*0+e09*0+e10*0+e11*0+e12*0+e13*0+e14*0+e15*0);</v>
      </c>
      <c r="AI141" s="35" t="str">
        <f t="shared" si="13"/>
        <v>m139</v>
      </c>
      <c r="AJ141" s="23"/>
    </row>
    <row r="142" spans="1:36" s="3" customFormat="1" ht="37.049999999999997" customHeight="1" x14ac:dyDescent="0.3">
      <c r="A142" s="3" t="s">
        <v>287</v>
      </c>
      <c r="C142" s="6" t="s">
        <v>288</v>
      </c>
      <c r="D142" s="3">
        <v>5</v>
      </c>
      <c r="F142" s="15" t="s">
        <v>282</v>
      </c>
      <c r="G142" s="8"/>
      <c r="H142" s="4">
        <f t="shared" si="14"/>
        <v>0</v>
      </c>
      <c r="I142" s="2"/>
      <c r="J142" s="2"/>
      <c r="K142" s="2"/>
      <c r="L142" s="2">
        <f t="shared" si="10"/>
        <v>0</v>
      </c>
      <c r="M142" s="2"/>
      <c r="N142" s="2"/>
      <c r="O142" s="2"/>
      <c r="P142" s="2"/>
      <c r="Q142" s="7"/>
      <c r="U142" s="4"/>
      <c r="AD142" s="4">
        <f t="shared" si="11"/>
        <v>0</v>
      </c>
      <c r="AF142" s="23"/>
      <c r="AG142" s="31" t="str">
        <f t="shared" si="12"/>
        <v>&lt;tr class='mmt groupless'&gt;&lt;td headers='icon'&gt;&lt;img src='resources/TS_SLOTH_CHERYL_01.png' alt='悪戯の祭典、その裏に'&gt;&lt;/td&gt;&lt;td headers='name'&gt;悪戯の祭典、その裏に&lt;/td&gt;&lt;td headers='rank'&gt;5&lt;/td&gt;&lt;td headers='remark'&gt;&lt;/td&gt;&lt;td headers='origin'&gt;スロウスシュタイン
Slothstein&lt;/td&gt;&lt;td headers='group'&gt;&lt;/td&gt;&lt;td headers='score' id='m140'&gt;0&lt;/td&gt;&lt;td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2" s="31" t="str">
        <f ca="1">"document.getElementById('"&amp;AI142&amp;"').innerHTML = (b1*"&amp;TEXT(J142,0)&amp;"+b2*"&amp;TEXT(K142,0)&amp;"+b0*"&amp;TEXT(L142,0)&amp;") + (s1*"&amp;TEXT(W142,0)&amp;"+s2*"&amp;TEXT(X142,0)&amp;"+s3*"&amp;TEXT(Y142,0)&amp;"+s4*"&amp;TEXT(Z142,0)&amp;"+s5*"&amp;TEXT(AA142,0)&amp;"+s6*"&amp;TEXT(AB142,0)&amp;"+s7*"&amp;TEXT(AC142,0)&amp;"+s0*"&amp;TEXT(AD142,0)&amp;") + (e01*"&amp;IF(ISNUMBER(SEARCH("斬撃",R142)),S142,0)&amp;"+e02*"&amp;IF(ISNUMBER(SEARCH("刺突",R142)),S142,0)&amp;"+e03*"&amp;IF(ISNUMBER(SEARCH("打撃",R142)),S142,0)&amp;"+e04*"&amp;IF(ISNUMBER(SEARCH("射撃",R142)),S142,S142)&amp;"+e05*"&amp;IF(ISNUMBER(SEARCH("魔法",R142)),S142,0)&amp;"+e06*"&amp;IF(ISNUMBER(SERCH("無区分",R142)),S142,0)&amp;"+e07*"&amp;IF(T142="反撃",U142,0)&amp;"+e08*"&amp;IF(T142="風属性",U142,0)&amp;"+e09*"&amp;IF(T142="闇属性",U142,0)&amp;"+e10*"&amp;IF(T142="単体",U142,0)&amp;"+e11*"&amp;IF(T142="範囲",U142,0)&amp;"+e12*"&amp;IF(T142="人",U142,0)&amp;"+e13*"&amp;IF(T142="異族",U142,0)&amp;"+e14*"&amp;IF(T142="バジュラ",U142,0)&amp;"+e15*"&amp;IF(T142="魔動人形",U142,0)&amp;");"</f>
        <v>document.getElementById('m140').innerHTML = (b1*0+b2*0+b0*0) + (s1*0+s2*0+s3*0+s4*0+s5*0+s6*0+s7*0+s0*0) + (e01*0+e02*0+e03*0+e04*+e05*0+e06*0+e07*0+e08*0+e09*0+e10*0+e11*0+e12*0+e13*0+e14*0+e15*0);</v>
      </c>
      <c r="AI142" s="35" t="str">
        <f t="shared" si="13"/>
        <v>m140</v>
      </c>
      <c r="AJ142" s="23"/>
    </row>
    <row r="143" spans="1:36" s="3" customFormat="1" ht="37.049999999999997" customHeight="1" x14ac:dyDescent="0.3">
      <c r="A143" s="3" t="s">
        <v>289</v>
      </c>
      <c r="C143" s="6" t="s">
        <v>290</v>
      </c>
      <c r="D143" s="3">
        <v>5</v>
      </c>
      <c r="F143" s="15" t="s">
        <v>282</v>
      </c>
      <c r="G143" s="8"/>
      <c r="H143" s="4">
        <f t="shared" si="14"/>
        <v>0</v>
      </c>
      <c r="I143" s="2"/>
      <c r="J143" s="2"/>
      <c r="K143" s="2"/>
      <c r="L143" s="2">
        <f t="shared" si="10"/>
        <v>0</v>
      </c>
      <c r="M143" s="2"/>
      <c r="N143" s="2"/>
      <c r="O143" s="2"/>
      <c r="P143" s="2"/>
      <c r="Q143" s="7"/>
      <c r="U143" s="4"/>
      <c r="AD143" s="4">
        <f t="shared" si="11"/>
        <v>0</v>
      </c>
      <c r="AF143" s="23"/>
      <c r="AG143" s="31" t="str">
        <f t="shared" si="12"/>
        <v>&lt;tr class='mmt groupless'&gt;&lt;td headers='icon'&gt;&lt;img src='resources/TS_SLOTH_DAISY_01.png' alt='期待の新星、現る！'&gt;&lt;/td&gt;&lt;td headers='name'&gt;期待の新星、現る！&lt;/td&gt;&lt;td headers='rank'&gt;5&lt;/td&gt;&lt;td headers='remark'&gt;&lt;/td&gt;&lt;td headers='origin'&gt;スロウスシュタイン
Slothstein&lt;/td&gt;&lt;td headers='group'&gt;&lt;/td&gt;&lt;td headers='score' id='m141'&gt;0&lt;/td&gt;&lt;td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3" s="31" t="str">
        <f ca="1">"document.getElementById('"&amp;AI143&amp;"').innerHTML = (b1*"&amp;TEXT(J143,0)&amp;"+b2*"&amp;TEXT(K143,0)&amp;"+b0*"&amp;TEXT(L143,0)&amp;") + (s1*"&amp;TEXT(W143,0)&amp;"+s2*"&amp;TEXT(X143,0)&amp;"+s3*"&amp;TEXT(Y143,0)&amp;"+s4*"&amp;TEXT(Z143,0)&amp;"+s5*"&amp;TEXT(AA143,0)&amp;"+s6*"&amp;TEXT(AB143,0)&amp;"+s7*"&amp;TEXT(AC143,0)&amp;"+s0*"&amp;TEXT(AD143,0)&amp;") + (e01*"&amp;IF(ISNUMBER(SEARCH("斬撃",R143)),S143,0)&amp;"+e02*"&amp;IF(ISNUMBER(SEARCH("刺突",R143)),S143,0)&amp;"+e03*"&amp;IF(ISNUMBER(SEARCH("打撃",R143)),S143,0)&amp;"+e04*"&amp;IF(ISNUMBER(SEARCH("射撃",R143)),S143,S143)&amp;"+e05*"&amp;IF(ISNUMBER(SEARCH("魔法",R143)),S143,0)&amp;"+e06*"&amp;IF(ISNUMBER(SERCH("無区分",R143)),S143,0)&amp;"+e07*"&amp;IF(T143="反撃",U143,0)&amp;"+e08*"&amp;IF(T143="風属性",U143,0)&amp;"+e09*"&amp;IF(T143="闇属性",U143,0)&amp;"+e10*"&amp;IF(T143="単体",U143,0)&amp;"+e11*"&amp;IF(T143="範囲",U143,0)&amp;"+e12*"&amp;IF(T143="人",U143,0)&amp;"+e13*"&amp;IF(T143="異族",U143,0)&amp;"+e14*"&amp;IF(T143="バジュラ",U143,0)&amp;"+e15*"&amp;IF(T143="魔動人形",U143,0)&amp;");"</f>
        <v>document.getElementById('m141').innerHTML = (b1*0+b2*0+b0*0) + (s1*0+s2*0+s3*0+s4*0+s5*0+s6*0+s7*0+s0*0) + (e01*0+e02*0+e03*0+e04*+e05*0+e06*0+e07*0+e08*0+e09*0+e10*0+e11*0+e12*0+e13*0+e14*0+e15*0);</v>
      </c>
      <c r="AI143" s="35" t="str">
        <f t="shared" si="13"/>
        <v>m141</v>
      </c>
      <c r="AJ143" s="23"/>
    </row>
    <row r="144" spans="1:36" s="3" customFormat="1" ht="37.049999999999997" customHeight="1" x14ac:dyDescent="0.3">
      <c r="A144" s="3" t="s">
        <v>291</v>
      </c>
      <c r="C144" s="6" t="s">
        <v>292</v>
      </c>
      <c r="D144" s="3">
        <v>5</v>
      </c>
      <c r="F144" s="15" t="s">
        <v>282</v>
      </c>
      <c r="G144" s="8"/>
      <c r="H144" s="4">
        <f t="shared" si="14"/>
        <v>0</v>
      </c>
      <c r="I144" s="2"/>
      <c r="J144" s="2"/>
      <c r="K144" s="2"/>
      <c r="L144" s="2">
        <f t="shared" si="10"/>
        <v>0</v>
      </c>
      <c r="M144" s="2"/>
      <c r="N144" s="2"/>
      <c r="O144" s="2"/>
      <c r="P144" s="2"/>
      <c r="Q144" s="7"/>
      <c r="U144" s="4"/>
      <c r="AD144" s="4">
        <f t="shared" si="11"/>
        <v>0</v>
      </c>
      <c r="AF144" s="23"/>
      <c r="AG144" s="31" t="str">
        <f t="shared" si="12"/>
        <v>&lt;tr class='mmt groupless'&gt;&lt;td headers='icon'&gt;&lt;img src='resources/TS_SLOTH_EVERICA_01.png' alt='ライトトラック'&gt;&lt;/td&gt;&lt;td headers='name'&gt;ライトトラック&lt;/td&gt;&lt;td headers='rank'&gt;5&lt;/td&gt;&lt;td headers='remark'&gt;&lt;/td&gt;&lt;td headers='origin'&gt;スロウスシュタイン
Slothstein&lt;/td&gt;&lt;td headers='group'&gt;&lt;/td&gt;&lt;td headers='score' id='m142'&gt;0&lt;/td&gt;&lt;td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4" s="31" t="str">
        <f ca="1">"document.getElementById('"&amp;AI144&amp;"').innerHTML = (b1*"&amp;TEXT(J144,0)&amp;"+b2*"&amp;TEXT(K144,0)&amp;"+b0*"&amp;TEXT(L144,0)&amp;") + (s1*"&amp;TEXT(W144,0)&amp;"+s2*"&amp;TEXT(X144,0)&amp;"+s3*"&amp;TEXT(Y144,0)&amp;"+s4*"&amp;TEXT(Z144,0)&amp;"+s5*"&amp;TEXT(AA144,0)&amp;"+s6*"&amp;TEXT(AB144,0)&amp;"+s7*"&amp;TEXT(AC144,0)&amp;"+s0*"&amp;TEXT(AD144,0)&amp;") + (e01*"&amp;IF(ISNUMBER(SEARCH("斬撃",R144)),S144,0)&amp;"+e02*"&amp;IF(ISNUMBER(SEARCH("刺突",R144)),S144,0)&amp;"+e03*"&amp;IF(ISNUMBER(SEARCH("打撃",R144)),S144,0)&amp;"+e04*"&amp;IF(ISNUMBER(SEARCH("射撃",R144)),S144,S144)&amp;"+e05*"&amp;IF(ISNUMBER(SEARCH("魔法",R144)),S144,0)&amp;"+e06*"&amp;IF(ISNUMBER(SERCH("無区分",R144)),S144,0)&amp;"+e07*"&amp;IF(T144="反撃",U144,0)&amp;"+e08*"&amp;IF(T144="風属性",U144,0)&amp;"+e09*"&amp;IF(T144="闇属性",U144,0)&amp;"+e10*"&amp;IF(T144="単体",U144,0)&amp;"+e11*"&amp;IF(T144="範囲",U144,0)&amp;"+e12*"&amp;IF(T144="人",U144,0)&amp;"+e13*"&amp;IF(T144="異族",U144,0)&amp;"+e14*"&amp;IF(T144="バジュラ",U144,0)&amp;"+e15*"&amp;IF(T144="魔動人形",U144,0)&amp;");"</f>
        <v>document.getElementById('m142').innerHTML = (b1*0+b2*0+b0*0) + (s1*0+s2*0+s3*0+s4*0+s5*0+s6*0+s7*0+s0*0) + (e01*0+e02*0+e03*0+e04*+e05*0+e06*0+e07*0+e08*0+e09*0+e10*0+e11*0+e12*0+e13*0+e14*0+e15*0);</v>
      </c>
      <c r="AI144" s="35" t="str">
        <f t="shared" si="13"/>
        <v>m142</v>
      </c>
      <c r="AJ144" s="23"/>
    </row>
    <row r="145" spans="1:36" s="3" customFormat="1" ht="37.049999999999997" customHeight="1" x14ac:dyDescent="0.3">
      <c r="A145" s="3" t="s">
        <v>293</v>
      </c>
      <c r="C145" s="6" t="s">
        <v>294</v>
      </c>
      <c r="D145" s="3">
        <v>5</v>
      </c>
      <c r="E145" s="3" t="s">
        <v>35</v>
      </c>
      <c r="F145" s="15" t="s">
        <v>282</v>
      </c>
      <c r="G145" s="8"/>
      <c r="H145" s="4">
        <f t="shared" si="14"/>
        <v>0</v>
      </c>
      <c r="I145" s="2"/>
      <c r="J145" s="2"/>
      <c r="K145" s="2"/>
      <c r="L145" s="2">
        <f t="shared" si="10"/>
        <v>0</v>
      </c>
      <c r="M145" s="2"/>
      <c r="N145" s="2"/>
      <c r="O145" s="2"/>
      <c r="P145" s="2"/>
      <c r="Q145" s="7"/>
      <c r="U145" s="4"/>
      <c r="AD145" s="4">
        <f t="shared" si="11"/>
        <v>0</v>
      </c>
      <c r="AF145" s="23"/>
      <c r="AG145" s="31" t="str">
        <f t="shared" si="12"/>
        <v>&lt;tr class='mmt ev groupless'&gt;&lt;td headers='icon'&gt;&lt;img src='resources/TS_SLOTH_FIONA_01.png' alt='二人の未来'&gt;&lt;/td&gt;&lt;td headers='name'&gt;二人の未来&lt;/td&gt;&lt;td headers='rank'&gt;5&lt;/td&gt;&lt;td headers='remark'&gt;&lt;span class='event'&gt;活動&lt;/span&gt;&lt;/td&gt;&lt;td headers='origin'&gt;スロウスシュタイン
Slothstein&lt;/td&gt;&lt;td headers='group'&gt;&lt;/td&gt;&lt;td headers='score' id='m143'&gt;0&lt;/td&gt;&lt;td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5" s="31" t="str">
        <f ca="1">"document.getElementById('"&amp;AI145&amp;"').innerHTML = (b1*"&amp;TEXT(J145,0)&amp;"+b2*"&amp;TEXT(K145,0)&amp;"+b0*"&amp;TEXT(L145,0)&amp;") + (s1*"&amp;TEXT(W145,0)&amp;"+s2*"&amp;TEXT(X145,0)&amp;"+s3*"&amp;TEXT(Y145,0)&amp;"+s4*"&amp;TEXT(Z145,0)&amp;"+s5*"&amp;TEXT(AA145,0)&amp;"+s6*"&amp;TEXT(AB145,0)&amp;"+s7*"&amp;TEXT(AC145,0)&amp;"+s0*"&amp;TEXT(AD145,0)&amp;") + (e01*"&amp;IF(ISNUMBER(SEARCH("斬撃",R145)),S145,0)&amp;"+e02*"&amp;IF(ISNUMBER(SEARCH("刺突",R145)),S145,0)&amp;"+e03*"&amp;IF(ISNUMBER(SEARCH("打撃",R145)),S145,0)&amp;"+e04*"&amp;IF(ISNUMBER(SEARCH("射撃",R145)),S145,S145)&amp;"+e05*"&amp;IF(ISNUMBER(SEARCH("魔法",R145)),S145,0)&amp;"+e06*"&amp;IF(ISNUMBER(SERCH("無区分",R145)),S145,0)&amp;"+e07*"&amp;IF(T145="反撃",U145,0)&amp;"+e08*"&amp;IF(T145="風属性",U145,0)&amp;"+e09*"&amp;IF(T145="闇属性",U145,0)&amp;"+e10*"&amp;IF(T145="単体",U145,0)&amp;"+e11*"&amp;IF(T145="範囲",U145,0)&amp;"+e12*"&amp;IF(T145="人",U145,0)&amp;"+e13*"&amp;IF(T145="異族",U145,0)&amp;"+e14*"&amp;IF(T145="バジュラ",U145,0)&amp;"+e15*"&amp;IF(T145="魔動人形",U145,0)&amp;");"</f>
        <v>document.getElementById('m143').innerHTML = (b1*0+b2*0+b0*0) + (s1*0+s2*0+s3*0+s4*0+s5*0+s6*0+s7*0+s0*0) + (e01*0+e02*0+e03*0+e04*+e05*0+e06*0+e07*0+e08*0+e09*0+e10*0+e11*0+e12*0+e13*0+e14*0+e15*0);</v>
      </c>
      <c r="AI145" s="35" t="str">
        <f t="shared" si="13"/>
        <v>m143</v>
      </c>
      <c r="AJ145" s="23"/>
    </row>
    <row r="146" spans="1:36" s="3" customFormat="1" ht="37.049999999999997" customHeight="1" x14ac:dyDescent="0.3">
      <c r="A146" s="3" t="s">
        <v>295</v>
      </c>
      <c r="C146" s="6" t="s">
        <v>296</v>
      </c>
      <c r="D146" s="3">
        <v>5</v>
      </c>
      <c r="E146" s="3" t="s">
        <v>35</v>
      </c>
      <c r="F146" s="15" t="s">
        <v>282</v>
      </c>
      <c r="G146" s="8"/>
      <c r="H146" s="4">
        <f t="shared" si="14"/>
        <v>0</v>
      </c>
      <c r="I146" s="2"/>
      <c r="J146" s="2"/>
      <c r="K146" s="2"/>
      <c r="L146" s="2">
        <f t="shared" si="10"/>
        <v>0</v>
      </c>
      <c r="M146" s="2"/>
      <c r="N146" s="2"/>
      <c r="O146" s="2"/>
      <c r="P146" s="2"/>
      <c r="Q146" s="7"/>
      <c r="U146" s="4"/>
      <c r="AD146" s="4">
        <f t="shared" si="11"/>
        <v>0</v>
      </c>
      <c r="AF146" s="23"/>
      <c r="AG146" s="31" t="str">
        <f t="shared" si="12"/>
        <v>&lt;tr class='mmt ev groupless'&gt;&lt;td headers='icon'&gt;&lt;img src='resources/TS_SLOTH_FIONA_02.png' alt='花嫁に涙は似合わない'&gt;&lt;/td&gt;&lt;td headers='name'&gt;花嫁に涙は似合わない&lt;/td&gt;&lt;td headers='rank'&gt;5&lt;/td&gt;&lt;td headers='remark'&gt;&lt;span class='event'&gt;活動&lt;/span&gt;&lt;/td&gt;&lt;td headers='origin'&gt;スロウスシュタイン
Slothstein&lt;/td&gt;&lt;td headers='group'&gt;&lt;/td&gt;&lt;td headers='score' id='m144'&gt;0&lt;/td&gt;&lt;td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6" s="31" t="str">
        <f ca="1">"document.getElementById('"&amp;AI146&amp;"').innerHTML = (b1*"&amp;TEXT(J146,0)&amp;"+b2*"&amp;TEXT(K146,0)&amp;"+b0*"&amp;TEXT(L146,0)&amp;") + (s1*"&amp;TEXT(W146,0)&amp;"+s2*"&amp;TEXT(X146,0)&amp;"+s3*"&amp;TEXT(Y146,0)&amp;"+s4*"&amp;TEXT(Z146,0)&amp;"+s5*"&amp;TEXT(AA146,0)&amp;"+s6*"&amp;TEXT(AB146,0)&amp;"+s7*"&amp;TEXT(AC146,0)&amp;"+s0*"&amp;TEXT(AD146,0)&amp;") + (e01*"&amp;IF(ISNUMBER(SEARCH("斬撃",R146)),S146,0)&amp;"+e02*"&amp;IF(ISNUMBER(SEARCH("刺突",R146)),S146,0)&amp;"+e03*"&amp;IF(ISNUMBER(SEARCH("打撃",R146)),S146,0)&amp;"+e04*"&amp;IF(ISNUMBER(SEARCH("射撃",R146)),S146,S146)&amp;"+e05*"&amp;IF(ISNUMBER(SEARCH("魔法",R146)),S146,0)&amp;"+e06*"&amp;IF(ISNUMBER(SERCH("無区分",R146)),S146,0)&amp;"+e07*"&amp;IF(T146="反撃",U146,0)&amp;"+e08*"&amp;IF(T146="風属性",U146,0)&amp;"+e09*"&amp;IF(T146="闇属性",U146,0)&amp;"+e10*"&amp;IF(T146="単体",U146,0)&amp;"+e11*"&amp;IF(T146="範囲",U146,0)&amp;"+e12*"&amp;IF(T146="人",U146,0)&amp;"+e13*"&amp;IF(T146="異族",U146,0)&amp;"+e14*"&amp;IF(T146="バジュラ",U146,0)&amp;"+e15*"&amp;IF(T146="魔動人形",U146,0)&amp;");"</f>
        <v>document.getElementById('m144').innerHTML = (b1*0+b2*0+b0*0) + (s1*0+s2*0+s3*0+s4*0+s5*0+s6*0+s7*0+s0*0) + (e01*0+e02*0+e03*0+e04*+e05*0+e06*0+e07*0+e08*0+e09*0+e10*0+e11*0+e12*0+e13*0+e14*0+e15*0);</v>
      </c>
      <c r="AI146" s="35" t="str">
        <f t="shared" si="13"/>
        <v>m144</v>
      </c>
      <c r="AJ146" s="23"/>
    </row>
    <row r="147" spans="1:36" s="3" customFormat="1" ht="37.049999999999997" customHeight="1" x14ac:dyDescent="0.3">
      <c r="A147" s="3" t="s">
        <v>297</v>
      </c>
      <c r="C147" s="6" t="s">
        <v>298</v>
      </c>
      <c r="D147" s="3">
        <v>5</v>
      </c>
      <c r="E147" s="3" t="s">
        <v>39</v>
      </c>
      <c r="F147" s="15" t="s">
        <v>282</v>
      </c>
      <c r="G147" s="8"/>
      <c r="H147" s="4">
        <f t="shared" si="14"/>
        <v>0</v>
      </c>
      <c r="I147" s="2"/>
      <c r="J147" s="2"/>
      <c r="K147" s="2"/>
      <c r="L147" s="2">
        <f t="shared" si="10"/>
        <v>0</v>
      </c>
      <c r="M147" s="2"/>
      <c r="N147" s="2"/>
      <c r="O147" s="2"/>
      <c r="P147" s="2"/>
      <c r="Q147" s="7"/>
      <c r="U147" s="4"/>
      <c r="AD147" s="4">
        <f t="shared" si="11"/>
        <v>0</v>
      </c>
      <c r="AF147" s="23"/>
      <c r="AG147" s="31" t="str">
        <f t="shared" si="12"/>
        <v>&lt;tr class='mmt ltd groupless'&gt;&lt;td headers='icon'&gt;&lt;img src='resources/TS_SLOTH_HAZEL_01.png' alt='想いを映す銀の月'&gt;&lt;/td&gt;&lt;td headers='name'&gt;想いを映す銀の月&lt;/td&gt;&lt;td headers='rank'&gt;5&lt;/td&gt;&lt;td headers='remark'&gt;&lt;span class='limited'&gt;限定&lt;/span&gt;&lt;/td&gt;&lt;td headers='origin'&gt;スロウスシュタイン
Slothstein&lt;/td&gt;&lt;td headers='group'&gt;&lt;/td&gt;&lt;td headers='score' id='m145'&gt;0&lt;/td&gt;&lt;td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7" s="31" t="str">
        <f ca="1">"document.getElementById('"&amp;AI147&amp;"').innerHTML = (b1*"&amp;TEXT(J147,0)&amp;"+b2*"&amp;TEXT(K147,0)&amp;"+b0*"&amp;TEXT(L147,0)&amp;") + (s1*"&amp;TEXT(W147,0)&amp;"+s2*"&amp;TEXT(X147,0)&amp;"+s3*"&amp;TEXT(Y147,0)&amp;"+s4*"&amp;TEXT(Z147,0)&amp;"+s5*"&amp;TEXT(AA147,0)&amp;"+s6*"&amp;TEXT(AB147,0)&amp;"+s7*"&amp;TEXT(AC147,0)&amp;"+s0*"&amp;TEXT(AD147,0)&amp;") + (e01*"&amp;IF(ISNUMBER(SEARCH("斬撃",R147)),S147,0)&amp;"+e02*"&amp;IF(ISNUMBER(SEARCH("刺突",R147)),S147,0)&amp;"+e03*"&amp;IF(ISNUMBER(SEARCH("打撃",R147)),S147,0)&amp;"+e04*"&amp;IF(ISNUMBER(SEARCH("射撃",R147)),S147,S147)&amp;"+e05*"&amp;IF(ISNUMBER(SEARCH("魔法",R147)),S147,0)&amp;"+e06*"&amp;IF(ISNUMBER(SERCH("無区分",R147)),S147,0)&amp;"+e07*"&amp;IF(T147="反撃",U147,0)&amp;"+e08*"&amp;IF(T147="風属性",U147,0)&amp;"+e09*"&amp;IF(T147="闇属性",U147,0)&amp;"+e10*"&amp;IF(T147="単体",U147,0)&amp;"+e11*"&amp;IF(T147="範囲",U147,0)&amp;"+e12*"&amp;IF(T147="人",U147,0)&amp;"+e13*"&amp;IF(T147="異族",U147,0)&amp;"+e14*"&amp;IF(T147="バジュラ",U147,0)&amp;"+e15*"&amp;IF(T147="魔動人形",U147,0)&amp;");"</f>
        <v>document.getElementById('m145').innerHTML = (b1*0+b2*0+b0*0) + (s1*0+s2*0+s3*0+s4*0+s5*0+s6*0+s7*0+s0*0) + (e01*0+e02*0+e03*0+e04*+e05*0+e06*0+e07*0+e08*0+e09*0+e10*0+e11*0+e12*0+e13*0+e14*0+e15*0);</v>
      </c>
      <c r="AI147" s="35" t="str">
        <f t="shared" si="13"/>
        <v>m145</v>
      </c>
      <c r="AJ147" s="23"/>
    </row>
    <row r="148" spans="1:36" s="3" customFormat="1" ht="37.049999999999997" customHeight="1" x14ac:dyDescent="0.3">
      <c r="A148" s="3" t="s">
        <v>299</v>
      </c>
      <c r="C148" s="6" t="s">
        <v>300</v>
      </c>
      <c r="D148" s="3">
        <v>5</v>
      </c>
      <c r="E148" s="3" t="s">
        <v>39</v>
      </c>
      <c r="F148" s="15" t="s">
        <v>282</v>
      </c>
      <c r="G148" s="8"/>
      <c r="H148" s="4">
        <f t="shared" si="14"/>
        <v>0</v>
      </c>
      <c r="I148" s="2"/>
      <c r="J148" s="2"/>
      <c r="K148" s="2"/>
      <c r="L148" s="2">
        <f t="shared" si="10"/>
        <v>0</v>
      </c>
      <c r="M148" s="2"/>
      <c r="N148" s="2"/>
      <c r="O148" s="2"/>
      <c r="P148" s="2"/>
      <c r="Q148" s="7"/>
      <c r="U148" s="4"/>
      <c r="AD148" s="4">
        <f t="shared" si="11"/>
        <v>0</v>
      </c>
      <c r="AF148" s="23"/>
      <c r="AG148" s="31" t="str">
        <f t="shared" si="12"/>
        <v>&lt;tr class='mmt ltd groupless'&gt;&lt;td headers='icon'&gt;&lt;img src='resources/TS_SLOTH_IKONA_01.png' alt='色違いの涙'&gt;&lt;/td&gt;&lt;td headers='name'&gt;色違いの涙&lt;/td&gt;&lt;td headers='rank'&gt;5&lt;/td&gt;&lt;td headers='remark'&gt;&lt;span class='limited'&gt;限定&lt;/span&gt;&lt;/td&gt;&lt;td headers='origin'&gt;スロウスシュタイン
Slothstein&lt;/td&gt;&lt;td headers='group'&gt;&lt;/td&gt;&lt;td headers='score' id='m146'&gt;0&lt;/td&gt;&lt;td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48" s="31" t="str">
        <f ca="1">"document.getElementById('"&amp;AI148&amp;"').innerHTML = (b1*"&amp;TEXT(J148,0)&amp;"+b2*"&amp;TEXT(K148,0)&amp;"+b0*"&amp;TEXT(L148,0)&amp;") + (s1*"&amp;TEXT(W148,0)&amp;"+s2*"&amp;TEXT(X148,0)&amp;"+s3*"&amp;TEXT(Y148,0)&amp;"+s4*"&amp;TEXT(Z148,0)&amp;"+s5*"&amp;TEXT(AA148,0)&amp;"+s6*"&amp;TEXT(AB148,0)&amp;"+s7*"&amp;TEXT(AC148,0)&amp;"+s0*"&amp;TEXT(AD148,0)&amp;") + (e01*"&amp;IF(ISNUMBER(SEARCH("斬撃",R148)),S148,0)&amp;"+e02*"&amp;IF(ISNUMBER(SEARCH("刺突",R148)),S148,0)&amp;"+e03*"&amp;IF(ISNUMBER(SEARCH("打撃",R148)),S148,0)&amp;"+e04*"&amp;IF(ISNUMBER(SEARCH("射撃",R148)),S148,S148)&amp;"+e05*"&amp;IF(ISNUMBER(SEARCH("魔法",R148)),S148,0)&amp;"+e06*"&amp;IF(ISNUMBER(SERCH("無区分",R148)),S148,0)&amp;"+e07*"&amp;IF(T148="反撃",U148,0)&amp;"+e08*"&amp;IF(T148="風属性",U148,0)&amp;"+e09*"&amp;IF(T148="闇属性",U148,0)&amp;"+e10*"&amp;IF(T148="単体",U148,0)&amp;"+e11*"&amp;IF(T148="範囲",U148,0)&amp;"+e12*"&amp;IF(T148="人",U148,0)&amp;"+e13*"&amp;IF(T148="異族",U148,0)&amp;"+e14*"&amp;IF(T148="バジュラ",U148,0)&amp;"+e15*"&amp;IF(T148="魔動人形",U148,0)&amp;");"</f>
        <v>document.getElementById('m146').innerHTML = (b1*0+b2*0+b0*0) + (s1*0+s2*0+s3*0+s4*0+s5*0+s6*0+s7*0+s0*0) + (e01*0+e02*0+e03*0+e04*+e05*0+e06*0+e07*0+e08*0+e09*0+e10*0+e11*0+e12*0+e13*0+e14*0+e15*0);</v>
      </c>
      <c r="AI148" s="35" t="str">
        <f t="shared" si="13"/>
        <v>m146</v>
      </c>
      <c r="AJ148" s="23"/>
    </row>
    <row r="149" spans="1:36" s="3" customFormat="1" ht="37.049999999999997" customHeight="1" x14ac:dyDescent="0.3">
      <c r="A149" s="3" t="s">
        <v>301</v>
      </c>
      <c r="C149" s="6" t="s">
        <v>302</v>
      </c>
      <c r="D149" s="3">
        <v>5</v>
      </c>
      <c r="E149" s="3" t="s">
        <v>39</v>
      </c>
      <c r="F149" s="15" t="s">
        <v>282</v>
      </c>
      <c r="G149" s="8" t="s">
        <v>68</v>
      </c>
      <c r="H149" s="4">
        <f t="shared" si="14"/>
        <v>80</v>
      </c>
      <c r="I149" s="2">
        <v>40</v>
      </c>
      <c r="J149" s="2"/>
      <c r="K149" s="2">
        <v>40</v>
      </c>
      <c r="L149" s="2">
        <f t="shared" si="10"/>
        <v>40</v>
      </c>
      <c r="M149" s="2"/>
      <c r="N149" s="2"/>
      <c r="O149" s="2"/>
      <c r="P149" s="2"/>
      <c r="Q149" s="7"/>
      <c r="T149" s="3" t="s">
        <v>21</v>
      </c>
      <c r="U149" s="4">
        <v>10</v>
      </c>
      <c r="X149" s="3">
        <v>30</v>
      </c>
      <c r="AB149" s="3">
        <v>30</v>
      </c>
      <c r="AD149" s="4">
        <f t="shared" si="11"/>
        <v>30</v>
      </c>
      <c r="AF149" s="23"/>
      <c r="AG149" s="31" t="str">
        <f t="shared" si="12"/>
        <v>&lt;tr class='mmt ltd'&gt;&lt;td headers='icon'&gt;&lt;img src='resources/TS_SLOTH_KAYA_01.png' alt='シーサイドライブラリー'&gt;&lt;/td&gt;&lt;td headers='name'&gt;シーサイドライブラリー&lt;/td&gt;&lt;td headers='rank'&gt;5&lt;/td&gt;&lt;td headers='remark'&gt;&lt;span class='limited'&gt;限定&lt;/span&gt;&lt;/td&gt;&lt;td headers='origin'&gt;スロウスシュタイン
Slothstein&lt;/td&gt;&lt;td headers='group'&gt;聖教騎士団&lt;/td&gt;&lt;td headers='score' id='m147'&gt;80&lt;/td&gt;&lt;td headers='HP'&gt;40&lt;/td&gt;&lt;td headers='patk'&gt;&lt;/td&gt;&lt;td headers='matk'&gt;40&lt;/td&gt;&lt;td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headers='special'&gt;範囲&lt;/td&gt;&lt;td headers='sp.bonus'&gt;10&lt;/td&gt;&lt;td headers='others'&gt;&lt;/td&gt;&lt;td headers='sinA'&gt;&lt;/td&gt;&lt;td headers='sinB'&gt;30&lt;/td&gt;&lt;td headers='sinC'&gt;&lt;/td&gt;&lt;td headers='sinD'&gt;&lt;/td&gt;&lt;td headers='sinE'&gt;&lt;/td&gt;&lt;td headers='sinF'&gt;30&lt;/td&gt;&lt;td headers='sinG'&gt;&lt;/td&gt;&lt;/tr&gt;</v>
      </c>
      <c r="AH149" s="31" t="str">
        <f ca="1">"document.getElementById('"&amp;AI149&amp;"').innerHTML = (b1*"&amp;TEXT(J149,0)&amp;"+b2*"&amp;TEXT(K149,0)&amp;"+b0*"&amp;TEXT(L149,0)&amp;") + (s1*"&amp;TEXT(W149,0)&amp;"+s2*"&amp;TEXT(X149,0)&amp;"+s3*"&amp;TEXT(Y149,0)&amp;"+s4*"&amp;TEXT(Z149,0)&amp;"+s5*"&amp;TEXT(AA149,0)&amp;"+s6*"&amp;TEXT(AB149,0)&amp;"+s7*"&amp;TEXT(AC149,0)&amp;"+s0*"&amp;TEXT(AD149,0)&amp;") + (e01*"&amp;IF(ISNUMBER(SEARCH("斬撃",R149)),S149,0)&amp;"+e02*"&amp;IF(ISNUMBER(SEARCH("刺突",R149)),S149,0)&amp;"+e03*"&amp;IF(ISNUMBER(SEARCH("打撃",R149)),S149,0)&amp;"+e04*"&amp;IF(ISNUMBER(SEARCH("射撃",R149)),S149,S149)&amp;"+e05*"&amp;IF(ISNUMBER(SEARCH("魔法",R149)),S149,0)&amp;"+e06*"&amp;IF(ISNUMBER(SERCH("無区分",R149)),S149,0)&amp;"+e07*"&amp;IF(T149="反撃",U149,0)&amp;"+e08*"&amp;IF(T149="風属性",U149,0)&amp;"+e09*"&amp;IF(T149="闇属性",U149,0)&amp;"+e10*"&amp;IF(T149="単体",U149,0)&amp;"+e11*"&amp;IF(T149="範囲",U149,0)&amp;"+e12*"&amp;IF(T149="人",U149,0)&amp;"+e13*"&amp;IF(T149="異族",U149,0)&amp;"+e14*"&amp;IF(T149="バジュラ",U149,0)&amp;"+e15*"&amp;IF(T149="魔動人形",U149,0)&amp;");"</f>
        <v>document.getElementById('m147').innerHTML = (b1*0+b2*40+b0*40) + (s1*0+s2*30+s3*0+s4*0+s5*0+s6*30+s7*0+s0*30) + (e01*0+e02*0+e03*0+e04*+e05*0+e06*0+e07*0+e08*0+e09*0+e10*0+e11*10+e12*0+e13*0+e14*0+e15*0);</v>
      </c>
      <c r="AI149" s="35" t="str">
        <f t="shared" si="13"/>
        <v>m147</v>
      </c>
      <c r="AJ149" s="23"/>
    </row>
    <row r="150" spans="1:36" s="3" customFormat="1" ht="37.049999999999997" customHeight="1" x14ac:dyDescent="0.3">
      <c r="A150" s="3" t="s">
        <v>303</v>
      </c>
      <c r="C150" s="6" t="s">
        <v>304</v>
      </c>
      <c r="D150" s="3">
        <v>5</v>
      </c>
      <c r="F150" s="15" t="s">
        <v>282</v>
      </c>
      <c r="G150" s="8"/>
      <c r="H150" s="4">
        <f t="shared" si="14"/>
        <v>0</v>
      </c>
      <c r="I150" s="2"/>
      <c r="J150" s="2"/>
      <c r="K150" s="2"/>
      <c r="L150" s="2">
        <f t="shared" si="10"/>
        <v>0</v>
      </c>
      <c r="M150" s="2"/>
      <c r="N150" s="2"/>
      <c r="O150" s="2"/>
      <c r="P150" s="2"/>
      <c r="Q150" s="7"/>
      <c r="U150" s="4"/>
      <c r="AD150" s="4">
        <f t="shared" si="11"/>
        <v>0</v>
      </c>
      <c r="AF150" s="23"/>
      <c r="AG150" s="31" t="str">
        <f t="shared" si="12"/>
        <v>&lt;tr class='mmt groupless'&gt;&lt;td headers='icon'&gt;&lt;img src='resources/TS_SLOTH_KURAJU_01.png' alt='憧れの射撃手'&gt;&lt;/td&gt;&lt;td headers='name'&gt;憧れの射撃手&lt;/td&gt;&lt;td headers='rank'&gt;5&lt;/td&gt;&lt;td headers='remark'&gt;&lt;/td&gt;&lt;td headers='origin'&gt;スロウスシュタイン
Slothstein&lt;/td&gt;&lt;td headers='group'&gt;&lt;/td&gt;&lt;td headers='score' id='m148'&gt;0&lt;/td&gt;&lt;td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50" s="31" t="str">
        <f ca="1">"document.getElementById('"&amp;AI150&amp;"').innerHTML = (b1*"&amp;TEXT(J150,0)&amp;"+b2*"&amp;TEXT(K150,0)&amp;"+b0*"&amp;TEXT(L150,0)&amp;") + (s1*"&amp;TEXT(W150,0)&amp;"+s2*"&amp;TEXT(X150,0)&amp;"+s3*"&amp;TEXT(Y150,0)&amp;"+s4*"&amp;TEXT(Z150,0)&amp;"+s5*"&amp;TEXT(AA150,0)&amp;"+s6*"&amp;TEXT(AB150,0)&amp;"+s7*"&amp;TEXT(AC150,0)&amp;"+s0*"&amp;TEXT(AD150,0)&amp;") + (e01*"&amp;IF(ISNUMBER(SEARCH("斬撃",R150)),S150,0)&amp;"+e02*"&amp;IF(ISNUMBER(SEARCH("刺突",R150)),S150,0)&amp;"+e03*"&amp;IF(ISNUMBER(SEARCH("打撃",R150)),S150,0)&amp;"+e04*"&amp;IF(ISNUMBER(SEARCH("射撃",R150)),S150,S150)&amp;"+e05*"&amp;IF(ISNUMBER(SEARCH("魔法",R150)),S150,0)&amp;"+e06*"&amp;IF(ISNUMBER(SERCH("無区分",R150)),S150,0)&amp;"+e07*"&amp;IF(T150="反撃",U150,0)&amp;"+e08*"&amp;IF(T150="風属性",U150,0)&amp;"+e09*"&amp;IF(T150="闇属性",U150,0)&amp;"+e10*"&amp;IF(T150="単体",U150,0)&amp;"+e11*"&amp;IF(T150="範囲",U150,0)&amp;"+e12*"&amp;IF(T150="人",U150,0)&amp;"+e13*"&amp;IF(T150="異族",U150,0)&amp;"+e14*"&amp;IF(T150="バジュラ",U150,0)&amp;"+e15*"&amp;IF(T150="魔動人形",U150,0)&amp;");"</f>
        <v>document.getElementById('m148').innerHTML = (b1*0+b2*0+b0*0) + (s1*0+s2*0+s3*0+s4*0+s5*0+s6*0+s7*0+s0*0) + (e01*0+e02*0+e03*0+e04*+e05*0+e06*0+e07*0+e08*0+e09*0+e10*0+e11*0+e12*0+e13*0+e14*0+e15*0);</v>
      </c>
      <c r="AI150" s="35" t="str">
        <f t="shared" si="13"/>
        <v>m148</v>
      </c>
      <c r="AJ150" s="23"/>
    </row>
    <row r="151" spans="1:36" s="3" customFormat="1" ht="37.049999999999997" customHeight="1" x14ac:dyDescent="0.3">
      <c r="A151" s="3" t="s">
        <v>305</v>
      </c>
      <c r="C151" s="6" t="s">
        <v>306</v>
      </c>
      <c r="D151" s="3">
        <v>5</v>
      </c>
      <c r="E151" s="3" t="s">
        <v>39</v>
      </c>
      <c r="F151" s="15" t="s">
        <v>282</v>
      </c>
      <c r="G151" s="8"/>
      <c r="H151" s="4">
        <f t="shared" si="14"/>
        <v>0</v>
      </c>
      <c r="I151" s="2"/>
      <c r="J151" s="2"/>
      <c r="K151" s="2"/>
      <c r="L151" s="2">
        <f t="shared" si="10"/>
        <v>0</v>
      </c>
      <c r="M151" s="2"/>
      <c r="N151" s="2"/>
      <c r="O151" s="2"/>
      <c r="P151" s="2"/>
      <c r="Q151" s="7"/>
      <c r="U151" s="4"/>
      <c r="AD151" s="4">
        <f t="shared" si="11"/>
        <v>0</v>
      </c>
      <c r="AF151" s="23"/>
      <c r="AG151" s="31" t="str">
        <f t="shared" si="12"/>
        <v>&lt;tr class='mmt ltd groupless'&gt;&lt;td headers='icon'&gt;&lt;img src='resources/TS_SLOTH_MINARIO_01.png' alt='交差する覚悟の銃身'&gt;&lt;/td&gt;&lt;td headers='name'&gt;交差する覚悟の銃身&lt;/td&gt;&lt;td headers='rank'&gt;5&lt;/td&gt;&lt;td headers='remark'&gt;&lt;span class='limited'&gt;限定&lt;/span&gt;&lt;/td&gt;&lt;td headers='origin'&gt;スロウスシュタイン
Slothstein&lt;/td&gt;&lt;td headers='group'&gt;&lt;/td&gt;&lt;td headers='score' id='m149'&gt;0&lt;/td&gt;&lt;td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51" s="31" t="str">
        <f ca="1">"document.getElementById('"&amp;AI151&amp;"').innerHTML = (b1*"&amp;TEXT(J151,0)&amp;"+b2*"&amp;TEXT(K151,0)&amp;"+b0*"&amp;TEXT(L151,0)&amp;") + (s1*"&amp;TEXT(W151,0)&amp;"+s2*"&amp;TEXT(X151,0)&amp;"+s3*"&amp;TEXT(Y151,0)&amp;"+s4*"&amp;TEXT(Z151,0)&amp;"+s5*"&amp;TEXT(AA151,0)&amp;"+s6*"&amp;TEXT(AB151,0)&amp;"+s7*"&amp;TEXT(AC151,0)&amp;"+s0*"&amp;TEXT(AD151,0)&amp;") + (e01*"&amp;IF(ISNUMBER(SEARCH("斬撃",R151)),S151,0)&amp;"+e02*"&amp;IF(ISNUMBER(SEARCH("刺突",R151)),S151,0)&amp;"+e03*"&amp;IF(ISNUMBER(SEARCH("打撃",R151)),S151,0)&amp;"+e04*"&amp;IF(ISNUMBER(SEARCH("射撃",R151)),S151,S151)&amp;"+e05*"&amp;IF(ISNUMBER(SEARCH("魔法",R151)),S151,0)&amp;"+e06*"&amp;IF(ISNUMBER(SERCH("無区分",R151)),S151,0)&amp;"+e07*"&amp;IF(T151="反撃",U151,0)&amp;"+e08*"&amp;IF(T151="風属性",U151,0)&amp;"+e09*"&amp;IF(T151="闇属性",U151,0)&amp;"+e10*"&amp;IF(T151="単体",U151,0)&amp;"+e11*"&amp;IF(T151="範囲",U151,0)&amp;"+e12*"&amp;IF(T151="人",U151,0)&amp;"+e13*"&amp;IF(T151="異族",U151,0)&amp;"+e14*"&amp;IF(T151="バジュラ",U151,0)&amp;"+e15*"&amp;IF(T151="魔動人形",U151,0)&amp;");"</f>
        <v>document.getElementById('m149').innerHTML = (b1*0+b2*0+b0*0) + (s1*0+s2*0+s3*0+s4*0+s5*0+s6*0+s7*0+s0*0) + (e01*0+e02*0+e03*0+e04*+e05*0+e06*0+e07*0+e08*0+e09*0+e10*0+e11*0+e12*0+e13*0+e14*0+e15*0);</v>
      </c>
      <c r="AI151" s="35" t="str">
        <f t="shared" si="13"/>
        <v>m149</v>
      </c>
      <c r="AJ151" s="23"/>
    </row>
    <row r="152" spans="1:36" s="3" customFormat="1" ht="37.049999999999997" customHeight="1" x14ac:dyDescent="0.3">
      <c r="A152" s="3" t="s">
        <v>307</v>
      </c>
      <c r="C152" s="6" t="s">
        <v>308</v>
      </c>
      <c r="D152" s="3">
        <v>5</v>
      </c>
      <c r="E152" s="3" t="s">
        <v>39</v>
      </c>
      <c r="F152" s="15" t="s">
        <v>282</v>
      </c>
      <c r="G152" s="8"/>
      <c r="H152" s="4">
        <f t="shared" si="14"/>
        <v>0</v>
      </c>
      <c r="I152" s="2"/>
      <c r="J152" s="2"/>
      <c r="K152" s="2"/>
      <c r="L152" s="2">
        <f t="shared" si="10"/>
        <v>0</v>
      </c>
      <c r="M152" s="2"/>
      <c r="N152" s="2"/>
      <c r="O152" s="2"/>
      <c r="P152" s="2"/>
      <c r="Q152" s="7"/>
      <c r="U152" s="4"/>
      <c r="AD152" s="4">
        <f t="shared" si="11"/>
        <v>0</v>
      </c>
      <c r="AF152" s="23"/>
      <c r="AG152" s="31" t="str">
        <f t="shared" si="12"/>
        <v>&lt;tr class='mmt ltd groupless'&gt;&lt;td headers='icon'&gt;&lt;img src='resources/TS_SLOTH_TARAS_01.png' alt='スモーキングブルース'&gt;&lt;/td&gt;&lt;td headers='name'&gt;スモーキングブルース&lt;/td&gt;&lt;td headers='rank'&gt;5&lt;/td&gt;&lt;td headers='remark'&gt;&lt;span class='limited'&gt;限定&lt;/span&gt;&lt;/td&gt;&lt;td headers='origin'&gt;スロウスシュタイン
Slothstein&lt;/td&gt;&lt;td headers='group'&gt;&lt;/td&gt;&lt;td headers='score' id='m150'&gt;0&lt;/td&gt;&lt;td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52" s="31" t="str">
        <f ca="1">"document.getElementById('"&amp;AI152&amp;"').innerHTML = (b1*"&amp;TEXT(J152,0)&amp;"+b2*"&amp;TEXT(K152,0)&amp;"+b0*"&amp;TEXT(L152,0)&amp;") + (s1*"&amp;TEXT(W152,0)&amp;"+s2*"&amp;TEXT(X152,0)&amp;"+s3*"&amp;TEXT(Y152,0)&amp;"+s4*"&amp;TEXT(Z152,0)&amp;"+s5*"&amp;TEXT(AA152,0)&amp;"+s6*"&amp;TEXT(AB152,0)&amp;"+s7*"&amp;TEXT(AC152,0)&amp;"+s0*"&amp;TEXT(AD152,0)&amp;") + (e01*"&amp;IF(ISNUMBER(SEARCH("斬撃",R152)),S152,0)&amp;"+e02*"&amp;IF(ISNUMBER(SEARCH("刺突",R152)),S152,0)&amp;"+e03*"&amp;IF(ISNUMBER(SEARCH("打撃",R152)),S152,0)&amp;"+e04*"&amp;IF(ISNUMBER(SEARCH("射撃",R152)),S152,S152)&amp;"+e05*"&amp;IF(ISNUMBER(SEARCH("魔法",R152)),S152,0)&amp;"+e06*"&amp;IF(ISNUMBER(SERCH("無区分",R152)),S152,0)&amp;"+e07*"&amp;IF(T152="反撃",U152,0)&amp;"+e08*"&amp;IF(T152="風属性",U152,0)&amp;"+e09*"&amp;IF(T152="闇属性",U152,0)&amp;"+e10*"&amp;IF(T152="単体",U152,0)&amp;"+e11*"&amp;IF(T152="範囲",U152,0)&amp;"+e12*"&amp;IF(T152="人",U152,0)&amp;"+e13*"&amp;IF(T152="異族",U152,0)&amp;"+e14*"&amp;IF(T152="バジュラ",U152,0)&amp;"+e15*"&amp;IF(T152="魔動人形",U152,0)&amp;");"</f>
        <v>document.getElementById('m150').innerHTML = (b1*0+b2*0+b0*0) + (s1*0+s2*0+s3*0+s4*0+s5*0+s6*0+s7*0+s0*0) + (e01*0+e02*0+e03*0+e04*+e05*0+e06*0+e07*0+e08*0+e09*0+e10*0+e11*0+e12*0+e13*0+e14*0+e15*0);</v>
      </c>
      <c r="AI152" s="35" t="str">
        <f t="shared" si="13"/>
        <v>m150</v>
      </c>
      <c r="AJ152" s="23"/>
    </row>
    <row r="153" spans="1:36" s="3" customFormat="1" ht="37.049999999999997" customHeight="1" x14ac:dyDescent="0.3">
      <c r="A153" s="3" t="s">
        <v>309</v>
      </c>
      <c r="C153" s="6" t="s">
        <v>310</v>
      </c>
      <c r="D153" s="3">
        <v>5</v>
      </c>
      <c r="E153" s="3" t="s">
        <v>35</v>
      </c>
      <c r="F153" s="15" t="s">
        <v>36</v>
      </c>
      <c r="G153" s="8"/>
      <c r="H153" s="4">
        <f t="shared" si="14"/>
        <v>0</v>
      </c>
      <c r="I153" s="2"/>
      <c r="J153" s="2"/>
      <c r="K153" s="2"/>
      <c r="L153" s="2">
        <f t="shared" si="10"/>
        <v>0</v>
      </c>
      <c r="M153" s="2"/>
      <c r="N153" s="2"/>
      <c r="O153" s="2"/>
      <c r="P153" s="2"/>
      <c r="Q153" s="7"/>
      <c r="U153" s="4"/>
      <c r="AD153" s="4">
        <f t="shared" si="11"/>
        <v>0</v>
      </c>
      <c r="AF153" s="23"/>
      <c r="AG153" s="31" t="str">
        <f t="shared" si="12"/>
        <v>&lt;tr class='mmt ev groupless'&gt;&lt;td headers='icon'&gt;&lt;img src='resources/TS_ST_KASUMI_01.png' alt='弱さもみんな抱きしめて'&gt;&lt;/td&gt;&lt;td headers='name'&gt;弱さもみんな抱きしめて&lt;/td&gt;&lt;td headers='rank'&gt;5&lt;/td&gt;&lt;td headers='remark'&gt;&lt;span class='event'&gt;活動&lt;/span&gt;&lt;/td&gt;&lt;td headers='origin'&gt;その他
Other&lt;/td&gt;&lt;td headers='group'&gt;&lt;/td&gt;&lt;td headers='score' id='m151'&gt;0&lt;/td&gt;&lt;td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53" s="31" t="str">
        <f ca="1">"document.getElementById('"&amp;AI153&amp;"').innerHTML = (b1*"&amp;TEXT(J153,0)&amp;"+b2*"&amp;TEXT(K153,0)&amp;"+b0*"&amp;TEXT(L153,0)&amp;") + (s1*"&amp;TEXT(W153,0)&amp;"+s2*"&amp;TEXT(X153,0)&amp;"+s3*"&amp;TEXT(Y153,0)&amp;"+s4*"&amp;TEXT(Z153,0)&amp;"+s5*"&amp;TEXT(AA153,0)&amp;"+s6*"&amp;TEXT(AB153,0)&amp;"+s7*"&amp;TEXT(AC153,0)&amp;"+s0*"&amp;TEXT(AD153,0)&amp;") + (e01*"&amp;IF(ISNUMBER(SEARCH("斬撃",R153)),S153,0)&amp;"+e02*"&amp;IF(ISNUMBER(SEARCH("刺突",R153)),S153,0)&amp;"+e03*"&amp;IF(ISNUMBER(SEARCH("打撃",R153)),S153,0)&amp;"+e04*"&amp;IF(ISNUMBER(SEARCH("射撃",R153)),S153,S153)&amp;"+e05*"&amp;IF(ISNUMBER(SEARCH("魔法",R153)),S153,0)&amp;"+e06*"&amp;IF(ISNUMBER(SERCH("無区分",R153)),S153,0)&amp;"+e07*"&amp;IF(T153="反撃",U153,0)&amp;"+e08*"&amp;IF(T153="風属性",U153,0)&amp;"+e09*"&amp;IF(T153="闇属性",U153,0)&amp;"+e10*"&amp;IF(T153="単体",U153,0)&amp;"+e11*"&amp;IF(T153="範囲",U153,0)&amp;"+e12*"&amp;IF(T153="人",U153,0)&amp;"+e13*"&amp;IF(T153="異族",U153,0)&amp;"+e14*"&amp;IF(T153="バジュラ",U153,0)&amp;"+e15*"&amp;IF(T153="魔動人形",U153,0)&amp;");"</f>
        <v>document.getElementById('m151').innerHTML = (b1*0+b2*0+b0*0) + (s1*0+s2*0+s3*0+s4*0+s5*0+s6*0+s7*0+s0*0) + (e01*0+e02*0+e03*0+e04*+e05*0+e06*0+e07*0+e08*0+e09*0+e10*0+e11*0+e12*0+e13*0+e14*0+e15*0);</v>
      </c>
      <c r="AI153" s="35" t="str">
        <f t="shared" si="13"/>
        <v>m151</v>
      </c>
      <c r="AJ153" s="23"/>
    </row>
    <row r="154" spans="1:36" s="3" customFormat="1" ht="37.049999999999997" customHeight="1" x14ac:dyDescent="0.3">
      <c r="A154" s="3" t="s">
        <v>316</v>
      </c>
      <c r="C154" s="6" t="s">
        <v>312</v>
      </c>
      <c r="D154" s="3">
        <v>5</v>
      </c>
      <c r="F154" s="15" t="s">
        <v>36</v>
      </c>
      <c r="G154" s="8" t="s">
        <v>313</v>
      </c>
      <c r="H154" s="4">
        <f t="shared" si="14"/>
        <v>30</v>
      </c>
      <c r="I154" s="2">
        <v>30</v>
      </c>
      <c r="J154" s="2"/>
      <c r="K154" s="2"/>
      <c r="L154" s="2">
        <f t="shared" si="10"/>
        <v>0</v>
      </c>
      <c r="M154" s="2"/>
      <c r="N154" s="2"/>
      <c r="O154" s="2"/>
      <c r="P154" s="2">
        <v>10</v>
      </c>
      <c r="Q154" s="7"/>
      <c r="U154" s="4"/>
      <c r="V154" s="3" t="s">
        <v>480</v>
      </c>
      <c r="Y154" s="3">
        <v>30</v>
      </c>
      <c r="AD154" s="4">
        <f t="shared" si="11"/>
        <v>30</v>
      </c>
      <c r="AF154" s="23"/>
      <c r="AG154" s="31" t="str">
        <f t="shared" si="12"/>
        <v>&lt;tr class='mmt'&gt;&lt;td headers='icon'&gt;&lt;img src='resources/TS_TS_01.png' alt='伝説の騎士団'&gt;&lt;/td&gt;&lt;td headers='name'&gt;伝説の騎士団&lt;/td&gt;&lt;td headers='rank'&gt;5&lt;/td&gt;&lt;td headers='remark'&gt;&lt;/td&gt;&lt;td headers='origin'&gt;その他
Other&lt;/td&gt;&lt;td headers='group'&gt;〈七つの大罪〉&lt;/td&gt;&lt;td headers='score' id='m152'&gt;30&lt;/td&gt;&lt;td headers='HP'&gt;30&lt;/td&gt;&lt;td headers='patk'&gt;&lt;/td&gt;&lt;td headers='matk'&gt;&lt;/td&gt;&lt;td headers='pdef'&gt;&lt;/td&gt;&lt;td headers='mdef'&gt;&lt;/td&gt;&lt;td headers='dex'&gt;&lt;/td&gt;&lt;td headers='agi'&gt;10&lt;/td&gt;&lt;td headers='luck'&gt;&lt;/td&gt;&lt;td headers='a.type'&gt;&lt;/td&gt;&lt;td headers='a.bonus'&gt;&lt;/td&gt;&lt;td headers='special'&gt;&lt;/td&gt;&lt;td headers='sp.bonus'&gt;&lt;/td&gt;&lt;td headers='others'&gt;MP上限+10&lt;/td&gt;&lt;td headers='sinA'&gt;&lt;/td&gt;&lt;td headers='sinB'&gt;&lt;/td&gt;&lt;td headers='sinC'&gt;30&lt;/td&gt;&lt;td headers='sinD'&gt;&lt;/td&gt;&lt;td headers='sinE'&gt;&lt;/td&gt;&lt;td headers='sinF'&gt;&lt;/td&gt;&lt;td headers='sinG'&gt;&lt;/td&gt;&lt;/tr&gt;</v>
      </c>
      <c r="AH154" s="31" t="str">
        <f ca="1">"document.getElementById('"&amp;AI154&amp;"').innerHTML = (b1*"&amp;TEXT(J154,0)&amp;"+b2*"&amp;TEXT(K154,0)&amp;"+b0*"&amp;TEXT(L154,0)&amp;") + (s1*"&amp;TEXT(W154,0)&amp;"+s2*"&amp;TEXT(X154,0)&amp;"+s3*"&amp;TEXT(Y154,0)&amp;"+s4*"&amp;TEXT(Z154,0)&amp;"+s5*"&amp;TEXT(AA154,0)&amp;"+s6*"&amp;TEXT(AB154,0)&amp;"+s7*"&amp;TEXT(AC154,0)&amp;"+s0*"&amp;TEXT(AD154,0)&amp;") + (e01*"&amp;IF(ISNUMBER(SEARCH("斬撃",R154)),S154,0)&amp;"+e02*"&amp;IF(ISNUMBER(SEARCH("刺突",R154)),S154,0)&amp;"+e03*"&amp;IF(ISNUMBER(SEARCH("打撃",R154)),S154,0)&amp;"+e04*"&amp;IF(ISNUMBER(SEARCH("射撃",R154)),S154,S154)&amp;"+e05*"&amp;IF(ISNUMBER(SEARCH("魔法",R154)),S154,0)&amp;"+e06*"&amp;IF(ISNUMBER(SERCH("無区分",R154)),S154,0)&amp;"+e07*"&amp;IF(T154="反撃",U154,0)&amp;"+e08*"&amp;IF(T154="風属性",U154,0)&amp;"+e09*"&amp;IF(T154="闇属性",U154,0)&amp;"+e10*"&amp;IF(T154="単体",U154,0)&amp;"+e11*"&amp;IF(T154="範囲",U154,0)&amp;"+e12*"&amp;IF(T154="人",U154,0)&amp;"+e13*"&amp;IF(T154="異族",U154,0)&amp;"+e14*"&amp;IF(T154="バジュラ",U154,0)&amp;"+e15*"&amp;IF(T154="魔動人形",U154,0)&amp;");"</f>
        <v>document.getElementById('m152').innerHTML = (b1*0+b2*0+b0*0) + (s1*0+s2*0+s3*30+s4*0+s5*0+s6*0+s7*0+s0*30) + (e01*0+e02*0+e03*0+e04*+e05*0+e06*0+e07*0+e08*0+e09*0+e10*0+e11*0+e12*0+e13*0+e14*0+e15*0);</v>
      </c>
      <c r="AI154" s="35" t="str">
        <f t="shared" si="13"/>
        <v>m152</v>
      </c>
      <c r="AJ154" s="23"/>
    </row>
    <row r="155" spans="1:36" s="3" customFormat="1" ht="37.049999999999997" customHeight="1" x14ac:dyDescent="0.3">
      <c r="A155" s="3" t="s">
        <v>318</v>
      </c>
      <c r="C155" s="6" t="s">
        <v>315</v>
      </c>
      <c r="D155" s="3">
        <v>5</v>
      </c>
      <c r="E155" s="3" t="s">
        <v>39</v>
      </c>
      <c r="F155" s="15" t="s">
        <v>36</v>
      </c>
      <c r="G155" s="8" t="s">
        <v>313</v>
      </c>
      <c r="H155" s="4">
        <f t="shared" si="14"/>
        <v>50</v>
      </c>
      <c r="I155" s="2">
        <v>50</v>
      </c>
      <c r="J155" s="2">
        <v>20</v>
      </c>
      <c r="K155" s="2">
        <v>20</v>
      </c>
      <c r="L155" s="2">
        <f t="shared" si="10"/>
        <v>20</v>
      </c>
      <c r="M155" s="2"/>
      <c r="N155" s="2"/>
      <c r="O155" s="2"/>
      <c r="P155" s="2"/>
      <c r="Q155" s="7"/>
      <c r="U155" s="4"/>
      <c r="V155" s="3" t="s">
        <v>496</v>
      </c>
      <c r="W155" s="3">
        <v>30</v>
      </c>
      <c r="AA155" s="3">
        <v>30</v>
      </c>
      <c r="AD155" s="4">
        <f t="shared" si="11"/>
        <v>30</v>
      </c>
      <c r="AF155" s="23"/>
      <c r="AG155" s="31" t="str">
        <f t="shared" si="12"/>
        <v>&lt;tr class='mmt ltd'&gt;&lt;td headers='icon'&gt;&lt;img src='resources/TS_TS_02.png' alt='大罪人の聖戦'&gt;&lt;/td&gt;&lt;td headers='name'&gt;大罪人の聖戦&lt;/td&gt;&lt;td headers='rank'&gt;5&lt;/td&gt;&lt;td headers='remark'&gt;&lt;span class='limited'&gt;限定&lt;/span&gt;&lt;/td&gt;&lt;td headers='origin'&gt;その他
Other&lt;/td&gt;&lt;td headers='group'&gt;〈七つの大罪〉&lt;/td&gt;&lt;td headers='score' id='m153'&gt;50&lt;/td&gt;&lt;td headers='HP'&gt;50&lt;/td&gt;&lt;td headers='patk'&gt;20&lt;/td&gt;&lt;td headers='matk'&gt;20&lt;/td&gt;&lt;td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headers='others'&gt;回避+5&lt;/td&gt;&lt;td headers='sinA'&gt;30&lt;/td&gt;&lt;td headers='sinB'&gt;&lt;/td&gt;&lt;td headers='sinC'&gt;&lt;/td&gt;&lt;td headers='sinD'&gt;&lt;/td&gt;&lt;td headers='sinE'&gt;30&lt;/td&gt;&lt;td headers='sinF'&gt;&lt;/td&gt;&lt;td headers='sinG'&gt;&lt;/td&gt;&lt;/tr&gt;</v>
      </c>
      <c r="AH155" s="31" t="str">
        <f ca="1">"document.getElementById('"&amp;AI155&amp;"').innerHTML = (b1*"&amp;TEXT(J155,0)&amp;"+b2*"&amp;TEXT(K155,0)&amp;"+b0*"&amp;TEXT(L155,0)&amp;") + (s1*"&amp;TEXT(W155,0)&amp;"+s2*"&amp;TEXT(X155,0)&amp;"+s3*"&amp;TEXT(Y155,0)&amp;"+s4*"&amp;TEXT(Z155,0)&amp;"+s5*"&amp;TEXT(AA155,0)&amp;"+s6*"&amp;TEXT(AB155,0)&amp;"+s7*"&amp;TEXT(AC155,0)&amp;"+s0*"&amp;TEXT(AD155,0)&amp;") + (e01*"&amp;IF(ISNUMBER(SEARCH("斬撃",R155)),S155,0)&amp;"+e02*"&amp;IF(ISNUMBER(SEARCH("刺突",R155)),S155,0)&amp;"+e03*"&amp;IF(ISNUMBER(SEARCH("打撃",R155)),S155,0)&amp;"+e04*"&amp;IF(ISNUMBER(SEARCH("射撃",R155)),S155,S155)&amp;"+e05*"&amp;IF(ISNUMBER(SEARCH("魔法",R155)),S155,0)&amp;"+e06*"&amp;IF(ISNUMBER(SERCH("無区分",R155)),S155,0)&amp;"+e07*"&amp;IF(T155="反撃",U155,0)&amp;"+e08*"&amp;IF(T155="風属性",U155,0)&amp;"+e09*"&amp;IF(T155="闇属性",U155,0)&amp;"+e10*"&amp;IF(T155="単体",U155,0)&amp;"+e11*"&amp;IF(T155="範囲",U155,0)&amp;"+e12*"&amp;IF(T155="人",U155,0)&amp;"+e13*"&amp;IF(T155="異族",U155,0)&amp;"+e14*"&amp;IF(T155="バジュラ",U155,0)&amp;"+e15*"&amp;IF(T155="魔動人形",U155,0)&amp;");"</f>
        <v>document.getElementById('m153').innerHTML = (b1*20+b2*20+b0*20) + (s1*30+s2*0+s3*0+s4*0+s5*30+s6*0+s7*0+s0*30) + (e01*0+e02*0+e03*0+e04*+e05*0+e06*0+e07*0+e08*0+e09*0+e10*0+e11*0+e12*0+e13*0+e14*0+e15*0);</v>
      </c>
      <c r="AI155" s="35" t="str">
        <f t="shared" si="13"/>
        <v>m153</v>
      </c>
      <c r="AJ155" s="23"/>
    </row>
    <row r="156" spans="1:36" s="3" customFormat="1" ht="37.049999999999997" customHeight="1" x14ac:dyDescent="0.3">
      <c r="A156" s="3" t="s">
        <v>321</v>
      </c>
      <c r="C156" s="6" t="s">
        <v>317</v>
      </c>
      <c r="D156" s="3">
        <v>5</v>
      </c>
      <c r="E156" s="3" t="s">
        <v>39</v>
      </c>
      <c r="F156" s="15" t="s">
        <v>36</v>
      </c>
      <c r="G156" s="8" t="s">
        <v>313</v>
      </c>
      <c r="H156" s="4">
        <f t="shared" si="14"/>
        <v>100</v>
      </c>
      <c r="I156" s="2"/>
      <c r="J156" s="2">
        <v>30</v>
      </c>
      <c r="K156" s="2">
        <v>30</v>
      </c>
      <c r="L156" s="2">
        <f t="shared" si="10"/>
        <v>30</v>
      </c>
      <c r="M156" s="2"/>
      <c r="N156" s="2"/>
      <c r="O156" s="2"/>
      <c r="P156" s="2"/>
      <c r="Q156" s="7"/>
      <c r="T156" s="5" t="s">
        <v>503</v>
      </c>
      <c r="U156" s="4">
        <v>40</v>
      </c>
      <c r="Z156" s="3">
        <v>30</v>
      </c>
      <c r="AC156" s="3">
        <v>30</v>
      </c>
      <c r="AD156" s="4">
        <f t="shared" si="11"/>
        <v>30</v>
      </c>
      <c r="AF156" s="23"/>
      <c r="AG156" s="31" t="str">
        <f t="shared" si="12"/>
        <v>&lt;tr class='mmt ltd'&gt;&lt;td headers='icon'&gt;&lt;img src='resources/TS_TS_03.png' alt='リオネスの英雄、久遠に'&gt;&lt;/td&gt;&lt;td headers='name'&gt;リオネスの英雄、久遠に&lt;/td&gt;&lt;td headers='rank'&gt;5&lt;/td&gt;&lt;td headers='remark'&gt;&lt;span class='limited'&gt;限定&lt;/span&gt;&lt;/td&gt;&lt;td headers='origin'&gt;その他
Other&lt;/td&gt;&lt;td headers='group'&gt;〈七つの大罪〉&lt;/td&gt;&lt;td headers='score' id='m154'&gt;100&lt;/td&gt;&lt;td headers='HP'&gt;&lt;/td&gt;&lt;td headers='patk'&gt;30&lt;/td&gt;&lt;td headers='matk'&gt;30&lt;/td&gt;&lt;td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headers='special'&gt;魔動人形&lt;/td&gt;&lt;td headers='sp.bonus'&gt;40&lt;/td&gt;&lt;td headers='others'&gt;&lt;/td&gt;&lt;td headers='sinA'&gt;&lt;/td&gt;&lt;td headers='sinB'&gt;&lt;/td&gt;&lt;td headers='sinC'&gt;&lt;/td&gt;&lt;td headers='sinD'&gt;30&lt;/td&gt;&lt;td headers='sinE'&gt;&lt;/td&gt;&lt;td headers='sinF'&gt;&lt;/td&gt;&lt;td headers='sinG'&gt;30&lt;/td&gt;&lt;/tr&gt;</v>
      </c>
      <c r="AH156" s="31" t="str">
        <f ca="1">"document.getElementById('"&amp;AI156&amp;"').innerHTML = (b1*"&amp;TEXT(J156,0)&amp;"+b2*"&amp;TEXT(K156,0)&amp;"+b0*"&amp;TEXT(L156,0)&amp;") + (s1*"&amp;TEXT(W156,0)&amp;"+s2*"&amp;TEXT(X156,0)&amp;"+s3*"&amp;TEXT(Y156,0)&amp;"+s4*"&amp;TEXT(Z156,0)&amp;"+s5*"&amp;TEXT(AA156,0)&amp;"+s6*"&amp;TEXT(AB156,0)&amp;"+s7*"&amp;TEXT(AC156,0)&amp;"+s0*"&amp;TEXT(AD156,0)&amp;") + (e01*"&amp;IF(ISNUMBER(SEARCH("斬撃",R156)),S156,0)&amp;"+e02*"&amp;IF(ISNUMBER(SEARCH("刺突",R156)),S156,0)&amp;"+e03*"&amp;IF(ISNUMBER(SEARCH("打撃",R156)),S156,0)&amp;"+e04*"&amp;IF(ISNUMBER(SEARCH("射撃",R156)),S156,S156)&amp;"+e05*"&amp;IF(ISNUMBER(SEARCH("魔法",R156)),S156,0)&amp;"+e06*"&amp;IF(ISNUMBER(SERCH("無区分",R156)),S156,0)&amp;"+e07*"&amp;IF(T156="反撃",U156,0)&amp;"+e08*"&amp;IF(T156="風属性",U156,0)&amp;"+e09*"&amp;IF(T156="闇属性",U156,0)&amp;"+e10*"&amp;IF(T156="単体",U156,0)&amp;"+e11*"&amp;IF(T156="範囲",U156,0)&amp;"+e12*"&amp;IF(T156="人",U156,0)&amp;"+e13*"&amp;IF(T156="異族",U156,0)&amp;"+e14*"&amp;IF(T156="バジュラ",U156,0)&amp;"+e15*"&amp;IF(T156="魔動人形",U156,0)&amp;");"</f>
        <v>document.getElementById('m154').innerHTML = (b1*30+b2*30+b0*30) + (s1*0+s2*0+s3*0+s4*30+s5*0+s6*0+s7*30+s0*30) + (e01*0+e02*0+e03*0+e04*+e05*0+e06*0+e07*0+e08*0+e09*0+e10*0+e11*0+e12*0+e13*0+e14*0+e15*40);</v>
      </c>
      <c r="AI156" s="35" t="str">
        <f t="shared" si="13"/>
        <v>m154</v>
      </c>
      <c r="AJ156" s="23"/>
    </row>
    <row r="157" spans="1:36" s="3" customFormat="1" ht="37.049999999999997" customHeight="1" x14ac:dyDescent="0.3">
      <c r="A157" s="3" t="s">
        <v>311</v>
      </c>
      <c r="C157" s="6" t="s">
        <v>319</v>
      </c>
      <c r="D157" s="3">
        <v>5</v>
      </c>
      <c r="E157" s="3" t="s">
        <v>39</v>
      </c>
      <c r="F157" s="15" t="s">
        <v>36</v>
      </c>
      <c r="G157" s="8" t="s">
        <v>320</v>
      </c>
      <c r="H157" s="4">
        <f t="shared" si="14"/>
        <v>60</v>
      </c>
      <c r="I157" s="2">
        <v>60</v>
      </c>
      <c r="J157" s="2">
        <v>20</v>
      </c>
      <c r="K157" s="2"/>
      <c r="L157" s="2">
        <f t="shared" si="10"/>
        <v>20</v>
      </c>
      <c r="M157" s="2"/>
      <c r="N157" s="2"/>
      <c r="O157" s="2"/>
      <c r="P157" s="2"/>
      <c r="Q157" s="7"/>
      <c r="U157" s="4"/>
      <c r="V157" s="5" t="s">
        <v>501</v>
      </c>
      <c r="Z157" s="3">
        <v>40</v>
      </c>
      <c r="AA157" s="3">
        <v>20</v>
      </c>
      <c r="AD157" s="4">
        <f t="shared" si="11"/>
        <v>40</v>
      </c>
      <c r="AF157" s="23"/>
      <c r="AG157" s="31" t="str">
        <f t="shared" si="12"/>
        <v>&lt;tr class='mmt ltd'&gt;&lt;td headers='icon'&gt;&lt;img src='resources/TS_TSP_01.png' alt='異世界ピクニックの衝撃'&gt;&lt;/td&gt;&lt;td headers='name'&gt;異世界ピクニックの衝撃&lt;/td&gt;&lt;td headers='rank'&gt;5&lt;/td&gt;&lt;td headers='remark'&gt;&lt;span class='limited'&gt;限定&lt;/span&gt;&lt;/td&gt;&lt;td headers='origin'&gt;その他
Other&lt;/td&gt;&lt;td headers='group'&gt;転スラ&lt;/td&gt;&lt;td headers='score' id='m155'&gt;60&lt;/td&gt;&lt;td headers='HP'&gt;60&lt;/td&gt;&lt;td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headers='others'&gt;MP上限+10, MP回復+10&lt;/td&gt;&lt;td headers='sinA'&gt;&lt;/td&gt;&lt;td headers='sinB'&gt;&lt;/td&gt;&lt;td headers='sinC'&gt;&lt;/td&gt;&lt;td headers='sinD'&gt;40&lt;/td&gt;&lt;td headers='sinE'&gt;20&lt;/td&gt;&lt;td headers='sinF'&gt;&lt;/td&gt;&lt;td headers='sinG'&gt;&lt;/td&gt;&lt;/tr&gt;</v>
      </c>
      <c r="AH157" s="31" t="str">
        <f ca="1">"document.getElementById('"&amp;AI157&amp;"').innerHTML = (b1*"&amp;TEXT(J157,0)&amp;"+b2*"&amp;TEXT(K157,0)&amp;"+b0*"&amp;TEXT(L157,0)&amp;") + (s1*"&amp;TEXT(W157,0)&amp;"+s2*"&amp;TEXT(X157,0)&amp;"+s3*"&amp;TEXT(Y157,0)&amp;"+s4*"&amp;TEXT(Z157,0)&amp;"+s5*"&amp;TEXT(AA157,0)&amp;"+s6*"&amp;TEXT(AB157,0)&amp;"+s7*"&amp;TEXT(AC157,0)&amp;"+s0*"&amp;TEXT(AD157,0)&amp;") + (e01*"&amp;IF(ISNUMBER(SEARCH("斬撃",R157)),S157,0)&amp;"+e02*"&amp;IF(ISNUMBER(SEARCH("刺突",R157)),S157,0)&amp;"+e03*"&amp;IF(ISNUMBER(SEARCH("打撃",R157)),S157,0)&amp;"+e04*"&amp;IF(ISNUMBER(SEARCH("射撃",R157)),S157,S157)&amp;"+e05*"&amp;IF(ISNUMBER(SEARCH("魔法",R157)),S157,0)&amp;"+e06*"&amp;IF(ISNUMBER(SERCH("無区分",R157)),S157,0)&amp;"+e07*"&amp;IF(T157="反撃",U157,0)&amp;"+e08*"&amp;IF(T157="風属性",U157,0)&amp;"+e09*"&amp;IF(T157="闇属性",U157,0)&amp;"+e10*"&amp;IF(T157="単体",U157,0)&amp;"+e11*"&amp;IF(T157="範囲",U157,0)&amp;"+e12*"&amp;IF(T157="人",U157,0)&amp;"+e13*"&amp;IF(T157="異族",U157,0)&amp;"+e14*"&amp;IF(T157="バジュラ",U157,0)&amp;"+e15*"&amp;IF(T157="魔動人形",U157,0)&amp;");"</f>
        <v>document.getElementById('m155').innerHTML = (b1*20+b2*0+b0*20) + (s1*0+s2*0+s3*0+s4*40+s5*20+s6*0+s7*0+s0*40) + (e01*0+e02*0+e03*0+e04*+e05*0+e06*0+e07*0+e08*0+e09*0+e10*0+e11*0+e12*0+e13*0+e14*0+e15*0);</v>
      </c>
      <c r="AI157" s="35" t="str">
        <f t="shared" si="13"/>
        <v>m155</v>
      </c>
      <c r="AJ157" s="23"/>
    </row>
    <row r="158" spans="1:36" s="3" customFormat="1" ht="37.049999999999997" customHeight="1" x14ac:dyDescent="0.3">
      <c r="A158" s="3" t="s">
        <v>314</v>
      </c>
      <c r="C158" s="6" t="s">
        <v>322</v>
      </c>
      <c r="D158" s="3">
        <v>5</v>
      </c>
      <c r="E158" s="3" t="s">
        <v>39</v>
      </c>
      <c r="F158" s="15" t="s">
        <v>36</v>
      </c>
      <c r="G158" s="8" t="s">
        <v>320</v>
      </c>
      <c r="H158" s="4">
        <f t="shared" si="14"/>
        <v>70</v>
      </c>
      <c r="I158" s="2">
        <v>40</v>
      </c>
      <c r="J158" s="2">
        <v>30</v>
      </c>
      <c r="K158" s="2"/>
      <c r="L158" s="2">
        <f t="shared" si="10"/>
        <v>30</v>
      </c>
      <c r="M158" s="2"/>
      <c r="N158" s="2"/>
      <c r="O158" s="2">
        <v>30</v>
      </c>
      <c r="P158" s="2"/>
      <c r="Q158" s="7"/>
      <c r="U158" s="4"/>
      <c r="X158" s="3">
        <v>20</v>
      </c>
      <c r="AA158" s="3">
        <v>40</v>
      </c>
      <c r="AD158" s="4">
        <f t="shared" si="11"/>
        <v>40</v>
      </c>
      <c r="AF158" s="23"/>
      <c r="AG158" s="31" t="str">
        <f t="shared" si="12"/>
        <v>&lt;tr class='mmt ltd'&gt;&lt;td headers='icon'&gt;&lt;img src='resources/TS_TSP_02.png' alt='斬り開く、仲間とともに'&gt;&lt;/td&gt;&lt;td headers='name'&gt;斬り開く、仲間とともに&lt;/td&gt;&lt;td headers='rank'&gt;5&lt;/td&gt;&lt;td headers='remark'&gt;&lt;span class='limited'&gt;限定&lt;/span&gt;&lt;/td&gt;&lt;td headers='origin'&gt;その他
Other&lt;/td&gt;&lt;td headers='group'&gt;転スラ&lt;/td&gt;&lt;td headers='score' id='m156'&gt;70&lt;/td&gt;&lt;td headers='HP'&gt;40&lt;/td&gt;&lt;td headers='patk'&gt;30&lt;/td&gt;&lt;td headers='matk'&gt;&lt;/td&gt;&lt;td headers='pdef'&gt;&lt;/td&gt;&lt;td headers='mdef'&gt;&lt;/td&gt;&lt;td headers='dex'&gt;30&lt;/td&gt;&lt;td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headers='sinB'&gt;20&lt;/td&gt;&lt;td headers='sinC'&gt;&lt;/td&gt;&lt;td headers='sinD'&gt;&lt;/td&gt;&lt;td headers='sinE'&gt;40&lt;/td&gt;&lt;td headers='sinF'&gt;&lt;/td&gt;&lt;td headers='sinG'&gt;&lt;/td&gt;&lt;/tr&gt;</v>
      </c>
      <c r="AH158" s="31" t="str">
        <f ca="1">"document.getElementById('"&amp;AI158&amp;"').innerHTML = (b1*"&amp;TEXT(J158,0)&amp;"+b2*"&amp;TEXT(K158,0)&amp;"+b0*"&amp;TEXT(L158,0)&amp;") + (s1*"&amp;TEXT(W158,0)&amp;"+s2*"&amp;TEXT(X158,0)&amp;"+s3*"&amp;TEXT(Y158,0)&amp;"+s4*"&amp;TEXT(Z158,0)&amp;"+s5*"&amp;TEXT(AA158,0)&amp;"+s6*"&amp;TEXT(AB158,0)&amp;"+s7*"&amp;TEXT(AC158,0)&amp;"+s0*"&amp;TEXT(AD158,0)&amp;") + (e01*"&amp;IF(ISNUMBER(SEARCH("斬撃",R158)),S158,0)&amp;"+e02*"&amp;IF(ISNUMBER(SEARCH("刺突",R158)),S158,0)&amp;"+e03*"&amp;IF(ISNUMBER(SEARCH("打撃",R158)),S158,0)&amp;"+e04*"&amp;IF(ISNUMBER(SEARCH("射撃",R158)),S158,S158)&amp;"+e05*"&amp;IF(ISNUMBER(SEARCH("魔法",R158)),S158,0)&amp;"+e06*"&amp;IF(ISNUMBER(SERCH("無区分",R158)),S158,0)&amp;"+e07*"&amp;IF(T158="反撃",U158,0)&amp;"+e08*"&amp;IF(T158="風属性",U158,0)&amp;"+e09*"&amp;IF(T158="闇属性",U158,0)&amp;"+e10*"&amp;IF(T158="単体",U158,0)&amp;"+e11*"&amp;IF(T158="範囲",U158,0)&amp;"+e12*"&amp;IF(T158="人",U158,0)&amp;"+e13*"&amp;IF(T158="異族",U158,0)&amp;"+e14*"&amp;IF(T158="バジュラ",U158,0)&amp;"+e15*"&amp;IF(T158="魔動人形",U158,0)&amp;");"</f>
        <v>document.getElementById('m156').innerHTML = (b1*30+b2*0+b0*30) + (s1*0+s2*20+s3*0+s4*0+s5*40+s6*0+s7*0+s0*40) + (e01*0+e02*0+e03*0+e04*+e05*0+e06*0+e07*0+e08*0+e09*0+e10*0+e11*0+e12*0+e13*0+e14*0+e15*0);</v>
      </c>
      <c r="AI158" s="35" t="str">
        <f t="shared" si="13"/>
        <v>m156</v>
      </c>
      <c r="AJ158" s="23"/>
    </row>
    <row r="159" spans="1:36" s="3" customFormat="1" ht="37.049999999999997" customHeight="1" x14ac:dyDescent="0.3">
      <c r="A159" s="3" t="s">
        <v>323</v>
      </c>
      <c r="C159" s="6" t="s">
        <v>324</v>
      </c>
      <c r="D159" s="3">
        <v>5</v>
      </c>
      <c r="E159" s="3" t="s">
        <v>35</v>
      </c>
      <c r="F159" s="15" t="s">
        <v>282</v>
      </c>
      <c r="G159" s="8"/>
      <c r="H159" s="4">
        <f t="shared" si="14"/>
        <v>0</v>
      </c>
      <c r="I159" s="2"/>
      <c r="J159" s="2"/>
      <c r="K159" s="2"/>
      <c r="L159" s="2">
        <f t="shared" si="10"/>
        <v>0</v>
      </c>
      <c r="M159" s="2"/>
      <c r="N159" s="2"/>
      <c r="O159" s="2"/>
      <c r="P159" s="2"/>
      <c r="Q159" s="7"/>
      <c r="U159" s="4"/>
      <c r="AD159" s="4">
        <f t="shared" si="11"/>
        <v>0</v>
      </c>
      <c r="AF159" s="23"/>
      <c r="AG159" s="31" t="str">
        <f t="shared" si="12"/>
        <v>&lt;tr class='mmt ev groupless'&gt;&lt;td headers='icon'&gt;&lt;img src='resources/TS_UNDOKAI_2018_01.png' alt='一番眩しい笑顔'&gt;&lt;/td&gt;&lt;td headers='name'&gt;一番眩しい笑顔&lt;/td&gt;&lt;td headers='rank'&gt;5&lt;/td&gt;&lt;td headers='remark'&gt;&lt;span class='event'&gt;活動&lt;/span&gt;&lt;/td&gt;&lt;td headers='origin'&gt;スロウスシュタイン
Slothstein&lt;/td&gt;&lt;td headers='group'&gt;&lt;/td&gt;&lt;td headers='score' id='m157'&gt;0&lt;/td&gt;&lt;td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59" s="31" t="str">
        <f ca="1">"document.getElementById('"&amp;AI159&amp;"').innerHTML = (b1*"&amp;TEXT(J159,0)&amp;"+b2*"&amp;TEXT(K159,0)&amp;"+b0*"&amp;TEXT(L159,0)&amp;") + (s1*"&amp;TEXT(W159,0)&amp;"+s2*"&amp;TEXT(X159,0)&amp;"+s3*"&amp;TEXT(Y159,0)&amp;"+s4*"&amp;TEXT(Z159,0)&amp;"+s5*"&amp;TEXT(AA159,0)&amp;"+s6*"&amp;TEXT(AB159,0)&amp;"+s7*"&amp;TEXT(AC159,0)&amp;"+s0*"&amp;TEXT(AD159,0)&amp;") + (e01*"&amp;IF(ISNUMBER(SEARCH("斬撃",R159)),S159,0)&amp;"+e02*"&amp;IF(ISNUMBER(SEARCH("刺突",R159)),S159,0)&amp;"+e03*"&amp;IF(ISNUMBER(SEARCH("打撃",R159)),S159,0)&amp;"+e04*"&amp;IF(ISNUMBER(SEARCH("射撃",R159)),S159,S159)&amp;"+e05*"&amp;IF(ISNUMBER(SEARCH("魔法",R159)),S159,0)&amp;"+e06*"&amp;IF(ISNUMBER(SERCH("無区分",R159)),S159,0)&amp;"+e07*"&amp;IF(T159="反撃",U159,0)&amp;"+e08*"&amp;IF(T159="風属性",U159,0)&amp;"+e09*"&amp;IF(T159="闇属性",U159,0)&amp;"+e10*"&amp;IF(T159="単体",U159,0)&amp;"+e11*"&amp;IF(T159="範囲",U159,0)&amp;"+e12*"&amp;IF(T159="人",U159,0)&amp;"+e13*"&amp;IF(T159="異族",U159,0)&amp;"+e14*"&amp;IF(T159="バジュラ",U159,0)&amp;"+e15*"&amp;IF(T159="魔動人形",U159,0)&amp;");"</f>
        <v>document.getElementById('m157').innerHTML = (b1*0+b2*0+b0*0) + (s1*0+s2*0+s3*0+s4*0+s5*0+s6*0+s7*0+s0*0) + (e01*0+e02*0+e03*0+e04*+e05*0+e06*0+e07*0+e08*0+e09*0+e10*0+e11*0+e12*0+e13*0+e14*0+e15*0);</v>
      </c>
      <c r="AI159" s="35" t="str">
        <f t="shared" si="13"/>
        <v>m157</v>
      </c>
      <c r="AJ159" s="23"/>
    </row>
    <row r="160" spans="1:36" s="3" customFormat="1" ht="37.049999999999997" customHeight="1" x14ac:dyDescent="0.3">
      <c r="A160" s="3" t="s">
        <v>325</v>
      </c>
      <c r="C160" s="6" t="s">
        <v>326</v>
      </c>
      <c r="D160" s="3">
        <v>4</v>
      </c>
      <c r="F160" s="15" t="s">
        <v>327</v>
      </c>
      <c r="G160" s="8"/>
      <c r="H160" s="4">
        <f t="shared" si="14"/>
        <v>0</v>
      </c>
      <c r="I160" s="2"/>
      <c r="J160" s="2"/>
      <c r="K160" s="2"/>
      <c r="L160" s="2">
        <f t="shared" si="10"/>
        <v>0</v>
      </c>
      <c r="M160" s="2"/>
      <c r="N160" s="2"/>
      <c r="O160" s="2"/>
      <c r="P160" s="2"/>
      <c r="Q160" s="7"/>
      <c r="U160" s="4"/>
      <c r="AD160" s="4">
        <f t="shared" si="11"/>
        <v>0</v>
      </c>
      <c r="AF160" s="23"/>
      <c r="AG160" s="31" t="str">
        <f t="shared" si="12"/>
        <v>&lt;tr class='mmt groupless'&gt;&lt;td headers='icon'&gt;&lt;img src='resources/TS_WADA_FUJICA_01.png' alt='神童と呼ばれた友'&gt;&lt;/td&gt;&lt;td headers='name'&gt;神童と呼ばれた友&lt;/td&gt;&lt;td headers='rank'&gt;4&lt;/td&gt;&lt;td headers='remark'&gt;&lt;/td&gt;&lt;td headers='origin'&gt;ワダツミ
Wadatsumi&lt;/td&gt;&lt;td headers='group'&gt;&lt;/td&gt;&lt;td headers='score' id='m158'&gt;0&lt;/td&gt;&lt;td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60" s="31" t="str">
        <f ca="1">"document.getElementById('"&amp;AI160&amp;"').innerHTML = (b1*"&amp;TEXT(J160,0)&amp;"+b2*"&amp;TEXT(K160,0)&amp;"+b0*"&amp;TEXT(L160,0)&amp;") + (s1*"&amp;TEXT(W160,0)&amp;"+s2*"&amp;TEXT(X160,0)&amp;"+s3*"&amp;TEXT(Y160,0)&amp;"+s4*"&amp;TEXT(Z160,0)&amp;"+s5*"&amp;TEXT(AA160,0)&amp;"+s6*"&amp;TEXT(AB160,0)&amp;"+s7*"&amp;TEXT(AC160,0)&amp;"+s0*"&amp;TEXT(AD160,0)&amp;") + (e01*"&amp;IF(ISNUMBER(SEARCH("斬撃",R160)),S160,0)&amp;"+e02*"&amp;IF(ISNUMBER(SEARCH("刺突",R160)),S160,0)&amp;"+e03*"&amp;IF(ISNUMBER(SEARCH("打撃",R160)),S160,0)&amp;"+e04*"&amp;IF(ISNUMBER(SEARCH("射撃",R160)),S160,S160)&amp;"+e05*"&amp;IF(ISNUMBER(SEARCH("魔法",R160)),S160,0)&amp;"+e06*"&amp;IF(ISNUMBER(SERCH("無区分",R160)),S160,0)&amp;"+e07*"&amp;IF(T160="反撃",U160,0)&amp;"+e08*"&amp;IF(T160="風属性",U160,0)&amp;"+e09*"&amp;IF(T160="闇属性",U160,0)&amp;"+e10*"&amp;IF(T160="単体",U160,0)&amp;"+e11*"&amp;IF(T160="範囲",U160,0)&amp;"+e12*"&amp;IF(T160="人",U160,0)&amp;"+e13*"&amp;IF(T160="異族",U160,0)&amp;"+e14*"&amp;IF(T160="バジュラ",U160,0)&amp;"+e15*"&amp;IF(T160="魔動人形",U160,0)&amp;");"</f>
        <v>document.getElementById('m158').innerHTML = (b1*0+b2*0+b0*0) + (s1*0+s2*0+s3*0+s4*0+s5*0+s6*0+s7*0+s0*0) + (e01*0+e02*0+e03*0+e04*+e05*0+e06*0+e07*0+e08*0+e09*0+e10*0+e11*0+e12*0+e13*0+e14*0+e15*0);</v>
      </c>
      <c r="AI160" s="35" t="str">
        <f t="shared" si="13"/>
        <v>m158</v>
      </c>
      <c r="AJ160" s="23"/>
    </row>
    <row r="161" spans="1:36" s="3" customFormat="1" ht="37.049999999999997" customHeight="1" x14ac:dyDescent="0.3">
      <c r="A161" s="3" t="s">
        <v>328</v>
      </c>
      <c r="C161" s="6" t="s">
        <v>329</v>
      </c>
      <c r="D161" s="3">
        <v>5</v>
      </c>
      <c r="F161" s="15" t="s">
        <v>327</v>
      </c>
      <c r="G161" s="8" t="s">
        <v>68</v>
      </c>
      <c r="H161" s="4">
        <f t="shared" si="14"/>
        <v>60</v>
      </c>
      <c r="I161" s="2">
        <v>70</v>
      </c>
      <c r="J161" s="2"/>
      <c r="K161" s="2"/>
      <c r="L161" s="2">
        <f t="shared" si="10"/>
        <v>0</v>
      </c>
      <c r="M161" s="2"/>
      <c r="N161" s="2"/>
      <c r="O161" s="2"/>
      <c r="P161" s="2"/>
      <c r="Q161" s="7"/>
      <c r="R161" s="3" t="s">
        <v>14</v>
      </c>
      <c r="S161" s="3">
        <v>20</v>
      </c>
      <c r="U161" s="4"/>
      <c r="V161" s="3" t="s">
        <v>488</v>
      </c>
      <c r="Y161" s="3">
        <v>40</v>
      </c>
      <c r="AC161" s="3">
        <v>20</v>
      </c>
      <c r="AD161" s="4">
        <f t="shared" si="11"/>
        <v>40</v>
      </c>
      <c r="AF161" s="23"/>
      <c r="AG161" s="31" t="str">
        <f t="shared" si="12"/>
        <v>&lt;tr class='mmt'&gt;&lt;td headers='icon'&gt;&lt;img src='resources/TS_WADA_IKASA_01.png' alt='未来は両の手の中に'&gt;&lt;/td&gt;&lt;td headers='name'&gt;未来は両の手の中に&lt;/td&gt;&lt;td headers='rank'&gt;5&lt;/td&gt;&lt;td headers='remark'&gt;&lt;/td&gt;&lt;td headers='origin'&gt;ワダツミ
Wadatsumi&lt;/td&gt;&lt;td headers='group'&gt;聖教騎士団&lt;/td&gt;&lt;td headers='score' id='m159'&gt;60&lt;/td&gt;&lt;td headers='HP'&gt;70&lt;/td&gt;&lt;td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headers='a.bonus'&gt;20&lt;/td&gt;&lt;td headers='special'&gt;&lt;/td&gt;&lt;td headers='sp.bonus'&gt;&lt;/td&gt;&lt;td headers='others'&gt;治癒力+20&lt;/td&gt;&lt;td headers='sinA'&gt;&lt;/td&gt;&lt;td headers='sinB'&gt;&lt;/td&gt;&lt;td headers='sinC'&gt;40&lt;/td&gt;&lt;td headers='sinD'&gt;&lt;/td&gt;&lt;td headers='sinE'&gt;&lt;/td&gt;&lt;td headers='sinF'&gt;&lt;/td&gt;&lt;td headers='sinG'&gt;20&lt;/td&gt;&lt;/tr&gt;</v>
      </c>
      <c r="AH161" s="31" t="str">
        <f ca="1">"document.getElementById('"&amp;AI161&amp;"').innerHTML = (b1*"&amp;TEXT(J161,0)&amp;"+b2*"&amp;TEXT(K161,0)&amp;"+b0*"&amp;TEXT(L161,0)&amp;") + (s1*"&amp;TEXT(W161,0)&amp;"+s2*"&amp;TEXT(X161,0)&amp;"+s3*"&amp;TEXT(Y161,0)&amp;"+s4*"&amp;TEXT(Z161,0)&amp;"+s5*"&amp;TEXT(AA161,0)&amp;"+s6*"&amp;TEXT(AB161,0)&amp;"+s7*"&amp;TEXT(AC161,0)&amp;"+s0*"&amp;TEXT(AD161,0)&amp;") + (e01*"&amp;IF(ISNUMBER(SEARCH("斬撃",R161)),S161,0)&amp;"+e02*"&amp;IF(ISNUMBER(SEARCH("刺突",R161)),S161,0)&amp;"+e03*"&amp;IF(ISNUMBER(SEARCH("打撃",R161)),S161,0)&amp;"+e04*"&amp;IF(ISNUMBER(SEARCH("射撃",R161)),S161,S161)&amp;"+e05*"&amp;IF(ISNUMBER(SEARCH("魔法",R161)),S161,0)&amp;"+e06*"&amp;IF(ISNUMBER(SERCH("無区分",R161)),S161,0)&amp;"+e07*"&amp;IF(T161="反撃",U161,0)&amp;"+e08*"&amp;IF(T161="風属性",U161,0)&amp;"+e09*"&amp;IF(T161="闇属性",U161,0)&amp;"+e10*"&amp;IF(T161="単体",U161,0)&amp;"+e11*"&amp;IF(T161="範囲",U161,0)&amp;"+e12*"&amp;IF(T161="人",U161,0)&amp;"+e13*"&amp;IF(T161="異族",U161,0)&amp;"+e14*"&amp;IF(T161="バジュラ",U161,0)&amp;"+e15*"&amp;IF(T161="魔動人形",U161,0)&amp;");"</f>
        <v>document.getElementById('m159').innerHTML = (b1*0+b2*0+b0*0) + (s1*0+s2*0+s3*40+s4*0+s5*0+s6*0+s7*20+s0*40) + (e01*20+e02*0+e03*0+e04*20+e05*0+e06*0+e07*0+e08*0+e09*0+e10*0+e11*0+e12*0+e13*0+e14*0+e15*0);</v>
      </c>
      <c r="AI161" s="35" t="str">
        <f t="shared" si="13"/>
        <v>m159</v>
      </c>
      <c r="AJ161" s="23"/>
    </row>
    <row r="162" spans="1:36" s="3" customFormat="1" ht="37.049999999999997" customHeight="1" x14ac:dyDescent="0.3">
      <c r="A162" s="3" t="s">
        <v>330</v>
      </c>
      <c r="C162" s="6" t="s">
        <v>331</v>
      </c>
      <c r="D162" s="3">
        <v>5</v>
      </c>
      <c r="E162" s="3" t="s">
        <v>39</v>
      </c>
      <c r="F162" s="15" t="s">
        <v>327</v>
      </c>
      <c r="G162" s="8"/>
      <c r="H162" s="4">
        <f t="shared" si="14"/>
        <v>0</v>
      </c>
      <c r="I162" s="2"/>
      <c r="J162" s="2"/>
      <c r="K162" s="2"/>
      <c r="L162" s="2">
        <f t="shared" si="10"/>
        <v>0</v>
      </c>
      <c r="M162" s="2"/>
      <c r="N162" s="2"/>
      <c r="O162" s="2"/>
      <c r="P162" s="2"/>
      <c r="Q162" s="7"/>
      <c r="U162" s="4"/>
      <c r="AD162" s="4">
        <f t="shared" si="11"/>
        <v>0</v>
      </c>
      <c r="AF162" s="23"/>
      <c r="AG162" s="31" t="str">
        <f t="shared" si="12"/>
        <v>&lt;tr class='mmt ltd groupless'&gt;&lt;td headers='icon'&gt;&lt;img src='resources/TS_WADA_ITSUKI_01.png' alt='甘くない、それも個性'&gt;&lt;/td&gt;&lt;td headers='name'&gt;甘くない、それも個性&lt;/td&gt;&lt;td headers='rank'&gt;5&lt;/td&gt;&lt;td headers='remark'&gt;&lt;span class='limited'&gt;限定&lt;/span&gt;&lt;/td&gt;&lt;td headers='origin'&gt;ワダツミ
Wadatsumi&lt;/td&gt;&lt;td headers='group'&gt;&lt;/td&gt;&lt;td headers='score' id='m160'&gt;0&lt;/td&gt;&lt;td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62" s="31" t="str">
        <f ca="1">"document.getElementById('"&amp;AI162&amp;"').innerHTML = (b1*"&amp;TEXT(J162,0)&amp;"+b2*"&amp;TEXT(K162,0)&amp;"+b0*"&amp;TEXT(L162,0)&amp;") + (s1*"&amp;TEXT(W162,0)&amp;"+s2*"&amp;TEXT(X162,0)&amp;"+s3*"&amp;TEXT(Y162,0)&amp;"+s4*"&amp;TEXT(Z162,0)&amp;"+s5*"&amp;TEXT(AA162,0)&amp;"+s6*"&amp;TEXT(AB162,0)&amp;"+s7*"&amp;TEXT(AC162,0)&amp;"+s0*"&amp;TEXT(AD162,0)&amp;") + (e01*"&amp;IF(ISNUMBER(SEARCH("斬撃",R162)),S162,0)&amp;"+e02*"&amp;IF(ISNUMBER(SEARCH("刺突",R162)),S162,0)&amp;"+e03*"&amp;IF(ISNUMBER(SEARCH("打撃",R162)),S162,0)&amp;"+e04*"&amp;IF(ISNUMBER(SEARCH("射撃",R162)),S162,S162)&amp;"+e05*"&amp;IF(ISNUMBER(SEARCH("魔法",R162)),S162,0)&amp;"+e06*"&amp;IF(ISNUMBER(SERCH("無区分",R162)),S162,0)&amp;"+e07*"&amp;IF(T162="反撃",U162,0)&amp;"+e08*"&amp;IF(T162="風属性",U162,0)&amp;"+e09*"&amp;IF(T162="闇属性",U162,0)&amp;"+e10*"&amp;IF(T162="単体",U162,0)&amp;"+e11*"&amp;IF(T162="範囲",U162,0)&amp;"+e12*"&amp;IF(T162="人",U162,0)&amp;"+e13*"&amp;IF(T162="異族",U162,0)&amp;"+e14*"&amp;IF(T162="バジュラ",U162,0)&amp;"+e15*"&amp;IF(T162="魔動人形",U162,0)&amp;");"</f>
        <v>document.getElementById('m160').innerHTML = (b1*0+b2*0+b0*0) + (s1*0+s2*0+s3*0+s4*0+s5*0+s6*0+s7*0+s0*0) + (e01*0+e02*0+e03*0+e04*+e05*0+e06*0+e07*0+e08*0+e09*0+e10*0+e11*0+e12*0+e13*0+e14*0+e15*0);</v>
      </c>
      <c r="AI162" s="35" t="str">
        <f t="shared" si="13"/>
        <v>m160</v>
      </c>
      <c r="AJ162" s="23"/>
    </row>
    <row r="163" spans="1:36" s="3" customFormat="1" ht="37.049999999999997" customHeight="1" x14ac:dyDescent="0.3">
      <c r="A163" s="3" t="s">
        <v>332</v>
      </c>
      <c r="C163" s="6" t="s">
        <v>333</v>
      </c>
      <c r="D163" s="3">
        <v>5</v>
      </c>
      <c r="F163" s="15" t="s">
        <v>327</v>
      </c>
      <c r="G163" s="8"/>
      <c r="H163" s="4">
        <f t="shared" si="14"/>
        <v>0</v>
      </c>
      <c r="I163" s="2"/>
      <c r="J163" s="2"/>
      <c r="K163" s="2"/>
      <c r="L163" s="2">
        <f t="shared" si="10"/>
        <v>0</v>
      </c>
      <c r="M163" s="2"/>
      <c r="N163" s="2"/>
      <c r="O163" s="2"/>
      <c r="P163" s="2"/>
      <c r="Q163" s="7"/>
      <c r="U163" s="4"/>
      <c r="AD163" s="4">
        <f t="shared" si="11"/>
        <v>0</v>
      </c>
      <c r="AF163" s="23"/>
      <c r="AG163" s="31" t="str">
        <f t="shared" si="12"/>
        <v>&lt;tr class='mmt groupless'&gt;&lt;td headers='icon'&gt;&lt;img src='resources/TS_WADA_IZAYOI_01.png' alt='空駆ける夜狐'&gt;&lt;/td&gt;&lt;td headers='name'&gt;空駆ける夜狐&lt;/td&gt;&lt;td headers='rank'&gt;5&lt;/td&gt;&lt;td headers='remark'&gt;&lt;/td&gt;&lt;td headers='origin'&gt;ワダツミ
Wadatsumi&lt;/td&gt;&lt;td headers='group'&gt;&lt;/td&gt;&lt;td headers='score' id='m161'&gt;0&lt;/td&gt;&lt;td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63" s="31" t="str">
        <f ca="1">"document.getElementById('"&amp;AI163&amp;"').innerHTML = (b1*"&amp;TEXT(J163,0)&amp;"+b2*"&amp;TEXT(K163,0)&amp;"+b0*"&amp;TEXT(L163,0)&amp;") + (s1*"&amp;TEXT(W163,0)&amp;"+s2*"&amp;TEXT(X163,0)&amp;"+s3*"&amp;TEXT(Y163,0)&amp;"+s4*"&amp;TEXT(Z163,0)&amp;"+s5*"&amp;TEXT(AA163,0)&amp;"+s6*"&amp;TEXT(AB163,0)&amp;"+s7*"&amp;TEXT(AC163,0)&amp;"+s0*"&amp;TEXT(AD163,0)&amp;") + (e01*"&amp;IF(ISNUMBER(SEARCH("斬撃",R163)),S163,0)&amp;"+e02*"&amp;IF(ISNUMBER(SEARCH("刺突",R163)),S163,0)&amp;"+e03*"&amp;IF(ISNUMBER(SEARCH("打撃",R163)),S163,0)&amp;"+e04*"&amp;IF(ISNUMBER(SEARCH("射撃",R163)),S163,S163)&amp;"+e05*"&amp;IF(ISNUMBER(SEARCH("魔法",R163)),S163,0)&amp;"+e06*"&amp;IF(ISNUMBER(SERCH("無区分",R163)),S163,0)&amp;"+e07*"&amp;IF(T163="反撃",U163,0)&amp;"+e08*"&amp;IF(T163="風属性",U163,0)&amp;"+e09*"&amp;IF(T163="闇属性",U163,0)&amp;"+e10*"&amp;IF(T163="単体",U163,0)&amp;"+e11*"&amp;IF(T163="範囲",U163,0)&amp;"+e12*"&amp;IF(T163="人",U163,0)&amp;"+e13*"&amp;IF(T163="異族",U163,0)&amp;"+e14*"&amp;IF(T163="バジュラ",U163,0)&amp;"+e15*"&amp;IF(T163="魔動人形",U163,0)&amp;");"</f>
        <v>document.getElementById('m161').innerHTML = (b1*0+b2*0+b0*0) + (s1*0+s2*0+s3*0+s4*0+s5*0+s6*0+s7*0+s0*0) + (e01*0+e02*0+e03*0+e04*+e05*0+e06*0+e07*0+e08*0+e09*0+e10*0+e11*0+e12*0+e13*0+e14*0+e15*0);</v>
      </c>
      <c r="AI163" s="35" t="str">
        <f t="shared" si="13"/>
        <v>m161</v>
      </c>
      <c r="AJ163" s="23"/>
    </row>
    <row r="164" spans="1:36" s="3" customFormat="1" ht="37.049999999999997" customHeight="1" x14ac:dyDescent="0.3">
      <c r="A164" s="3" t="s">
        <v>334</v>
      </c>
      <c r="C164" s="6" t="s">
        <v>335</v>
      </c>
      <c r="D164" s="3">
        <v>5</v>
      </c>
      <c r="E164" s="3" t="s">
        <v>39</v>
      </c>
      <c r="F164" s="15" t="s">
        <v>327</v>
      </c>
      <c r="G164" s="8" t="s">
        <v>68</v>
      </c>
      <c r="H164" s="4">
        <f t="shared" si="14"/>
        <v>20</v>
      </c>
      <c r="I164" s="2">
        <v>50</v>
      </c>
      <c r="J164" s="2"/>
      <c r="K164" s="2"/>
      <c r="L164" s="2">
        <f t="shared" si="10"/>
        <v>0</v>
      </c>
      <c r="M164" s="2"/>
      <c r="N164" s="2">
        <v>20</v>
      </c>
      <c r="O164" s="2"/>
      <c r="P164" s="2"/>
      <c r="Q164" s="7"/>
      <c r="U164" s="4"/>
      <c r="V164" s="3" t="s">
        <v>487</v>
      </c>
      <c r="W164" s="3">
        <v>20</v>
      </c>
      <c r="AA164" s="3">
        <v>20</v>
      </c>
      <c r="AB164" s="3">
        <v>20</v>
      </c>
      <c r="AD164" s="4">
        <f t="shared" si="11"/>
        <v>20</v>
      </c>
      <c r="AF164" s="23"/>
      <c r="AG164" s="31" t="str">
        <f t="shared" si="12"/>
        <v>&lt;tr class='mmt ltd'&gt;&lt;td headers='icon'&gt;&lt;img src='resources/TS_WADA_KAGURA_01.png' alt='雪解け。故郷にて'&gt;&lt;/td&gt;&lt;td headers='name'&gt;雪解け。故郷にて&lt;/td&gt;&lt;td headers='rank'&gt;5&lt;/td&gt;&lt;td headers='remark'&gt;&lt;span class='limited'&gt;限定&lt;/span&gt;&lt;/td&gt;&lt;td headers='origin'&gt;ワダツミ
Wadatsumi&lt;/td&gt;&lt;td headers='group'&gt;聖教騎士団&lt;/td&gt;&lt;td headers='score' id='m162'&gt;20&lt;/td&gt;&lt;td headers='HP'&gt;50&lt;/td&gt;&lt;td headers='patk'&gt;&lt;/td&gt;&lt;td headers='matk'&gt;&lt;/td&gt;&lt;td headers='pdef'&gt;&lt;/td&gt;&lt;td headers='mdef'&gt;20&lt;/td&gt;&lt;td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headers='others'&gt;単体耐性+30&lt;/td&gt;&lt;td headers='sinA'&gt;20&lt;/td&gt;&lt;td headers='sinB'&gt;&lt;/td&gt;&lt;td headers='sinC'&gt;&lt;/td&gt;&lt;td headers='sinD'&gt;&lt;/td&gt;&lt;td headers='sinE'&gt;20&lt;/td&gt;&lt;td headers='sinF'&gt;20&lt;/td&gt;&lt;td headers='sinG'&gt;&lt;/td&gt;&lt;/tr&gt;</v>
      </c>
      <c r="AH164" s="31" t="str">
        <f ca="1">"document.getElementById('"&amp;AI164&amp;"').innerHTML = (b1*"&amp;TEXT(J164,0)&amp;"+b2*"&amp;TEXT(K164,0)&amp;"+b0*"&amp;TEXT(L164,0)&amp;") + (s1*"&amp;TEXT(W164,0)&amp;"+s2*"&amp;TEXT(X164,0)&amp;"+s3*"&amp;TEXT(Y164,0)&amp;"+s4*"&amp;TEXT(Z164,0)&amp;"+s5*"&amp;TEXT(AA164,0)&amp;"+s6*"&amp;TEXT(AB164,0)&amp;"+s7*"&amp;TEXT(AC164,0)&amp;"+s0*"&amp;TEXT(AD164,0)&amp;") + (e01*"&amp;IF(ISNUMBER(SEARCH("斬撃",R164)),S164,0)&amp;"+e02*"&amp;IF(ISNUMBER(SEARCH("刺突",R164)),S164,0)&amp;"+e03*"&amp;IF(ISNUMBER(SEARCH("打撃",R164)),S164,0)&amp;"+e04*"&amp;IF(ISNUMBER(SEARCH("射撃",R164)),S164,S164)&amp;"+e05*"&amp;IF(ISNUMBER(SEARCH("魔法",R164)),S164,0)&amp;"+e06*"&amp;IF(ISNUMBER(SERCH("無区分",R164)),S164,0)&amp;"+e07*"&amp;IF(T164="反撃",U164,0)&amp;"+e08*"&amp;IF(T164="風属性",U164,0)&amp;"+e09*"&amp;IF(T164="闇属性",U164,0)&amp;"+e10*"&amp;IF(T164="単体",U164,0)&amp;"+e11*"&amp;IF(T164="範囲",U164,0)&amp;"+e12*"&amp;IF(T164="人",U164,0)&amp;"+e13*"&amp;IF(T164="異族",U164,0)&amp;"+e14*"&amp;IF(T164="バジュラ",U164,0)&amp;"+e15*"&amp;IF(T164="魔動人形",U164,0)&amp;");"</f>
        <v>document.getElementById('m162').innerHTML = (b1*0+b2*0+b0*0) + (s1*20+s2*0+s3*0+s4*0+s5*20+s6*20+s7*0+s0*20) + (e01*0+e02*0+e03*0+e04*+e05*0+e06*0+e07*0+e08*0+e09*0+e10*0+e11*0+e12*0+e13*0+e14*0+e15*0);</v>
      </c>
      <c r="AI164" s="35" t="str">
        <f t="shared" si="13"/>
        <v>m162</v>
      </c>
      <c r="AJ164" s="23"/>
    </row>
    <row r="165" spans="1:36" s="3" customFormat="1" ht="37.049999999999997" customHeight="1" x14ac:dyDescent="0.3">
      <c r="A165" s="3" t="s">
        <v>336</v>
      </c>
      <c r="C165" s="6" t="s">
        <v>337</v>
      </c>
      <c r="D165" s="3">
        <v>5</v>
      </c>
      <c r="F165" s="15" t="s">
        <v>327</v>
      </c>
      <c r="G165" s="8" t="s">
        <v>338</v>
      </c>
      <c r="H165" s="4">
        <f t="shared" si="14"/>
        <v>60</v>
      </c>
      <c r="I165" s="2">
        <v>40</v>
      </c>
      <c r="J165" s="2">
        <v>40</v>
      </c>
      <c r="K165" s="2"/>
      <c r="L165" s="2">
        <f t="shared" si="10"/>
        <v>40</v>
      </c>
      <c r="M165" s="2">
        <v>10</v>
      </c>
      <c r="N165" s="2"/>
      <c r="O165" s="2"/>
      <c r="P165" s="2"/>
      <c r="Q165" s="7"/>
      <c r="U165" s="4"/>
      <c r="V165" s="3" t="s">
        <v>496</v>
      </c>
      <c r="Y165" s="3">
        <v>20</v>
      </c>
      <c r="Z165" s="3">
        <v>20</v>
      </c>
      <c r="AA165" s="3">
        <v>20</v>
      </c>
      <c r="AD165" s="4">
        <f t="shared" si="11"/>
        <v>20</v>
      </c>
      <c r="AF165" s="23"/>
      <c r="AG165" s="31" t="str">
        <f t="shared" si="12"/>
        <v>&lt;tr class='mmt'&gt;&lt;td headers='icon'&gt;&lt;img src='resources/TS_WADA_KURT.png' alt='閃光、交わりし瞬間'&gt;&lt;/td&gt;&lt;td headers='name'&gt;閃光、交わりし瞬間&lt;/td&gt;&lt;td headers='rank'&gt;5&lt;/td&gt;&lt;td headers='remark'&gt;&lt;/td&gt;&lt;td headers='origin'&gt;ワダツミ
Wadatsumi&lt;/td&gt;&lt;td headers='group'&gt;ワダツミ武門&lt;/td&gt;&lt;td headers='score' id='m163'&gt;60&lt;/td&gt;&lt;td headers='HP'&gt;40&lt;/td&gt;&lt;td headers='patk'&gt;40&lt;/td&gt;&lt;td headers='matk'&gt;&lt;/td&gt;&lt;td headers='pdef'&gt;10&lt;/td&gt;&lt;td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headers='others'&gt;回避+5&lt;/td&gt;&lt;td headers='sinA'&gt;&lt;/td&gt;&lt;td headers='sinB'&gt;&lt;/td&gt;&lt;td headers='sinC'&gt;20&lt;/td&gt;&lt;td headers='sinD'&gt;20&lt;/td&gt;&lt;td headers='sinE'&gt;20&lt;/td&gt;&lt;td headers='sinF'&gt;&lt;/td&gt;&lt;td headers='sinG'&gt;&lt;/td&gt;&lt;/tr&gt;</v>
      </c>
      <c r="AH165" s="31" t="str">
        <f ca="1">"document.getElementById('"&amp;AI165&amp;"').innerHTML = (b1*"&amp;TEXT(J165,0)&amp;"+b2*"&amp;TEXT(K165,0)&amp;"+b0*"&amp;TEXT(L165,0)&amp;") + (s1*"&amp;TEXT(W165,0)&amp;"+s2*"&amp;TEXT(X165,0)&amp;"+s3*"&amp;TEXT(Y165,0)&amp;"+s4*"&amp;TEXT(Z165,0)&amp;"+s5*"&amp;TEXT(AA165,0)&amp;"+s6*"&amp;TEXT(AB165,0)&amp;"+s7*"&amp;TEXT(AC165,0)&amp;"+s0*"&amp;TEXT(AD165,0)&amp;") + (e01*"&amp;IF(ISNUMBER(SEARCH("斬撃",R165)),S165,0)&amp;"+e02*"&amp;IF(ISNUMBER(SEARCH("刺突",R165)),S165,0)&amp;"+e03*"&amp;IF(ISNUMBER(SEARCH("打撃",R165)),S165,0)&amp;"+e04*"&amp;IF(ISNUMBER(SEARCH("射撃",R165)),S165,S165)&amp;"+e05*"&amp;IF(ISNUMBER(SEARCH("魔法",R165)),S165,0)&amp;"+e06*"&amp;IF(ISNUMBER(SERCH("無区分",R165)),S165,0)&amp;"+e07*"&amp;IF(T165="反撃",U165,0)&amp;"+e08*"&amp;IF(T165="風属性",U165,0)&amp;"+e09*"&amp;IF(T165="闇属性",U165,0)&amp;"+e10*"&amp;IF(T165="単体",U165,0)&amp;"+e11*"&amp;IF(T165="範囲",U165,0)&amp;"+e12*"&amp;IF(T165="人",U165,0)&amp;"+e13*"&amp;IF(T165="異族",U165,0)&amp;"+e14*"&amp;IF(T165="バジュラ",U165,0)&amp;"+e15*"&amp;IF(T165="魔動人形",U165,0)&amp;");"</f>
        <v>document.getElementById('m163').innerHTML = (b1*40+b2*0+b0*40) + (s1*0+s2*0+s3*20+s4*20+s5*20+s6*0+s7*0+s0*20) + (e01*0+e02*0+e03*0+e04*+e05*0+e06*0+e07*0+e08*0+e09*0+e10*0+e11*0+e12*0+e13*0+e14*0+e15*0);</v>
      </c>
      <c r="AI165" s="35" t="str">
        <f t="shared" si="13"/>
        <v>m163</v>
      </c>
      <c r="AJ165" s="23"/>
    </row>
    <row r="166" spans="1:36" s="3" customFormat="1" ht="37.049999999999997" customHeight="1" x14ac:dyDescent="0.3">
      <c r="A166" s="3" t="s">
        <v>339</v>
      </c>
      <c r="C166" s="6" t="s">
        <v>340</v>
      </c>
      <c r="D166" s="3">
        <v>5</v>
      </c>
      <c r="F166" s="15" t="s">
        <v>327</v>
      </c>
      <c r="G166" s="8" t="s">
        <v>338</v>
      </c>
      <c r="H166" s="4">
        <f t="shared" si="14"/>
        <v>80</v>
      </c>
      <c r="I166" s="2">
        <v>50</v>
      </c>
      <c r="J166" s="2">
        <v>20</v>
      </c>
      <c r="K166" s="2">
        <v>20</v>
      </c>
      <c r="L166" s="2">
        <f t="shared" si="10"/>
        <v>20</v>
      </c>
      <c r="M166" s="2"/>
      <c r="N166" s="2"/>
      <c r="O166" s="2"/>
      <c r="P166" s="2">
        <v>10</v>
      </c>
      <c r="Q166" s="7"/>
      <c r="U166" s="4"/>
      <c r="AB166" s="3">
        <v>60</v>
      </c>
      <c r="AD166" s="4">
        <f t="shared" si="11"/>
        <v>60</v>
      </c>
      <c r="AF166" s="23"/>
      <c r="AG166" s="31" t="str">
        <f t="shared" si="12"/>
        <v>&lt;tr class='mmt'&gt;&lt;td headers='icon'&gt;&lt;img src='resources/TS_WADA_KUZA_01.png' alt='誓いの刃'&gt;&lt;/td&gt;&lt;td headers='name'&gt;誓いの刃&lt;/td&gt;&lt;td headers='rank'&gt;5&lt;/td&gt;&lt;td headers='remark'&gt;&lt;/td&gt;&lt;td headers='origin'&gt;ワダツミ
Wadatsumi&lt;/td&gt;&lt;td headers='group'&gt;ワダツミ武門&lt;/td&gt;&lt;td headers='score' id='m164'&gt;80&lt;/td&gt;&lt;td headers='HP'&gt;50&lt;/td&gt;&lt;td headers='patk'&gt;20&lt;/td&gt;&lt;td headers='matk'&gt;20&lt;/td&gt;&lt;td headers='pdef'&gt;&lt;/td&gt;&lt;td headers='mdef'&gt;&lt;/td&gt;&lt;td headers='dex'&gt;&lt;/td&gt;&lt;td headers='agi'&gt;10&lt;/td&gt;&lt;td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headers='sinF'&gt;60&lt;/td&gt;&lt;td headers='sinG'&gt;&lt;/td&gt;&lt;/tr&gt;</v>
      </c>
      <c r="AH166" s="31" t="str">
        <f ca="1">"document.getElementById('"&amp;AI166&amp;"').innerHTML = (b1*"&amp;TEXT(J166,0)&amp;"+b2*"&amp;TEXT(K166,0)&amp;"+b0*"&amp;TEXT(L166,0)&amp;") + (s1*"&amp;TEXT(W166,0)&amp;"+s2*"&amp;TEXT(X166,0)&amp;"+s3*"&amp;TEXT(Y166,0)&amp;"+s4*"&amp;TEXT(Z166,0)&amp;"+s5*"&amp;TEXT(AA166,0)&amp;"+s6*"&amp;TEXT(AB166,0)&amp;"+s7*"&amp;TEXT(AC166,0)&amp;"+s0*"&amp;TEXT(AD166,0)&amp;") + (e01*"&amp;IF(ISNUMBER(SEARCH("斬撃",R166)),S166,0)&amp;"+e02*"&amp;IF(ISNUMBER(SEARCH("刺突",R166)),S166,0)&amp;"+e03*"&amp;IF(ISNUMBER(SEARCH("打撃",R166)),S166,0)&amp;"+e04*"&amp;IF(ISNUMBER(SEARCH("射撃",R166)),S166,S166)&amp;"+e05*"&amp;IF(ISNUMBER(SEARCH("魔法",R166)),S166,0)&amp;"+e06*"&amp;IF(ISNUMBER(SERCH("無区分",R166)),S166,0)&amp;"+e07*"&amp;IF(T166="反撃",U166,0)&amp;"+e08*"&amp;IF(T166="風属性",U166,0)&amp;"+e09*"&amp;IF(T166="闇属性",U166,0)&amp;"+e10*"&amp;IF(T166="単体",U166,0)&amp;"+e11*"&amp;IF(T166="範囲",U166,0)&amp;"+e12*"&amp;IF(T166="人",U166,0)&amp;"+e13*"&amp;IF(T166="異族",U166,0)&amp;"+e14*"&amp;IF(T166="バジュラ",U166,0)&amp;"+e15*"&amp;IF(T166="魔動人形",U166,0)&amp;");"</f>
        <v>document.getElementById('m164').innerHTML = (b1*20+b2*20+b0*20) + (s1*0+s2*0+s3*0+s4*0+s5*0+s6*60+s7*0+s0*60) + (e01*0+e02*0+e03*0+e04*+e05*0+e06*0+e07*0+e08*0+e09*0+e10*0+e11*0+e12*0+e13*0+e14*0+e15*0);</v>
      </c>
      <c r="AI166" s="35" t="str">
        <f t="shared" si="13"/>
        <v>m164</v>
      </c>
      <c r="AJ166" s="23"/>
    </row>
    <row r="167" spans="1:36" s="3" customFormat="1" ht="37.049999999999997" customHeight="1" x14ac:dyDescent="0.3">
      <c r="A167" s="3" t="s">
        <v>341</v>
      </c>
      <c r="C167" s="6" t="s">
        <v>342</v>
      </c>
      <c r="D167" s="3">
        <v>5</v>
      </c>
      <c r="E167" s="3" t="s">
        <v>39</v>
      </c>
      <c r="F167" s="15" t="s">
        <v>327</v>
      </c>
      <c r="G167" s="8" t="s">
        <v>338</v>
      </c>
      <c r="H167" s="4">
        <f t="shared" si="14"/>
        <v>100</v>
      </c>
      <c r="I167" s="2"/>
      <c r="J167" s="2"/>
      <c r="K167" s="2">
        <v>40</v>
      </c>
      <c r="L167" s="2">
        <f t="shared" si="10"/>
        <v>40</v>
      </c>
      <c r="M167" s="2"/>
      <c r="N167" s="2"/>
      <c r="O167" s="2"/>
      <c r="P167" s="2"/>
      <c r="Q167" s="7"/>
      <c r="R167" s="5" t="s">
        <v>504</v>
      </c>
      <c r="S167" s="3">
        <v>30</v>
      </c>
      <c r="U167" s="4"/>
      <c r="Y167" s="3">
        <v>30</v>
      </c>
      <c r="AB167" s="3">
        <v>30</v>
      </c>
      <c r="AD167" s="4">
        <f t="shared" si="11"/>
        <v>30</v>
      </c>
      <c r="AF167" s="23"/>
      <c r="AG167" s="31" t="str">
        <f t="shared" si="12"/>
        <v>&lt;tr class='mmt ltd'&gt;&lt;td headers='icon'&gt;&lt;img src='resources/TS_WADA_LEYDOW_01.png' alt='古の装い'&gt;&lt;/td&gt;&lt;td headers='name'&gt;古の装い&lt;/td&gt;&lt;td headers='rank'&gt;5&lt;/td&gt;&lt;td headers='remark'&gt;&lt;span class='limited'&gt;限定&lt;/span&gt;&lt;/td&gt;&lt;td headers='origin'&gt;ワダツミ
Wadatsumi&lt;/td&gt;&lt;td headers='group'&gt;ワダツミ武門&lt;/td&gt;&lt;td headers='score' id='m165'&gt;100&lt;/td&gt;&lt;td headers='HP'&gt;&lt;/td&gt;&lt;td headers='patk'&gt;&lt;/td&gt;&lt;td headers='matk'&gt;40&lt;/td&gt;&lt;td headers='pdef'&gt;&lt;/td&gt;&lt;td headers='mdef'&gt;&lt;/td&gt;&lt;td headers='dex'&gt;&lt;/td&gt;&lt;td headers='agi'&gt;&lt;/td&gt;&lt;td headers='luck'&gt;&lt;/td&gt;&lt;td headers='a.type'&gt;射撃&amp;魔法&lt;/td&gt;&lt;td headers='a.bonus'&gt;30&lt;/td&gt;&lt;td headers='special'&gt;&lt;/td&gt;&lt;td headers='sp.bonus'&gt;&lt;/td&gt;&lt;td headers='others'&gt;&lt;/td&gt;&lt;td headers='sinA'&gt;&lt;/td&gt;&lt;td headers='sinB'&gt;&lt;/td&gt;&lt;td headers='sinC'&gt;30&lt;/td&gt;&lt;td headers='sinD'&gt;&lt;/td&gt;&lt;td headers='sinE'&gt;&lt;/td&gt;&lt;td headers='sinF'&gt;30&lt;/td&gt;&lt;td headers='sinG'&gt;&lt;/td&gt;&lt;/tr&gt;</v>
      </c>
      <c r="AH167" s="31" t="str">
        <f ca="1">"document.getElementById('"&amp;AI167&amp;"').innerHTML = (b1*"&amp;TEXT(J167,0)&amp;"+b2*"&amp;TEXT(K167,0)&amp;"+b0*"&amp;TEXT(L167,0)&amp;") + (s1*"&amp;TEXT(W167,0)&amp;"+s2*"&amp;TEXT(X167,0)&amp;"+s3*"&amp;TEXT(Y167,0)&amp;"+s4*"&amp;TEXT(Z167,0)&amp;"+s5*"&amp;TEXT(AA167,0)&amp;"+s6*"&amp;TEXT(AB167,0)&amp;"+s7*"&amp;TEXT(AC167,0)&amp;"+s0*"&amp;TEXT(AD167,0)&amp;") + (e01*"&amp;IF(ISNUMBER(SEARCH("斬撃",R167)),S167,0)&amp;"+e02*"&amp;IF(ISNUMBER(SEARCH("刺突",R167)),S167,0)&amp;"+e03*"&amp;IF(ISNUMBER(SEARCH("打撃",R167)),S167,0)&amp;"+e04*"&amp;IF(ISNUMBER(SEARCH("射撃",R167)),S167,S167)&amp;"+e05*"&amp;IF(ISNUMBER(SEARCH("魔法",R167)),S167,0)&amp;"+e06*"&amp;IF(ISNUMBER(SERCH("無区分",R167)),S167,0)&amp;"+e07*"&amp;IF(T167="反撃",U167,0)&amp;"+e08*"&amp;IF(T167="風属性",U167,0)&amp;"+e09*"&amp;IF(T167="闇属性",U167,0)&amp;"+e10*"&amp;IF(T167="単体",U167,0)&amp;"+e11*"&amp;IF(T167="範囲",U167,0)&amp;"+e12*"&amp;IF(T167="人",U167,0)&amp;"+e13*"&amp;IF(T167="異族",U167,0)&amp;"+e14*"&amp;IF(T167="バジュラ",U167,0)&amp;"+e15*"&amp;IF(T167="魔動人形",U167,0)&amp;");"</f>
        <v>document.getElementById('m165').innerHTML = (b1*0+b2*40+b0*40) + (s1*0+s2*0+s3*30+s4*0+s5*0+s6*30+s7*0+s0*30) + (e01*0+e02*0+e03*0+e04*30+e05*30+e06*0+e07*0+e08*0+e09*0+e10*0+e11*0+e12*0+e13*0+e14*0+e15*0);</v>
      </c>
      <c r="AI167" s="35" t="str">
        <f t="shared" si="13"/>
        <v>m165</v>
      </c>
      <c r="AJ167" s="23"/>
    </row>
    <row r="168" spans="1:36" s="3" customFormat="1" ht="37.049999999999997" customHeight="1" x14ac:dyDescent="0.3">
      <c r="A168" s="3" t="s">
        <v>534</v>
      </c>
      <c r="C168" s="6" t="s">
        <v>541</v>
      </c>
      <c r="D168" s="3">
        <v>5</v>
      </c>
      <c r="E168" s="3" t="s">
        <v>39</v>
      </c>
      <c r="F168" s="15" t="s">
        <v>327</v>
      </c>
      <c r="G168" s="8" t="s">
        <v>338</v>
      </c>
      <c r="H168" s="4">
        <f t="shared" si="14"/>
        <v>80</v>
      </c>
      <c r="I168" s="2">
        <v>40</v>
      </c>
      <c r="J168" s="2"/>
      <c r="K168" s="2"/>
      <c r="L168" s="2">
        <f t="shared" si="10"/>
        <v>0</v>
      </c>
      <c r="M168" s="2"/>
      <c r="N168" s="2"/>
      <c r="O168" s="2"/>
      <c r="P168" s="2"/>
      <c r="Q168" s="7"/>
      <c r="R168" s="3" t="s">
        <v>14</v>
      </c>
      <c r="S168" s="3">
        <v>40</v>
      </c>
      <c r="U168" s="4"/>
      <c r="V168" s="5" t="s">
        <v>542</v>
      </c>
      <c r="AA168" s="3">
        <v>20</v>
      </c>
      <c r="AB168" s="3">
        <v>40</v>
      </c>
      <c r="AD168" s="4">
        <f t="shared" si="11"/>
        <v>40</v>
      </c>
      <c r="AF168" s="23"/>
      <c r="AG168" s="31" t="str">
        <f t="shared" si="12"/>
        <v>&lt;tr class='mmt ltd'&gt;&lt;td headers='icon'&gt;&lt;img src='resources/TS_WADA_REIMEI_01.png' alt='甘き血刃'&gt;&lt;/td&gt;&lt;td headers='name'&gt;甘き血刃&lt;/td&gt;&lt;td headers='rank'&gt;5&lt;/td&gt;&lt;td headers='remark'&gt;&lt;span class='limited'&gt;限定&lt;/span&gt;&lt;/td&gt;&lt;td headers='origin'&gt;ワダツミ
Wadatsumi&lt;/td&gt;&lt;td headers='group'&gt;ワダツミ武門&lt;/td&gt;&lt;td headers='score' id='m166'&gt;80&lt;/td&gt;&lt;td headers='HP'&gt;40&lt;/td&gt;&lt;td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headers='a.bonus'&gt;40&lt;/td&gt;&lt;td headers='special'&gt;&lt;/td&gt;&lt;td headers='sp.bonus'&gt;&lt;/td&gt;&lt;td headers='others'&gt;斬撃耐性+10,
命中率+5&lt;/td&gt;&lt;td headers='sinA'&gt;&lt;/td&gt;&lt;td headers='sinB'&gt;&lt;/td&gt;&lt;td headers='sinC'&gt;&lt;/td&gt;&lt;td headers='sinD'&gt;&lt;/td&gt;&lt;td headers='sinE'&gt;20&lt;/td&gt;&lt;td headers='sinF'&gt;40&lt;/td&gt;&lt;td headers='sinG'&gt;&lt;/td&gt;&lt;/tr&gt;</v>
      </c>
      <c r="AH168" s="31" t="str">
        <f ca="1">"document.getElementById('"&amp;AI168&amp;"').innerHTML = (b1*"&amp;TEXT(J168,0)&amp;"+b2*"&amp;TEXT(K168,0)&amp;"+b0*"&amp;TEXT(L168,0)&amp;") + (s1*"&amp;TEXT(W168,0)&amp;"+s2*"&amp;TEXT(X168,0)&amp;"+s3*"&amp;TEXT(Y168,0)&amp;"+s4*"&amp;TEXT(Z168,0)&amp;"+s5*"&amp;TEXT(AA168,0)&amp;"+s6*"&amp;TEXT(AB168,0)&amp;"+s7*"&amp;TEXT(AC168,0)&amp;"+s0*"&amp;TEXT(AD168,0)&amp;") + (e01*"&amp;IF(ISNUMBER(SEARCH("斬撃",R168)),S168,0)&amp;"+e02*"&amp;IF(ISNUMBER(SEARCH("刺突",R168)),S168,0)&amp;"+e03*"&amp;IF(ISNUMBER(SEARCH("打撃",R168)),S168,0)&amp;"+e04*"&amp;IF(ISNUMBER(SEARCH("射撃",R168)),S168,S168)&amp;"+e05*"&amp;IF(ISNUMBER(SEARCH("魔法",R168)),S168,0)&amp;"+e06*"&amp;IF(ISNUMBER(SERCH("無区分",R168)),S168,0)&amp;"+e07*"&amp;IF(T168="反撃",U168,0)&amp;"+e08*"&amp;IF(T168="風属性",U168,0)&amp;"+e09*"&amp;IF(T168="闇属性",U168,0)&amp;"+e10*"&amp;IF(T168="単体",U168,0)&amp;"+e11*"&amp;IF(T168="範囲",U168,0)&amp;"+e12*"&amp;IF(T168="人",U168,0)&amp;"+e13*"&amp;IF(T168="異族",U168,0)&amp;"+e14*"&amp;IF(T168="バジュラ",U168,0)&amp;"+e15*"&amp;IF(T168="魔動人形",U168,0)&amp;");"</f>
        <v>document.getElementById('m166').innerHTML = (b1*0+b2*0+b0*0) + (s1*0+s2*0+s3*0+s4*0+s5*20+s6*40+s7*0+s0*40) + (e01*40+e02*0+e03*0+e04*40+e05*0+e06*0+e07*0+e08*0+e09*0+e10*0+e11*0+e12*0+e13*0+e14*0+e15*0);</v>
      </c>
      <c r="AI168" s="35" t="str">
        <f t="shared" si="13"/>
        <v>m166</v>
      </c>
      <c r="AJ168" s="23"/>
    </row>
    <row r="169" spans="1:36" s="3" customFormat="1" ht="37.049999999999997" customHeight="1" x14ac:dyDescent="0.3">
      <c r="A169" s="3" t="s">
        <v>343</v>
      </c>
      <c r="C169" s="6" t="s">
        <v>344</v>
      </c>
      <c r="D169" s="3">
        <v>5</v>
      </c>
      <c r="F169" s="15" t="s">
        <v>327</v>
      </c>
      <c r="G169" s="8" t="s">
        <v>338</v>
      </c>
      <c r="H169" s="4">
        <f t="shared" si="14"/>
        <v>130</v>
      </c>
      <c r="I169" s="2"/>
      <c r="J169" s="2">
        <v>30</v>
      </c>
      <c r="K169" s="2"/>
      <c r="L169" s="2">
        <f t="shared" si="10"/>
        <v>30</v>
      </c>
      <c r="M169" s="2"/>
      <c r="N169" s="2"/>
      <c r="O169" s="2"/>
      <c r="P169" s="2"/>
      <c r="Q169" s="7"/>
      <c r="R169" s="3" t="s">
        <v>14</v>
      </c>
      <c r="S169" s="3">
        <v>40</v>
      </c>
      <c r="U169" s="4"/>
      <c r="V169" s="3" t="s">
        <v>485</v>
      </c>
      <c r="AB169" s="3">
        <v>60</v>
      </c>
      <c r="AD169" s="4">
        <f t="shared" si="11"/>
        <v>60</v>
      </c>
      <c r="AF169" s="23"/>
      <c r="AG169" s="31" t="str">
        <f t="shared" si="12"/>
        <v>&lt;tr class='mmt'&gt;&lt;td headers='icon'&gt;&lt;img src='resources/TS_WADA_SETSUNA_01.png' alt='私のすべて、灰に還る'&gt;&lt;/td&gt;&lt;td headers='name'&gt;私のすべて、灰に還る&lt;/td&gt;&lt;td headers='rank'&gt;5&lt;/td&gt;&lt;td headers='remark'&gt;&lt;/td&gt;&lt;td headers='origin'&gt;ワダツミ
Wadatsumi&lt;/td&gt;&lt;td headers='group'&gt;ワダツミ武門&lt;/td&gt;&lt;td headers='score' id='m167'&gt;130&lt;/td&gt;&lt;td headers='HP'&gt;&lt;/td&gt;&lt;td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headers='a.bonus'&gt;40&lt;/td&gt;&lt;td headers='special'&gt;&lt;/td&gt;&lt;td headers='sp.bonus'&gt;&lt;/td&gt;&lt;td headers='others'&gt;暴擊率+20&lt;/td&gt;&lt;td headers='sinA'&gt;&lt;/td&gt;&lt;td headers='sinB'&gt;&lt;/td&gt;&lt;td headers='sinC'&gt;&lt;/td&gt;&lt;td headers='sinD'&gt;&lt;/td&gt;&lt;td headers='sinE'&gt;&lt;/td&gt;&lt;td headers='sinF'&gt;60&lt;/td&gt;&lt;td headers='sinG'&gt;&lt;/td&gt;&lt;/tr&gt;</v>
      </c>
      <c r="AH169" s="31" t="str">
        <f ca="1">"document.getElementById('"&amp;AI169&amp;"').innerHTML = (b1*"&amp;TEXT(J169,0)&amp;"+b2*"&amp;TEXT(K169,0)&amp;"+b0*"&amp;TEXT(L169,0)&amp;") + (s1*"&amp;TEXT(W169,0)&amp;"+s2*"&amp;TEXT(X169,0)&amp;"+s3*"&amp;TEXT(Y169,0)&amp;"+s4*"&amp;TEXT(Z169,0)&amp;"+s5*"&amp;TEXT(AA169,0)&amp;"+s6*"&amp;TEXT(AB169,0)&amp;"+s7*"&amp;TEXT(AC169,0)&amp;"+s0*"&amp;TEXT(AD169,0)&amp;") + (e01*"&amp;IF(ISNUMBER(SEARCH("斬撃",R169)),S169,0)&amp;"+e02*"&amp;IF(ISNUMBER(SEARCH("刺突",R169)),S169,0)&amp;"+e03*"&amp;IF(ISNUMBER(SEARCH("打撃",R169)),S169,0)&amp;"+e04*"&amp;IF(ISNUMBER(SEARCH("射撃",R169)),S169,S169)&amp;"+e05*"&amp;IF(ISNUMBER(SEARCH("魔法",R169)),S169,0)&amp;"+e06*"&amp;IF(ISNUMBER(SERCH("無区分",R169)),S169,0)&amp;"+e07*"&amp;IF(T169="反撃",U169,0)&amp;"+e08*"&amp;IF(T169="風属性",U169,0)&amp;"+e09*"&amp;IF(T169="闇属性",U169,0)&amp;"+e10*"&amp;IF(T169="単体",U169,0)&amp;"+e11*"&amp;IF(T169="範囲",U169,0)&amp;"+e12*"&amp;IF(T169="人",U169,0)&amp;"+e13*"&amp;IF(T169="異族",U169,0)&amp;"+e14*"&amp;IF(T169="バジュラ",U169,0)&amp;"+e15*"&amp;IF(T169="魔動人形",U169,0)&amp;");"</f>
        <v>document.getElementById('m167').innerHTML = (b1*30+b2*0+b0*30) + (s1*0+s2*0+s3*0+s4*0+s5*0+s6*60+s7*0+s0*60) + (e01*40+e02*0+e03*0+e04*40+e05*0+e06*0+e07*0+e08*0+e09*0+e10*0+e11*0+e12*0+e13*0+e14*0+e15*0);</v>
      </c>
      <c r="AI169" s="35" t="str">
        <f t="shared" si="13"/>
        <v>m167</v>
      </c>
      <c r="AJ169" s="23"/>
    </row>
    <row r="170" spans="1:36" s="3" customFormat="1" ht="37.049999999999997" customHeight="1" x14ac:dyDescent="0.3">
      <c r="A170" s="3" t="s">
        <v>345</v>
      </c>
      <c r="C170" s="6" t="s">
        <v>346</v>
      </c>
      <c r="D170" s="3">
        <v>5</v>
      </c>
      <c r="E170" s="3" t="s">
        <v>39</v>
      </c>
      <c r="F170" s="15" t="s">
        <v>327</v>
      </c>
      <c r="G170" s="8" t="s">
        <v>338</v>
      </c>
      <c r="H170" s="4">
        <f t="shared" si="14"/>
        <v>90</v>
      </c>
      <c r="I170" s="2">
        <v>40</v>
      </c>
      <c r="J170" s="2">
        <v>20</v>
      </c>
      <c r="K170" s="2"/>
      <c r="L170" s="2">
        <f t="shared" si="10"/>
        <v>20</v>
      </c>
      <c r="M170" s="2"/>
      <c r="N170" s="2"/>
      <c r="O170" s="2"/>
      <c r="P170" s="2"/>
      <c r="Q170" s="7"/>
      <c r="R170" s="3" t="s">
        <v>14</v>
      </c>
      <c r="S170" s="3">
        <v>30</v>
      </c>
      <c r="T170" s="3" t="s">
        <v>21</v>
      </c>
      <c r="U170" s="4">
        <v>10</v>
      </c>
      <c r="W170" s="3">
        <v>30</v>
      </c>
      <c r="AB170" s="3">
        <v>30</v>
      </c>
      <c r="AD170" s="4">
        <f t="shared" si="11"/>
        <v>30</v>
      </c>
      <c r="AF170" s="23"/>
      <c r="AG170" s="31" t="str">
        <f t="shared" si="12"/>
        <v>&lt;tr class='mmt ltd'&gt;&lt;td headers='icon'&gt;&lt;img src='resources/TS_WADA_SETSUNA_02.png' alt='懐旧は、あたたかく'&gt;&lt;/td&gt;&lt;td headers='name'&gt;懐旧は、あたたかく&lt;/td&gt;&lt;td headers='rank'&gt;5&lt;/td&gt;&lt;td headers='remark'&gt;&lt;span class='limited'&gt;限定&lt;/span&gt;&lt;/td&gt;&lt;td headers='origin'&gt;ワダツミ
Wadatsumi&lt;/td&gt;&lt;td headers='group'&gt;ワダツミ武門&lt;/td&gt;&lt;td headers='score' id='m168'&gt;90&lt;/td&gt;&lt;td headers='HP'&gt;40&lt;/td&gt;&lt;td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headers='a.bonus'&gt;30&lt;/td&gt;&lt;td headers='special'&gt;範囲&lt;/td&gt;&lt;td headers='sp.bonus'&gt;10&lt;/td&gt;&lt;td headers='others'&gt;&lt;/td&gt;&lt;td headers='sinA'&gt;30&lt;/td&gt;&lt;td headers='sinB'&gt;&lt;/td&gt;&lt;td headers='sinC'&gt;&lt;/td&gt;&lt;td headers='sinD'&gt;&lt;/td&gt;&lt;td headers='sinE'&gt;&lt;/td&gt;&lt;td headers='sinF'&gt;30&lt;/td&gt;&lt;td headers='sinG'&gt;&lt;/td&gt;&lt;/tr&gt;</v>
      </c>
      <c r="AH170" s="31" t="str">
        <f ca="1">"document.getElementById('"&amp;AI170&amp;"').innerHTML = (b1*"&amp;TEXT(J170,0)&amp;"+b2*"&amp;TEXT(K170,0)&amp;"+b0*"&amp;TEXT(L170,0)&amp;") + (s1*"&amp;TEXT(W170,0)&amp;"+s2*"&amp;TEXT(X170,0)&amp;"+s3*"&amp;TEXT(Y170,0)&amp;"+s4*"&amp;TEXT(Z170,0)&amp;"+s5*"&amp;TEXT(AA170,0)&amp;"+s6*"&amp;TEXT(AB170,0)&amp;"+s7*"&amp;TEXT(AC170,0)&amp;"+s0*"&amp;TEXT(AD170,0)&amp;") + (e01*"&amp;IF(ISNUMBER(SEARCH("斬撃",R170)),S170,0)&amp;"+e02*"&amp;IF(ISNUMBER(SEARCH("刺突",R170)),S170,0)&amp;"+e03*"&amp;IF(ISNUMBER(SEARCH("打撃",R170)),S170,0)&amp;"+e04*"&amp;IF(ISNUMBER(SEARCH("射撃",R170)),S170,S170)&amp;"+e05*"&amp;IF(ISNUMBER(SEARCH("魔法",R170)),S170,0)&amp;"+e06*"&amp;IF(ISNUMBER(SERCH("無区分",R170)),S170,0)&amp;"+e07*"&amp;IF(T170="反撃",U170,0)&amp;"+e08*"&amp;IF(T170="風属性",U170,0)&amp;"+e09*"&amp;IF(T170="闇属性",U170,0)&amp;"+e10*"&amp;IF(T170="単体",U170,0)&amp;"+e11*"&amp;IF(T170="範囲",U170,0)&amp;"+e12*"&amp;IF(T170="人",U170,0)&amp;"+e13*"&amp;IF(T170="異族",U170,0)&amp;"+e14*"&amp;IF(T170="バジュラ",U170,0)&amp;"+e15*"&amp;IF(T170="魔動人形",U170,0)&amp;");"</f>
        <v>document.getElementById('m168').innerHTML = (b1*20+b2*0+b0*20) + (s1*30+s2*0+s3*0+s4*0+s5*0+s6*30+s7*0+s0*30) + (e01*30+e02*0+e03*0+e04*30+e05*0+e06*0+e07*0+e08*0+e09*0+e10*0+e11*10+e12*0+e13*0+e14*0+e15*0);</v>
      </c>
      <c r="AI170" s="35" t="str">
        <f t="shared" si="13"/>
        <v>m168</v>
      </c>
      <c r="AJ170" s="23"/>
    </row>
    <row r="171" spans="1:36" s="3" customFormat="1" ht="37.049999999999997" customHeight="1" x14ac:dyDescent="0.3">
      <c r="A171" s="3" t="s">
        <v>347</v>
      </c>
      <c r="C171" s="6" t="s">
        <v>348</v>
      </c>
      <c r="D171" s="3">
        <v>5</v>
      </c>
      <c r="E171" s="3" t="s">
        <v>35</v>
      </c>
      <c r="F171" s="15" t="s">
        <v>327</v>
      </c>
      <c r="G171" s="8" t="s">
        <v>338</v>
      </c>
      <c r="H171" s="4">
        <f t="shared" si="14"/>
        <v>60</v>
      </c>
      <c r="I171" s="2">
        <v>30</v>
      </c>
      <c r="J171" s="2"/>
      <c r="K171" s="2"/>
      <c r="L171" s="2">
        <f t="shared" si="10"/>
        <v>0</v>
      </c>
      <c r="M171" s="2"/>
      <c r="N171" s="2"/>
      <c r="O171" s="2"/>
      <c r="P171" s="2"/>
      <c r="Q171" s="7"/>
      <c r="R171" s="3" t="s">
        <v>14</v>
      </c>
      <c r="S171" s="3">
        <v>30</v>
      </c>
      <c r="U171" s="4"/>
      <c r="AB171" s="3">
        <v>30</v>
      </c>
      <c r="AD171" s="4">
        <f t="shared" si="11"/>
        <v>30</v>
      </c>
      <c r="AF171" s="23"/>
      <c r="AG171" s="31" t="str">
        <f t="shared" si="12"/>
        <v>&lt;tr class='mmt ev'&gt;&lt;td headers='icon'&gt;&lt;img src='resources/TS_WADA_SETSUNA_03.png' alt='砂塵、ひと雫の笑み'&gt;&lt;/td&gt;&lt;td headers='name'&gt;砂塵、ひと雫の笑み&lt;/td&gt;&lt;td headers='rank'&gt;5&lt;/td&gt;&lt;td headers='remark'&gt;&lt;span class='event'&gt;活動&lt;/span&gt;&lt;/td&gt;&lt;td headers='origin'&gt;ワダツミ
Wadatsumi&lt;/td&gt;&lt;td headers='group'&gt;ワダツミ武門&lt;/td&gt;&lt;td headers='score' id='m169'&gt;60&lt;/td&gt;&lt;td headers='HP'&gt;30&lt;/td&gt;&lt;td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headers='a.bonus'&gt;30&lt;/td&gt;&lt;td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headers='sinF'&gt;30&lt;/td&gt;&lt;td headers='sinG'&gt;&lt;/td&gt;&lt;/tr&gt;</v>
      </c>
      <c r="AH171" s="31" t="str">
        <f ca="1">"document.getElementById('"&amp;AI171&amp;"').innerHTML = (b1*"&amp;TEXT(J171,0)&amp;"+b2*"&amp;TEXT(K171,0)&amp;"+b0*"&amp;TEXT(L171,0)&amp;") + (s1*"&amp;TEXT(W171,0)&amp;"+s2*"&amp;TEXT(X171,0)&amp;"+s3*"&amp;TEXT(Y171,0)&amp;"+s4*"&amp;TEXT(Z171,0)&amp;"+s5*"&amp;TEXT(AA171,0)&amp;"+s6*"&amp;TEXT(AB171,0)&amp;"+s7*"&amp;TEXT(AC171,0)&amp;"+s0*"&amp;TEXT(AD171,0)&amp;") + (e01*"&amp;IF(ISNUMBER(SEARCH("斬撃",R171)),S171,0)&amp;"+e02*"&amp;IF(ISNUMBER(SEARCH("刺突",R171)),S171,0)&amp;"+e03*"&amp;IF(ISNUMBER(SEARCH("打撃",R171)),S171,0)&amp;"+e04*"&amp;IF(ISNUMBER(SEARCH("射撃",R171)),S171,S171)&amp;"+e05*"&amp;IF(ISNUMBER(SEARCH("魔法",R171)),S171,0)&amp;"+e06*"&amp;IF(ISNUMBER(SERCH("無区分",R171)),S171,0)&amp;"+e07*"&amp;IF(T171="反撃",U171,0)&amp;"+e08*"&amp;IF(T171="風属性",U171,0)&amp;"+e09*"&amp;IF(T171="闇属性",U171,0)&amp;"+e10*"&amp;IF(T171="単体",U171,0)&amp;"+e11*"&amp;IF(T171="範囲",U171,0)&amp;"+e12*"&amp;IF(T171="人",U171,0)&amp;"+e13*"&amp;IF(T171="異族",U171,0)&amp;"+e14*"&amp;IF(T171="バジュラ",U171,0)&amp;"+e15*"&amp;IF(T171="魔動人形",U171,0)&amp;");"</f>
        <v>document.getElementById('m169').innerHTML = (b1*0+b2*0+b0*0) + (s1*0+s2*0+s3*0+s4*0+s5*0+s6*30+s7*0+s0*30) + (e01*30+e02*0+e03*0+e04*30+e05*0+e06*0+e07*0+e08*0+e09*0+e10*0+e11*0+e12*0+e13*0+e14*0+e15*0);</v>
      </c>
      <c r="AI171" s="35" t="str">
        <f t="shared" si="13"/>
        <v>m169</v>
      </c>
      <c r="AJ171" s="23"/>
    </row>
    <row r="172" spans="1:36" s="3" customFormat="1" ht="37.049999999999997" customHeight="1" x14ac:dyDescent="0.3">
      <c r="A172" s="3" t="s">
        <v>349</v>
      </c>
      <c r="C172" s="6" t="s">
        <v>350</v>
      </c>
      <c r="D172" s="3">
        <v>5</v>
      </c>
      <c r="E172" s="3" t="s">
        <v>35</v>
      </c>
      <c r="F172" s="15" t="s">
        <v>327</v>
      </c>
      <c r="G172" s="8" t="s">
        <v>91</v>
      </c>
      <c r="H172" s="4">
        <f t="shared" si="14"/>
        <v>60</v>
      </c>
      <c r="I172" s="2">
        <v>20</v>
      </c>
      <c r="J172" s="2">
        <v>30</v>
      </c>
      <c r="K172" s="2"/>
      <c r="L172" s="2">
        <f t="shared" si="10"/>
        <v>30</v>
      </c>
      <c r="M172" s="2"/>
      <c r="N172" s="2"/>
      <c r="O172" s="2"/>
      <c r="P172" s="2"/>
      <c r="Q172" s="7"/>
      <c r="R172" s="3" t="s">
        <v>14</v>
      </c>
      <c r="S172" s="3">
        <v>20</v>
      </c>
      <c r="U172" s="4"/>
      <c r="W172" s="3">
        <v>10</v>
      </c>
      <c r="X172" s="3">
        <v>10</v>
      </c>
      <c r="AB172" s="3">
        <v>10</v>
      </c>
      <c r="AD172" s="4">
        <f t="shared" si="11"/>
        <v>10</v>
      </c>
      <c r="AF172" s="23"/>
      <c r="AG172" s="31" t="str">
        <f t="shared" si="12"/>
        <v>&lt;tr class='mmt ev'&gt;&lt;td headers='icon'&gt;&lt;img src='resources/TS_WADA_SUZUKA_01.png' alt='調理場、その初陣は'&gt;&lt;/td&gt;&lt;td headers='name'&gt;調理場、その初陣は&lt;/td&gt;&lt;td headers='rank'&gt;5&lt;/td&gt;&lt;td headers='remark'&gt;&lt;span class='event'&gt;活動&lt;/span&gt;&lt;/td&gt;&lt;td headers='origin'&gt;ワダツミ
Wadatsumi&lt;/td&gt;&lt;td headers='group'&gt;シャドウメサイヤ&lt;/td&gt;&lt;td headers='score' id='m170'&gt;60&lt;/td&gt;&lt;td headers='HP'&gt;20&lt;/td&gt;&lt;td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headers='a.bonus'&gt;20&lt;/td&gt;&lt;td headers='special'&gt;&lt;/td&gt;&lt;td headers='sp.bonus'&gt;&lt;/td&gt;&lt;td headers='others'&gt;&lt;/td&gt;&lt;td headers='sinA'&gt;10&lt;/td&gt;&lt;td headers='sinB'&gt;10&lt;/td&gt;&lt;td headers='sinC'&gt;&lt;/td&gt;&lt;td headers='sinD'&gt;&lt;/td&gt;&lt;td headers='sinE'&gt;&lt;/td&gt;&lt;td headers='sinF'&gt;10&lt;/td&gt;&lt;td headers='sinG'&gt;&lt;/td&gt;&lt;/tr&gt;</v>
      </c>
      <c r="AH172" s="31" t="str">
        <f ca="1">"document.getElementById('"&amp;AI172&amp;"').innerHTML = (b1*"&amp;TEXT(J172,0)&amp;"+b2*"&amp;TEXT(K172,0)&amp;"+b0*"&amp;TEXT(L172,0)&amp;") + (s1*"&amp;TEXT(W172,0)&amp;"+s2*"&amp;TEXT(X172,0)&amp;"+s3*"&amp;TEXT(Y172,0)&amp;"+s4*"&amp;TEXT(Z172,0)&amp;"+s5*"&amp;TEXT(AA172,0)&amp;"+s6*"&amp;TEXT(AB172,0)&amp;"+s7*"&amp;TEXT(AC172,0)&amp;"+s0*"&amp;TEXT(AD172,0)&amp;") + (e01*"&amp;IF(ISNUMBER(SEARCH("斬撃",R172)),S172,0)&amp;"+e02*"&amp;IF(ISNUMBER(SEARCH("刺突",R172)),S172,0)&amp;"+e03*"&amp;IF(ISNUMBER(SEARCH("打撃",R172)),S172,0)&amp;"+e04*"&amp;IF(ISNUMBER(SEARCH("射撃",R172)),S172,S172)&amp;"+e05*"&amp;IF(ISNUMBER(SEARCH("魔法",R172)),S172,0)&amp;"+e06*"&amp;IF(ISNUMBER(SERCH("無区分",R172)),S172,0)&amp;"+e07*"&amp;IF(T172="反撃",U172,0)&amp;"+e08*"&amp;IF(T172="風属性",U172,0)&amp;"+e09*"&amp;IF(T172="闇属性",U172,0)&amp;"+e10*"&amp;IF(T172="単体",U172,0)&amp;"+e11*"&amp;IF(T172="範囲",U172,0)&amp;"+e12*"&amp;IF(T172="人",U172,0)&amp;"+e13*"&amp;IF(T172="異族",U172,0)&amp;"+e14*"&amp;IF(T172="バジュラ",U172,0)&amp;"+e15*"&amp;IF(T172="魔動人形",U172,0)&amp;");"</f>
        <v>document.getElementById('m170').innerHTML = (b1*30+b2*0+b0*30) + (s1*10+s2*10+s3*0+s4*0+s5*0+s6*10+s7*0+s0*10) + (e01*20+e02*0+e03*0+e04*20+e05*0+e06*0+e07*0+e08*0+e09*0+e10*0+e11*0+e12*0+e13*0+e14*0+e15*0);</v>
      </c>
      <c r="AI172" s="35" t="str">
        <f t="shared" si="13"/>
        <v>m170</v>
      </c>
      <c r="AJ172" s="23"/>
    </row>
    <row r="173" spans="1:36" s="3" customFormat="1" ht="37.049999999999997" customHeight="1" x14ac:dyDescent="0.3">
      <c r="A173" s="3" t="s">
        <v>351</v>
      </c>
      <c r="C173" s="6" t="s">
        <v>352</v>
      </c>
      <c r="D173" s="3">
        <v>5</v>
      </c>
      <c r="F173" s="15" t="s">
        <v>327</v>
      </c>
      <c r="G173" s="8"/>
      <c r="H173" s="4">
        <f t="shared" si="14"/>
        <v>0</v>
      </c>
      <c r="I173" s="2"/>
      <c r="J173" s="2"/>
      <c r="K173" s="2"/>
      <c r="L173" s="2">
        <f t="shared" si="10"/>
        <v>0</v>
      </c>
      <c r="M173" s="2"/>
      <c r="N173" s="2"/>
      <c r="O173" s="2"/>
      <c r="P173" s="2"/>
      <c r="Q173" s="7"/>
      <c r="U173" s="4"/>
      <c r="AD173" s="4">
        <f t="shared" si="11"/>
        <v>0</v>
      </c>
      <c r="AF173" s="23"/>
      <c r="AG173" s="31" t="str">
        <f t="shared" si="12"/>
        <v>&lt;tr class='mmt groupless'&gt;&lt;td headers='icon'&gt;&lt;img src='resources/TS_WADA_TAMAMO_01.png' alt='咲いて散るは憧憬の花'&gt;&lt;/td&gt;&lt;td headers='name'&gt;咲いて散るは憧憬の花&lt;/td&gt;&lt;td headers='rank'&gt;5&lt;/td&gt;&lt;td headers='remark'&gt;&lt;/td&gt;&lt;td headers='origin'&gt;ワダツミ
Wadatsumi&lt;/td&gt;&lt;td headers='group'&gt;&lt;/td&gt;&lt;td headers='score' id='m171'&gt;0&lt;/td&gt;&lt;td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73" s="31" t="str">
        <f ca="1">"document.getElementById('"&amp;AI173&amp;"').innerHTML = (b1*"&amp;TEXT(J173,0)&amp;"+b2*"&amp;TEXT(K173,0)&amp;"+b0*"&amp;TEXT(L173,0)&amp;") + (s1*"&amp;TEXT(W173,0)&amp;"+s2*"&amp;TEXT(X173,0)&amp;"+s3*"&amp;TEXT(Y173,0)&amp;"+s4*"&amp;TEXT(Z173,0)&amp;"+s5*"&amp;TEXT(AA173,0)&amp;"+s6*"&amp;TEXT(AB173,0)&amp;"+s7*"&amp;TEXT(AC173,0)&amp;"+s0*"&amp;TEXT(AD173,0)&amp;") + (e01*"&amp;IF(ISNUMBER(SEARCH("斬撃",R173)),S173,0)&amp;"+e02*"&amp;IF(ISNUMBER(SEARCH("刺突",R173)),S173,0)&amp;"+e03*"&amp;IF(ISNUMBER(SEARCH("打撃",R173)),S173,0)&amp;"+e04*"&amp;IF(ISNUMBER(SEARCH("射撃",R173)),S173,S173)&amp;"+e05*"&amp;IF(ISNUMBER(SEARCH("魔法",R173)),S173,0)&amp;"+e06*"&amp;IF(ISNUMBER(SERCH("無区分",R173)),S173,0)&amp;"+e07*"&amp;IF(T173="反撃",U173,0)&amp;"+e08*"&amp;IF(T173="風属性",U173,0)&amp;"+e09*"&amp;IF(T173="闇属性",U173,0)&amp;"+e10*"&amp;IF(T173="単体",U173,0)&amp;"+e11*"&amp;IF(T173="範囲",U173,0)&amp;"+e12*"&amp;IF(T173="人",U173,0)&amp;"+e13*"&amp;IF(T173="異族",U173,0)&amp;"+e14*"&amp;IF(T173="バジュラ",U173,0)&amp;"+e15*"&amp;IF(T173="魔動人形",U173,0)&amp;");"</f>
        <v>document.getElementById('m171').innerHTML = (b1*0+b2*0+b0*0) + (s1*0+s2*0+s3*0+s4*0+s5*0+s6*0+s7*0+s0*0) + (e01*0+e02*0+e03*0+e04*+e05*0+e06*0+e07*0+e08*0+e09*0+e10*0+e11*0+e12*0+e13*0+e14*0+e15*0);</v>
      </c>
      <c r="AI173" s="35" t="str">
        <f t="shared" si="13"/>
        <v>m171</v>
      </c>
      <c r="AJ173" s="23"/>
    </row>
    <row r="174" spans="1:36" s="3" customFormat="1" ht="37.049999999999997" customHeight="1" x14ac:dyDescent="0.3">
      <c r="A174" s="3" t="s">
        <v>353</v>
      </c>
      <c r="C174" s="6" t="s">
        <v>354</v>
      </c>
      <c r="D174" s="3">
        <v>5</v>
      </c>
      <c r="E174" s="3" t="s">
        <v>35</v>
      </c>
      <c r="F174" s="15" t="s">
        <v>327</v>
      </c>
      <c r="G174" s="8"/>
      <c r="H174" s="4">
        <f t="shared" si="14"/>
        <v>0</v>
      </c>
      <c r="I174" s="2"/>
      <c r="J174" s="2"/>
      <c r="K174" s="2"/>
      <c r="L174" s="2">
        <f t="shared" si="10"/>
        <v>0</v>
      </c>
      <c r="M174" s="2"/>
      <c r="N174" s="2"/>
      <c r="O174" s="2"/>
      <c r="P174" s="2"/>
      <c r="Q174" s="7"/>
      <c r="U174" s="4"/>
      <c r="AD174" s="4">
        <f t="shared" si="11"/>
        <v>0</v>
      </c>
      <c r="AF174" s="23"/>
      <c r="AG174" s="31" t="str">
        <f t="shared" si="12"/>
        <v>&lt;tr class='mmt ev groupless'&gt;&lt;td headers='icon'&gt;&lt;img src='resources/TS_WADA_TAMAMO_02.png' alt='約束の時、幸福の味'&gt;&lt;/td&gt;&lt;td headers='name'&gt;約束の時、幸福の味&lt;/td&gt;&lt;td headers='rank'&gt;5&lt;/td&gt;&lt;td headers='remark'&gt;&lt;span class='event'&gt;活動&lt;/span&gt;&lt;/td&gt;&lt;td headers='origin'&gt;ワダツミ
Wadatsumi&lt;/td&gt;&lt;td headers='group'&gt;&lt;/td&gt;&lt;td headers='score' id='m172'&gt;0&lt;/td&gt;&lt;td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74" s="31" t="str">
        <f ca="1">"document.getElementById('"&amp;AI174&amp;"').innerHTML = (b1*"&amp;TEXT(J174,0)&amp;"+b2*"&amp;TEXT(K174,0)&amp;"+b0*"&amp;TEXT(L174,0)&amp;") + (s1*"&amp;TEXT(W174,0)&amp;"+s2*"&amp;TEXT(X174,0)&amp;"+s3*"&amp;TEXT(Y174,0)&amp;"+s4*"&amp;TEXT(Z174,0)&amp;"+s5*"&amp;TEXT(AA174,0)&amp;"+s6*"&amp;TEXT(AB174,0)&amp;"+s7*"&amp;TEXT(AC174,0)&amp;"+s0*"&amp;TEXT(AD174,0)&amp;") + (e01*"&amp;IF(ISNUMBER(SEARCH("斬撃",R174)),S174,0)&amp;"+e02*"&amp;IF(ISNUMBER(SEARCH("刺突",R174)),S174,0)&amp;"+e03*"&amp;IF(ISNUMBER(SEARCH("打撃",R174)),S174,0)&amp;"+e04*"&amp;IF(ISNUMBER(SEARCH("射撃",R174)),S174,S174)&amp;"+e05*"&amp;IF(ISNUMBER(SEARCH("魔法",R174)),S174,0)&amp;"+e06*"&amp;IF(ISNUMBER(SERCH("無区分",R174)),S174,0)&amp;"+e07*"&amp;IF(T174="反撃",U174,0)&amp;"+e08*"&amp;IF(T174="風属性",U174,0)&amp;"+e09*"&amp;IF(T174="闇属性",U174,0)&amp;"+e10*"&amp;IF(T174="単体",U174,0)&amp;"+e11*"&amp;IF(T174="範囲",U174,0)&amp;"+e12*"&amp;IF(T174="人",U174,0)&amp;"+e13*"&amp;IF(T174="異族",U174,0)&amp;"+e14*"&amp;IF(T174="バジュラ",U174,0)&amp;"+e15*"&amp;IF(T174="魔動人形",U174,0)&amp;");"</f>
        <v>document.getElementById('m172').innerHTML = (b1*0+b2*0+b0*0) + (s1*0+s2*0+s3*0+s4*0+s5*0+s6*0+s7*0+s0*0) + (e01*0+e02*0+e03*0+e04*+e05*0+e06*0+e07*0+e08*0+e09*0+e10*0+e11*0+e12*0+e13*0+e14*0+e15*0);</v>
      </c>
      <c r="AI174" s="35" t="str">
        <f t="shared" si="13"/>
        <v>m172</v>
      </c>
      <c r="AJ174" s="23"/>
    </row>
    <row r="175" spans="1:36" s="3" customFormat="1" ht="37.049999999999997" customHeight="1" x14ac:dyDescent="0.3">
      <c r="A175" s="3" t="s">
        <v>355</v>
      </c>
      <c r="C175" s="6" t="s">
        <v>356</v>
      </c>
      <c r="D175" s="3">
        <v>5</v>
      </c>
      <c r="F175" s="15" t="s">
        <v>327</v>
      </c>
      <c r="G175" s="8" t="s">
        <v>338</v>
      </c>
      <c r="H175" s="4">
        <f t="shared" si="14"/>
        <v>70</v>
      </c>
      <c r="I175" s="2">
        <v>40</v>
      </c>
      <c r="J175" s="2"/>
      <c r="K175" s="2">
        <v>30</v>
      </c>
      <c r="L175" s="2">
        <f t="shared" si="10"/>
        <v>30</v>
      </c>
      <c r="M175" s="2"/>
      <c r="N175" s="2"/>
      <c r="O175" s="2"/>
      <c r="P175" s="2">
        <v>10</v>
      </c>
      <c r="Q175" s="7">
        <v>20</v>
      </c>
      <c r="U175" s="4"/>
      <c r="Z175" s="3">
        <v>20</v>
      </c>
      <c r="AB175" s="3">
        <v>40</v>
      </c>
      <c r="AD175" s="4">
        <f t="shared" si="11"/>
        <v>40</v>
      </c>
      <c r="AF175" s="23"/>
      <c r="AG175" s="31" t="str">
        <f t="shared" si="12"/>
        <v>&lt;tr class='mmt'&gt;&lt;td headers='icon'&gt;&lt;img src='resources/TS_WADA_YOMI_01.png' alt='誓い、彼岸の花に'&gt;&lt;/td&gt;&lt;td headers='name'&gt;誓い、彼岸の花に&lt;/td&gt;&lt;td headers='rank'&gt;5&lt;/td&gt;&lt;td headers='remark'&gt;&lt;/td&gt;&lt;td headers='origin'&gt;ワダツミ
Wadatsumi&lt;/td&gt;&lt;td headers='group'&gt;ワダツミ武門&lt;/td&gt;&lt;td headers='score' id='m173'&gt;70&lt;/td&gt;&lt;td headers='HP'&gt;40&lt;/td&gt;&lt;td headers='patk'&gt;&lt;/td&gt;&lt;td headers='matk'&gt;30&lt;/td&gt;&lt;td headers='pdef'&gt;&lt;/td&gt;&lt;td headers='mdef'&gt;&lt;/td&gt;&lt;td headers='dex'&gt;&lt;/td&gt;&lt;td headers='agi'&gt;10&lt;/td&gt;&lt;td headers='luck'&gt;20&lt;/td&gt;&lt;td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headers='sinD'&gt;20&lt;/td&gt;&lt;td headers='sinE'&gt;&lt;/td&gt;&lt;td headers='sinF'&gt;40&lt;/td&gt;&lt;td headers='sinG'&gt;&lt;/td&gt;&lt;/tr&gt;</v>
      </c>
      <c r="AH175" s="31" t="str">
        <f ca="1">"document.getElementById('"&amp;AI175&amp;"').innerHTML = (b1*"&amp;TEXT(J175,0)&amp;"+b2*"&amp;TEXT(K175,0)&amp;"+b0*"&amp;TEXT(L175,0)&amp;") + (s1*"&amp;TEXT(W175,0)&amp;"+s2*"&amp;TEXT(X175,0)&amp;"+s3*"&amp;TEXT(Y175,0)&amp;"+s4*"&amp;TEXT(Z175,0)&amp;"+s5*"&amp;TEXT(AA175,0)&amp;"+s6*"&amp;TEXT(AB175,0)&amp;"+s7*"&amp;TEXT(AC175,0)&amp;"+s0*"&amp;TEXT(AD175,0)&amp;") + (e01*"&amp;IF(ISNUMBER(SEARCH("斬撃",R175)),S175,0)&amp;"+e02*"&amp;IF(ISNUMBER(SEARCH("刺突",R175)),S175,0)&amp;"+e03*"&amp;IF(ISNUMBER(SEARCH("打撃",R175)),S175,0)&amp;"+e04*"&amp;IF(ISNUMBER(SEARCH("射撃",R175)),S175,S175)&amp;"+e05*"&amp;IF(ISNUMBER(SEARCH("魔法",R175)),S175,0)&amp;"+e06*"&amp;IF(ISNUMBER(SERCH("無区分",R175)),S175,0)&amp;"+e07*"&amp;IF(T175="反撃",U175,0)&amp;"+e08*"&amp;IF(T175="風属性",U175,0)&amp;"+e09*"&amp;IF(T175="闇属性",U175,0)&amp;"+e10*"&amp;IF(T175="単体",U175,0)&amp;"+e11*"&amp;IF(T175="範囲",U175,0)&amp;"+e12*"&amp;IF(T175="人",U175,0)&amp;"+e13*"&amp;IF(T175="異族",U175,0)&amp;"+e14*"&amp;IF(T175="バジュラ",U175,0)&amp;"+e15*"&amp;IF(T175="魔動人形",U175,0)&amp;");"</f>
        <v>document.getElementById('m173').innerHTML = (b1*0+b2*30+b0*30) + (s1*0+s2*0+s3*0+s4*20+s5*0+s6*40+s7*0+s0*40) + (e01*0+e02*0+e03*0+e04*+e05*0+e06*0+e07*0+e08*0+e09*0+e10*0+e11*0+e12*0+e13*0+e14*0+e15*0);</v>
      </c>
      <c r="AI175" s="35" t="str">
        <f t="shared" si="13"/>
        <v>m173</v>
      </c>
      <c r="AJ175" s="23"/>
    </row>
    <row r="176" spans="1:36" s="3" customFormat="1" ht="37.049999999999997" customHeight="1" x14ac:dyDescent="0.3">
      <c r="A176" s="3" t="s">
        <v>357</v>
      </c>
      <c r="C176" s="6" t="s">
        <v>358</v>
      </c>
      <c r="D176" s="3">
        <v>5</v>
      </c>
      <c r="F176" s="15" t="s">
        <v>327</v>
      </c>
      <c r="G176" s="8" t="s">
        <v>338</v>
      </c>
      <c r="H176" s="4">
        <f t="shared" si="14"/>
        <v>80</v>
      </c>
      <c r="I176" s="2">
        <v>40</v>
      </c>
      <c r="J176" s="2">
        <v>30</v>
      </c>
      <c r="K176" s="2"/>
      <c r="L176" s="2">
        <f t="shared" si="10"/>
        <v>30</v>
      </c>
      <c r="M176" s="2"/>
      <c r="N176" s="2"/>
      <c r="O176" s="2"/>
      <c r="P176" s="2"/>
      <c r="Q176" s="7"/>
      <c r="T176" s="3" t="s">
        <v>22</v>
      </c>
      <c r="U176" s="4">
        <v>20</v>
      </c>
      <c r="V176" s="3" t="s">
        <v>483</v>
      </c>
      <c r="Z176" s="3">
        <v>30</v>
      </c>
      <c r="AB176" s="3">
        <v>30</v>
      </c>
      <c r="AD176" s="4">
        <f t="shared" si="11"/>
        <v>30</v>
      </c>
      <c r="AF176" s="23"/>
      <c r="AG176" s="31" t="str">
        <f t="shared" si="12"/>
        <v>&lt;tr class='mmt'&gt;&lt;td headers='icon'&gt;&lt;img src='resources/TS_WADA_ZIN_01.png' alt='流星に願った頃'&gt;&lt;/td&gt;&lt;td headers='name'&gt;流星に願った頃&lt;/td&gt;&lt;td headers='rank'&gt;5&lt;/td&gt;&lt;td headers='remark'&gt;&lt;/td&gt;&lt;td headers='origin'&gt;ワダツミ
Wadatsumi&lt;/td&gt;&lt;td headers='group'&gt;ワダツミ武門&lt;/td&gt;&lt;td headers='score' id='m174'&gt;80&lt;/td&gt;&lt;td headers='HP'&gt;40&lt;/td&gt;&lt;td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headers='special'&gt;反撃&lt;/td&gt;&lt;td headers='sp.bonus'&gt;20&lt;/td&gt;&lt;td headers='others'&gt;詠唱時間-20&lt;/td&gt;&lt;td headers='sinA'&gt;&lt;/td&gt;&lt;td headers='sinB'&gt;&lt;/td&gt;&lt;td headers='sinC'&gt;&lt;/td&gt;&lt;td headers='sinD'&gt;30&lt;/td&gt;&lt;td headers='sinE'&gt;&lt;/td&gt;&lt;td headers='sinF'&gt;30&lt;/td&gt;&lt;td headers='sinG'&gt;&lt;/td&gt;&lt;/tr&gt;</v>
      </c>
      <c r="AH176" s="31" t="str">
        <f ca="1">"document.getElementById('"&amp;AI176&amp;"').innerHTML = (b1*"&amp;TEXT(J176,0)&amp;"+b2*"&amp;TEXT(K176,0)&amp;"+b0*"&amp;TEXT(L176,0)&amp;") + (s1*"&amp;TEXT(W176,0)&amp;"+s2*"&amp;TEXT(X176,0)&amp;"+s3*"&amp;TEXT(Y176,0)&amp;"+s4*"&amp;TEXT(Z176,0)&amp;"+s5*"&amp;TEXT(AA176,0)&amp;"+s6*"&amp;TEXT(AB176,0)&amp;"+s7*"&amp;TEXT(AC176,0)&amp;"+s0*"&amp;TEXT(AD176,0)&amp;") + (e01*"&amp;IF(ISNUMBER(SEARCH("斬撃",R176)),S176,0)&amp;"+e02*"&amp;IF(ISNUMBER(SEARCH("刺突",R176)),S176,0)&amp;"+e03*"&amp;IF(ISNUMBER(SEARCH("打撃",R176)),S176,0)&amp;"+e04*"&amp;IF(ISNUMBER(SEARCH("射撃",R176)),S176,S176)&amp;"+e05*"&amp;IF(ISNUMBER(SEARCH("魔法",R176)),S176,0)&amp;"+e06*"&amp;IF(ISNUMBER(SERCH("無区分",R176)),S176,0)&amp;"+e07*"&amp;IF(T176="反撃",U176,0)&amp;"+e08*"&amp;IF(T176="風属性",U176,0)&amp;"+e09*"&amp;IF(T176="闇属性",U176,0)&amp;"+e10*"&amp;IF(T176="単体",U176,0)&amp;"+e11*"&amp;IF(T176="範囲",U176,0)&amp;"+e12*"&amp;IF(T176="人",U176,0)&amp;"+e13*"&amp;IF(T176="異族",U176,0)&amp;"+e14*"&amp;IF(T176="バジュラ",U176,0)&amp;"+e15*"&amp;IF(T176="魔動人形",U176,0)&amp;");"</f>
        <v>document.getElementById('m174').innerHTML = (b1*30+b2*0+b0*30) + (s1*0+s2*0+s3*0+s4*30+s5*0+s6*30+s7*0+s0*30) + (e01*0+e02*0+e03*0+e04*+e05*0+e06*0+e07*20+e08*0+e09*0+e10*0+e11*0+e12*0+e13*0+e14*0+e15*0);</v>
      </c>
      <c r="AI176" s="35" t="str">
        <f t="shared" si="13"/>
        <v>m174</v>
      </c>
      <c r="AJ176" s="23"/>
    </row>
    <row r="177" spans="1:36" s="3" customFormat="1" ht="37.049999999999997" customHeight="1" x14ac:dyDescent="0.3">
      <c r="A177" s="3" t="s">
        <v>359</v>
      </c>
      <c r="C177" s="6" t="s">
        <v>360</v>
      </c>
      <c r="D177" s="3">
        <v>5</v>
      </c>
      <c r="F177" s="15" t="s">
        <v>361</v>
      </c>
      <c r="G177" s="8" t="s">
        <v>362</v>
      </c>
      <c r="H177" s="4">
        <f t="shared" si="14"/>
        <v>90</v>
      </c>
      <c r="I177" s="2">
        <v>30</v>
      </c>
      <c r="J177" s="2">
        <v>30</v>
      </c>
      <c r="K177" s="2"/>
      <c r="L177" s="2">
        <f t="shared" si="10"/>
        <v>30</v>
      </c>
      <c r="M177" s="2"/>
      <c r="N177" s="2"/>
      <c r="O177" s="2"/>
      <c r="P177" s="2"/>
      <c r="Q177" s="7"/>
      <c r="R177" s="3" t="s">
        <v>14</v>
      </c>
      <c r="S177" s="3">
        <v>30</v>
      </c>
      <c r="U177" s="4"/>
      <c r="V177" s="3" t="s">
        <v>496</v>
      </c>
      <c r="W177" s="3">
        <v>30</v>
      </c>
      <c r="AA177" s="3">
        <v>30</v>
      </c>
      <c r="AD177" s="4">
        <f t="shared" si="11"/>
        <v>30</v>
      </c>
      <c r="AF177" s="23"/>
      <c r="AG177" s="31" t="str">
        <f t="shared" si="12"/>
        <v>&lt;tr class='mmt'&gt;&lt;td headers='icon'&gt;&lt;img src='resources/TS_WRATH_ANASTASIA_01.png' alt='薔薇はただ赤く'&gt;&lt;/td&gt;&lt;td headers='name'&gt;薔薇はただ赤く&lt;/td&gt;&lt;td headers='rank'&gt;5&lt;/td&gt;&lt;td headers='remark'&gt;&lt;/td&gt;&lt;td headers='origin'&gt;ラーストリス
Wratharis&lt;/td&gt;&lt;td headers='group'&gt;ラーストリス騎士団&lt;/td&gt;&lt;td headers='score' id='m175'&gt;90&lt;/td&gt;&lt;td headers='HP'&gt;30&lt;/td&gt;&lt;td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headers='a.bonus'&gt;30&lt;/td&gt;&lt;td headers='special'&gt;&lt;/td&gt;&lt;td headers='sp.bonus'&gt;&lt;/td&gt;&lt;td headers='others'&gt;回避+5&lt;/td&gt;&lt;td headers='sinA'&gt;30&lt;/td&gt;&lt;td headers='sinB'&gt;&lt;/td&gt;&lt;td headers='sinC'&gt;&lt;/td&gt;&lt;td headers='sinD'&gt;&lt;/td&gt;&lt;td headers='sinE'&gt;30&lt;/td&gt;&lt;td headers='sinF'&gt;&lt;/td&gt;&lt;td headers='sinG'&gt;&lt;/td&gt;&lt;/tr&gt;</v>
      </c>
      <c r="AH177" s="31" t="str">
        <f ca="1">"document.getElementById('"&amp;AI177&amp;"').innerHTML = (b1*"&amp;TEXT(J177,0)&amp;"+b2*"&amp;TEXT(K177,0)&amp;"+b0*"&amp;TEXT(L177,0)&amp;") + (s1*"&amp;TEXT(W177,0)&amp;"+s2*"&amp;TEXT(X177,0)&amp;"+s3*"&amp;TEXT(Y177,0)&amp;"+s4*"&amp;TEXT(Z177,0)&amp;"+s5*"&amp;TEXT(AA177,0)&amp;"+s6*"&amp;TEXT(AB177,0)&amp;"+s7*"&amp;TEXT(AC177,0)&amp;"+s0*"&amp;TEXT(AD177,0)&amp;") + (e01*"&amp;IF(ISNUMBER(SEARCH("斬撃",R177)),S177,0)&amp;"+e02*"&amp;IF(ISNUMBER(SEARCH("刺突",R177)),S177,0)&amp;"+e03*"&amp;IF(ISNUMBER(SEARCH("打撃",R177)),S177,0)&amp;"+e04*"&amp;IF(ISNUMBER(SEARCH("射撃",R177)),S177,S177)&amp;"+e05*"&amp;IF(ISNUMBER(SEARCH("魔法",R177)),S177,0)&amp;"+e06*"&amp;IF(ISNUMBER(SERCH("無区分",R177)),S177,0)&amp;"+e07*"&amp;IF(T177="反撃",U177,0)&amp;"+e08*"&amp;IF(T177="風属性",U177,0)&amp;"+e09*"&amp;IF(T177="闇属性",U177,0)&amp;"+e10*"&amp;IF(T177="単体",U177,0)&amp;"+e11*"&amp;IF(T177="範囲",U177,0)&amp;"+e12*"&amp;IF(T177="人",U177,0)&amp;"+e13*"&amp;IF(T177="異族",U177,0)&amp;"+e14*"&amp;IF(T177="バジュラ",U177,0)&amp;"+e15*"&amp;IF(T177="魔動人形",U177,0)&amp;");"</f>
        <v>document.getElementById('m175').innerHTML = (b1*30+b2*0+b0*30) + (s1*30+s2*0+s3*0+s4*0+s5*30+s6*0+s7*0+s0*30) + (e01*30+e02*0+e03*0+e04*30+e05*0+e06*0+e07*0+e08*0+e09*0+e10*0+e11*0+e12*0+e13*0+e14*0+e15*0);</v>
      </c>
      <c r="AI177" s="35" t="str">
        <f t="shared" si="13"/>
        <v>m175</v>
      </c>
      <c r="AJ177" s="23"/>
    </row>
    <row r="178" spans="1:36" s="3" customFormat="1" ht="37.049999999999997" customHeight="1" x14ac:dyDescent="0.3">
      <c r="A178" s="3" t="s">
        <v>363</v>
      </c>
      <c r="C178" s="6" t="s">
        <v>364</v>
      </c>
      <c r="D178" s="3">
        <v>5</v>
      </c>
      <c r="E178" s="3" t="s">
        <v>35</v>
      </c>
      <c r="F178" s="15" t="s">
        <v>361</v>
      </c>
      <c r="G178" s="8"/>
      <c r="H178" s="4">
        <f t="shared" si="14"/>
        <v>0</v>
      </c>
      <c r="I178" s="2"/>
      <c r="J178" s="2"/>
      <c r="K178" s="2"/>
      <c r="L178" s="2">
        <f t="shared" si="10"/>
        <v>0</v>
      </c>
      <c r="M178" s="2"/>
      <c r="N178" s="2"/>
      <c r="O178" s="2"/>
      <c r="P178" s="2"/>
      <c r="Q178" s="7"/>
      <c r="U178" s="4"/>
      <c r="AD178" s="4">
        <f t="shared" si="11"/>
        <v>0</v>
      </c>
      <c r="AF178" s="23"/>
      <c r="AG178" s="31" t="str">
        <f t="shared" si="12"/>
        <v>&lt;tr class='mmt ev groupless'&gt;&lt;td headers='icon'&gt;&lt;img src='resources/TS_WRATH_DOROTHEA_01.png' alt='断崖ディスティニー'&gt;&lt;/td&gt;&lt;td headers='name'&gt;断崖ディスティニー&lt;/td&gt;&lt;td headers='rank'&gt;5&lt;/td&gt;&lt;td headers='remark'&gt;&lt;span class='event'&gt;活動&lt;/span&gt;&lt;/td&gt;&lt;td headers='origin'&gt;ラーストリス
Wratharis&lt;/td&gt;&lt;td headers='group'&gt;&lt;/td&gt;&lt;td headers='score' id='m176'&gt;0&lt;/td&gt;&lt;td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78" s="31" t="str">
        <f ca="1">"document.getElementById('"&amp;AI178&amp;"').innerHTML = (b1*"&amp;TEXT(J178,0)&amp;"+b2*"&amp;TEXT(K178,0)&amp;"+b0*"&amp;TEXT(L178,0)&amp;") + (s1*"&amp;TEXT(W178,0)&amp;"+s2*"&amp;TEXT(X178,0)&amp;"+s3*"&amp;TEXT(Y178,0)&amp;"+s4*"&amp;TEXT(Z178,0)&amp;"+s5*"&amp;TEXT(AA178,0)&amp;"+s6*"&amp;TEXT(AB178,0)&amp;"+s7*"&amp;TEXT(AC178,0)&amp;"+s0*"&amp;TEXT(AD178,0)&amp;") + (e01*"&amp;IF(ISNUMBER(SEARCH("斬撃",R178)),S178,0)&amp;"+e02*"&amp;IF(ISNUMBER(SEARCH("刺突",R178)),S178,0)&amp;"+e03*"&amp;IF(ISNUMBER(SEARCH("打撃",R178)),S178,0)&amp;"+e04*"&amp;IF(ISNUMBER(SEARCH("射撃",R178)),S178,S178)&amp;"+e05*"&amp;IF(ISNUMBER(SEARCH("魔法",R178)),S178,0)&amp;"+e06*"&amp;IF(ISNUMBER(SERCH("無区分",R178)),S178,0)&amp;"+e07*"&amp;IF(T178="反撃",U178,0)&amp;"+e08*"&amp;IF(T178="風属性",U178,0)&amp;"+e09*"&amp;IF(T178="闇属性",U178,0)&amp;"+e10*"&amp;IF(T178="単体",U178,0)&amp;"+e11*"&amp;IF(T178="範囲",U178,0)&amp;"+e12*"&amp;IF(T178="人",U178,0)&amp;"+e13*"&amp;IF(T178="異族",U178,0)&amp;"+e14*"&amp;IF(T178="バジュラ",U178,0)&amp;"+e15*"&amp;IF(T178="魔動人形",U178,0)&amp;");"</f>
        <v>document.getElementById('m176').innerHTML = (b1*0+b2*0+b0*0) + (s1*0+s2*0+s3*0+s4*0+s5*0+s6*0+s7*0+s0*0) + (e01*0+e02*0+e03*0+e04*+e05*0+e06*0+e07*0+e08*0+e09*0+e10*0+e11*0+e12*0+e13*0+e14*0+e15*0);</v>
      </c>
      <c r="AI178" s="35" t="str">
        <f t="shared" si="13"/>
        <v>m176</v>
      </c>
      <c r="AJ178" s="23"/>
    </row>
    <row r="179" spans="1:36" s="3" customFormat="1" ht="37.049999999999997" customHeight="1" x14ac:dyDescent="0.3">
      <c r="A179" s="3" t="s">
        <v>365</v>
      </c>
      <c r="C179" s="6" t="s">
        <v>366</v>
      </c>
      <c r="D179" s="3">
        <v>4</v>
      </c>
      <c r="F179" s="15" t="s">
        <v>361</v>
      </c>
      <c r="G179" s="8"/>
      <c r="H179" s="4">
        <f t="shared" si="14"/>
        <v>0</v>
      </c>
      <c r="I179" s="2"/>
      <c r="J179" s="2"/>
      <c r="K179" s="2"/>
      <c r="L179" s="2">
        <f t="shared" si="10"/>
        <v>0</v>
      </c>
      <c r="M179" s="2"/>
      <c r="N179" s="2"/>
      <c r="O179" s="2"/>
      <c r="P179" s="2"/>
      <c r="Q179" s="7"/>
      <c r="U179" s="4"/>
      <c r="AD179" s="4">
        <f t="shared" si="11"/>
        <v>0</v>
      </c>
      <c r="AF179" s="23"/>
      <c r="AG179" s="31" t="str">
        <f t="shared" si="12"/>
        <v>&lt;tr class='mmt groupless'&gt;&lt;td headers='icon'&gt;&lt;img src='resources/TS_WRATH_GLANZ_01.png' alt='シークレットヒーロー'&gt;&lt;/td&gt;&lt;td headers='name'&gt;シークレットヒーロー&lt;/td&gt;&lt;td headers='rank'&gt;4&lt;/td&gt;&lt;td headers='remark'&gt;&lt;/td&gt;&lt;td headers='origin'&gt;ラーストリス
Wratharis&lt;/td&gt;&lt;td headers='group'&gt;&lt;/td&gt;&lt;td headers='score' id='m177'&gt;0&lt;/td&gt;&lt;td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79" s="31" t="str">
        <f ca="1">"document.getElementById('"&amp;AI179&amp;"').innerHTML = (b1*"&amp;TEXT(J179,0)&amp;"+b2*"&amp;TEXT(K179,0)&amp;"+b0*"&amp;TEXT(L179,0)&amp;") + (s1*"&amp;TEXT(W179,0)&amp;"+s2*"&amp;TEXT(X179,0)&amp;"+s3*"&amp;TEXT(Y179,0)&amp;"+s4*"&amp;TEXT(Z179,0)&amp;"+s5*"&amp;TEXT(AA179,0)&amp;"+s6*"&amp;TEXT(AB179,0)&amp;"+s7*"&amp;TEXT(AC179,0)&amp;"+s0*"&amp;TEXT(AD179,0)&amp;") + (e01*"&amp;IF(ISNUMBER(SEARCH("斬撃",R179)),S179,0)&amp;"+e02*"&amp;IF(ISNUMBER(SEARCH("刺突",R179)),S179,0)&amp;"+e03*"&amp;IF(ISNUMBER(SEARCH("打撃",R179)),S179,0)&amp;"+e04*"&amp;IF(ISNUMBER(SEARCH("射撃",R179)),S179,S179)&amp;"+e05*"&amp;IF(ISNUMBER(SEARCH("魔法",R179)),S179,0)&amp;"+e06*"&amp;IF(ISNUMBER(SERCH("無区分",R179)),S179,0)&amp;"+e07*"&amp;IF(T179="反撃",U179,0)&amp;"+e08*"&amp;IF(T179="風属性",U179,0)&amp;"+e09*"&amp;IF(T179="闇属性",U179,0)&amp;"+e10*"&amp;IF(T179="単体",U179,0)&amp;"+e11*"&amp;IF(T179="範囲",U179,0)&amp;"+e12*"&amp;IF(T179="人",U179,0)&amp;"+e13*"&amp;IF(T179="異族",U179,0)&amp;"+e14*"&amp;IF(T179="バジュラ",U179,0)&amp;"+e15*"&amp;IF(T179="魔動人形",U179,0)&amp;");"</f>
        <v>document.getElementById('m177').innerHTML = (b1*0+b2*0+b0*0) + (s1*0+s2*0+s3*0+s4*0+s5*0+s6*0+s7*0+s0*0) + (e01*0+e02*0+e03*0+e04*+e05*0+e06*0+e07*0+e08*0+e09*0+e10*0+e11*0+e12*0+e13*0+e14*0+e15*0);</v>
      </c>
      <c r="AI179" s="35" t="str">
        <f t="shared" si="13"/>
        <v>m177</v>
      </c>
      <c r="AJ179" s="23"/>
    </row>
    <row r="180" spans="1:36" s="3" customFormat="1" ht="37.049999999999997" customHeight="1" x14ac:dyDescent="0.3">
      <c r="A180" s="3" t="s">
        <v>367</v>
      </c>
      <c r="C180" s="6" t="s">
        <v>368</v>
      </c>
      <c r="D180" s="3">
        <v>5</v>
      </c>
      <c r="E180" s="3" t="s">
        <v>39</v>
      </c>
      <c r="F180" s="15" t="s">
        <v>361</v>
      </c>
      <c r="G180" s="8"/>
      <c r="H180" s="4">
        <f t="shared" si="14"/>
        <v>0</v>
      </c>
      <c r="I180" s="2"/>
      <c r="J180" s="2"/>
      <c r="K180" s="2"/>
      <c r="L180" s="2">
        <f t="shared" si="10"/>
        <v>0</v>
      </c>
      <c r="M180" s="2"/>
      <c r="N180" s="2"/>
      <c r="O180" s="2"/>
      <c r="P180" s="2"/>
      <c r="Q180" s="7"/>
      <c r="U180" s="4"/>
      <c r="AD180" s="4">
        <f t="shared" si="11"/>
        <v>0</v>
      </c>
      <c r="AF180" s="23"/>
      <c r="AG180" s="31" t="str">
        <f t="shared" si="12"/>
        <v>&lt;tr class='mmt ltd groupless'&gt;&lt;td headers='icon'&gt;&lt;img src='resources/TS_WRATH_KEVIN_01.png' alt='感謝を込めた花束を'&gt;&lt;/td&gt;&lt;td headers='name'&gt;感謝を込めた花束を&lt;/td&gt;&lt;td headers='rank'&gt;5&lt;/td&gt;&lt;td headers='remark'&gt;&lt;span class='limited'&gt;限定&lt;/span&gt;&lt;/td&gt;&lt;td headers='origin'&gt;ラーストリス
Wratharis&lt;/td&gt;&lt;td headers='group'&gt;&lt;/td&gt;&lt;td headers='score' id='m178'&gt;0&lt;/td&gt;&lt;td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80" s="31" t="str">
        <f ca="1">"document.getElementById('"&amp;AI180&amp;"').innerHTML = (b1*"&amp;TEXT(J180,0)&amp;"+b2*"&amp;TEXT(K180,0)&amp;"+b0*"&amp;TEXT(L180,0)&amp;") + (s1*"&amp;TEXT(W180,0)&amp;"+s2*"&amp;TEXT(X180,0)&amp;"+s3*"&amp;TEXT(Y180,0)&amp;"+s4*"&amp;TEXT(Z180,0)&amp;"+s5*"&amp;TEXT(AA180,0)&amp;"+s6*"&amp;TEXT(AB180,0)&amp;"+s7*"&amp;TEXT(AC180,0)&amp;"+s0*"&amp;TEXT(AD180,0)&amp;") + (e01*"&amp;IF(ISNUMBER(SEARCH("斬撃",R180)),S180,0)&amp;"+e02*"&amp;IF(ISNUMBER(SEARCH("刺突",R180)),S180,0)&amp;"+e03*"&amp;IF(ISNUMBER(SEARCH("打撃",R180)),S180,0)&amp;"+e04*"&amp;IF(ISNUMBER(SEARCH("射撃",R180)),S180,S180)&amp;"+e05*"&amp;IF(ISNUMBER(SEARCH("魔法",R180)),S180,0)&amp;"+e06*"&amp;IF(ISNUMBER(SERCH("無区分",R180)),S180,0)&amp;"+e07*"&amp;IF(T180="反撃",U180,0)&amp;"+e08*"&amp;IF(T180="風属性",U180,0)&amp;"+e09*"&amp;IF(T180="闇属性",U180,0)&amp;"+e10*"&amp;IF(T180="単体",U180,0)&amp;"+e11*"&amp;IF(T180="範囲",U180,0)&amp;"+e12*"&amp;IF(T180="人",U180,0)&amp;"+e13*"&amp;IF(T180="異族",U180,0)&amp;"+e14*"&amp;IF(T180="バジュラ",U180,0)&amp;"+e15*"&amp;IF(T180="魔動人形",U180,0)&amp;");"</f>
        <v>document.getElementById('m178').innerHTML = (b1*0+b2*0+b0*0) + (s1*0+s2*0+s3*0+s4*0+s5*0+s6*0+s7*0+s0*0) + (e01*0+e02*0+e03*0+e04*+e05*0+e06*0+e07*0+e08*0+e09*0+e10*0+e11*0+e12*0+e13*0+e14*0+e15*0);</v>
      </c>
      <c r="AI180" s="35" t="str">
        <f t="shared" si="13"/>
        <v>m178</v>
      </c>
      <c r="AJ180" s="23"/>
    </row>
    <row r="181" spans="1:36" s="3" customFormat="1" ht="37.049999999999997" customHeight="1" x14ac:dyDescent="0.3">
      <c r="A181" s="3" t="s">
        <v>369</v>
      </c>
      <c r="C181" s="6" t="s">
        <v>370</v>
      </c>
      <c r="D181" s="3">
        <v>5</v>
      </c>
      <c r="E181" s="3" t="s">
        <v>39</v>
      </c>
      <c r="F181" s="15" t="s">
        <v>361</v>
      </c>
      <c r="G181" s="8"/>
      <c r="H181" s="4">
        <f t="shared" si="14"/>
        <v>0</v>
      </c>
      <c r="I181" s="2"/>
      <c r="J181" s="2"/>
      <c r="K181" s="2"/>
      <c r="L181" s="2">
        <f t="shared" si="10"/>
        <v>0</v>
      </c>
      <c r="M181" s="2"/>
      <c r="N181" s="2"/>
      <c r="O181" s="2"/>
      <c r="P181" s="2"/>
      <c r="Q181" s="7"/>
      <c r="U181" s="4"/>
      <c r="AD181" s="4">
        <f t="shared" si="11"/>
        <v>0</v>
      </c>
      <c r="AF181" s="23"/>
      <c r="AG181" s="31" t="str">
        <f t="shared" si="12"/>
        <v>&lt;tr class='mmt ltd groupless'&gt;&lt;td headers='icon'&gt;&lt;img src='resources/TS_WRATH_KLIMA_01.png' alt='雪あそびより'&gt;&lt;/td&gt;&lt;td headers='name'&gt;雪あそびより&lt;/td&gt;&lt;td headers='rank'&gt;5&lt;/td&gt;&lt;td headers='remark'&gt;&lt;span class='limited'&gt;限定&lt;/span&gt;&lt;/td&gt;&lt;td headers='origin'&gt;ラーストリス
Wratharis&lt;/td&gt;&lt;td headers='group'&gt;&lt;/td&gt;&lt;td headers='score' id='m179'&gt;0&lt;/td&gt;&lt;td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81" s="31" t="str">
        <f ca="1">"document.getElementById('"&amp;AI181&amp;"').innerHTML = (b1*"&amp;TEXT(J181,0)&amp;"+b2*"&amp;TEXT(K181,0)&amp;"+b0*"&amp;TEXT(L181,0)&amp;") + (s1*"&amp;TEXT(W181,0)&amp;"+s2*"&amp;TEXT(X181,0)&amp;"+s3*"&amp;TEXT(Y181,0)&amp;"+s4*"&amp;TEXT(Z181,0)&amp;"+s5*"&amp;TEXT(AA181,0)&amp;"+s6*"&amp;TEXT(AB181,0)&amp;"+s7*"&amp;TEXT(AC181,0)&amp;"+s0*"&amp;TEXT(AD181,0)&amp;") + (e01*"&amp;IF(ISNUMBER(SEARCH("斬撃",R181)),S181,0)&amp;"+e02*"&amp;IF(ISNUMBER(SEARCH("刺突",R181)),S181,0)&amp;"+e03*"&amp;IF(ISNUMBER(SEARCH("打撃",R181)),S181,0)&amp;"+e04*"&amp;IF(ISNUMBER(SEARCH("射撃",R181)),S181,S181)&amp;"+e05*"&amp;IF(ISNUMBER(SEARCH("魔法",R181)),S181,0)&amp;"+e06*"&amp;IF(ISNUMBER(SERCH("無区分",R181)),S181,0)&amp;"+e07*"&amp;IF(T181="反撃",U181,0)&amp;"+e08*"&amp;IF(T181="風属性",U181,0)&amp;"+e09*"&amp;IF(T181="闇属性",U181,0)&amp;"+e10*"&amp;IF(T181="単体",U181,0)&amp;"+e11*"&amp;IF(T181="範囲",U181,0)&amp;"+e12*"&amp;IF(T181="人",U181,0)&amp;"+e13*"&amp;IF(T181="異族",U181,0)&amp;"+e14*"&amp;IF(T181="バジュラ",U181,0)&amp;"+e15*"&amp;IF(T181="魔動人形",U181,0)&amp;");"</f>
        <v>document.getElementById('m179').innerHTML = (b1*0+b2*0+b0*0) + (s1*0+s2*0+s3*0+s4*0+s5*0+s6*0+s7*0+s0*0) + (e01*0+e02*0+e03*0+e04*+e05*0+e06*0+e07*0+e08*0+e09*0+e10*0+e11*0+e12*0+e13*0+e14*0+e15*0);</v>
      </c>
      <c r="AI181" s="35" t="str">
        <f t="shared" si="13"/>
        <v>m179</v>
      </c>
      <c r="AJ181" s="23"/>
    </row>
    <row r="182" spans="1:36" s="3" customFormat="1" ht="37.049999999999997" customHeight="1" x14ac:dyDescent="0.3">
      <c r="A182" s="3" t="s">
        <v>371</v>
      </c>
      <c r="C182" s="6" t="s">
        <v>372</v>
      </c>
      <c r="D182" s="3">
        <v>5</v>
      </c>
      <c r="F182" s="15" t="s">
        <v>361</v>
      </c>
      <c r="G182" s="8" t="s">
        <v>68</v>
      </c>
      <c r="H182" s="4">
        <f t="shared" si="14"/>
        <v>100</v>
      </c>
      <c r="I182" s="2"/>
      <c r="J182" s="2">
        <v>60</v>
      </c>
      <c r="K182" s="2"/>
      <c r="L182" s="2">
        <f t="shared" si="10"/>
        <v>60</v>
      </c>
      <c r="M182" s="2"/>
      <c r="N182" s="2"/>
      <c r="O182" s="2"/>
      <c r="P182" s="2"/>
      <c r="Q182" s="7"/>
      <c r="U182" s="4"/>
      <c r="V182" s="5" t="s">
        <v>489</v>
      </c>
      <c r="AA182" s="3">
        <v>20</v>
      </c>
      <c r="AB182" s="3">
        <v>40</v>
      </c>
      <c r="AD182" s="4">
        <f t="shared" si="11"/>
        <v>40</v>
      </c>
      <c r="AF182" s="23"/>
      <c r="AG182" s="31" t="str">
        <f t="shared" si="12"/>
        <v>&lt;tr class='mmt'&gt;&lt;td headers='icon'&gt;&lt;img src='resources/TS_WRATH_KUDHANSTEIN_01.png' alt='漆黒に揺蕩いしは'&gt;&lt;/td&gt;&lt;td headers='name'&gt;漆黒に揺蕩いしは&lt;/td&gt;&lt;td headers='rank'&gt;5&lt;/td&gt;&lt;td headers='remark'&gt;&lt;/td&gt;&lt;td headers='origin'&gt;ラーストリス
Wratharis&lt;/td&gt;&lt;td headers='group'&gt;聖教騎士団&lt;/td&gt;&lt;td headers='score' id='m180'&gt;100&lt;/td&gt;&lt;td headers='HP'&gt;&lt;/td&gt;&lt;td headers='patk'&gt;60&lt;/td&gt;&lt;td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headers='others'&gt;光属性耐性+20&lt;/td&gt;&lt;td headers='sinA'&gt;&lt;/td&gt;&lt;td headers='sinB'&gt;&lt;/td&gt;&lt;td headers='sinC'&gt;&lt;/td&gt;&lt;td headers='sinD'&gt;&lt;/td&gt;&lt;td headers='sinE'&gt;20&lt;/td&gt;&lt;td headers='sinF'&gt;40&lt;/td&gt;&lt;td headers='sinG'&gt;&lt;/td&gt;&lt;/tr&gt;</v>
      </c>
      <c r="AH182" s="31" t="str">
        <f ca="1">"document.getElementById('"&amp;AI182&amp;"').innerHTML = (b1*"&amp;TEXT(J182,0)&amp;"+b2*"&amp;TEXT(K182,0)&amp;"+b0*"&amp;TEXT(L182,0)&amp;") + (s1*"&amp;TEXT(W182,0)&amp;"+s2*"&amp;TEXT(X182,0)&amp;"+s3*"&amp;TEXT(Y182,0)&amp;"+s4*"&amp;TEXT(Z182,0)&amp;"+s5*"&amp;TEXT(AA182,0)&amp;"+s6*"&amp;TEXT(AB182,0)&amp;"+s7*"&amp;TEXT(AC182,0)&amp;"+s0*"&amp;TEXT(AD182,0)&amp;") + (e01*"&amp;IF(ISNUMBER(SEARCH("斬撃",R182)),S182,0)&amp;"+e02*"&amp;IF(ISNUMBER(SEARCH("刺突",R182)),S182,0)&amp;"+e03*"&amp;IF(ISNUMBER(SEARCH("打撃",R182)),S182,0)&amp;"+e04*"&amp;IF(ISNUMBER(SEARCH("射撃",R182)),S182,S182)&amp;"+e05*"&amp;IF(ISNUMBER(SEARCH("魔法",R182)),S182,0)&amp;"+e06*"&amp;IF(ISNUMBER(SERCH("無区分",R182)),S182,0)&amp;"+e07*"&amp;IF(T182="反撃",U182,0)&amp;"+e08*"&amp;IF(T182="風属性",U182,0)&amp;"+e09*"&amp;IF(T182="闇属性",U182,0)&amp;"+e10*"&amp;IF(T182="単体",U182,0)&amp;"+e11*"&amp;IF(T182="範囲",U182,0)&amp;"+e12*"&amp;IF(T182="人",U182,0)&amp;"+e13*"&amp;IF(T182="異族",U182,0)&amp;"+e14*"&amp;IF(T182="バジュラ",U182,0)&amp;"+e15*"&amp;IF(T182="魔動人形",U182,0)&amp;");"</f>
        <v>document.getElementById('m180').innerHTML = (b1*60+b2*0+b0*60) + (s1*0+s2*0+s3*0+s4*0+s5*20+s6*40+s7*0+s0*40) + (e01*0+e02*0+e03*0+e04*+e05*0+e06*0+e07*0+e08*0+e09*0+e10*0+e11*0+e12*0+e13*0+e14*0+e15*0);</v>
      </c>
      <c r="AI182" s="35" t="str">
        <f t="shared" si="13"/>
        <v>m180</v>
      </c>
      <c r="AJ182" s="23"/>
    </row>
    <row r="183" spans="1:36" s="3" customFormat="1" ht="37.049999999999997" customHeight="1" x14ac:dyDescent="0.3">
      <c r="A183" s="3" t="s">
        <v>373</v>
      </c>
      <c r="C183" s="6" t="s">
        <v>374</v>
      </c>
      <c r="D183" s="3">
        <v>4</v>
      </c>
      <c r="F183" s="15" t="s">
        <v>361</v>
      </c>
      <c r="G183" s="8" t="s">
        <v>362</v>
      </c>
      <c r="H183" s="4">
        <f t="shared" si="14"/>
        <v>15</v>
      </c>
      <c r="I183" s="2">
        <v>30</v>
      </c>
      <c r="J183" s="2"/>
      <c r="K183" s="2"/>
      <c r="L183" s="2">
        <f t="shared" si="10"/>
        <v>0</v>
      </c>
      <c r="M183" s="2">
        <v>20</v>
      </c>
      <c r="N183" s="2"/>
      <c r="O183" s="2"/>
      <c r="P183" s="2"/>
      <c r="Q183" s="7"/>
      <c r="U183" s="4"/>
      <c r="W183" s="3">
        <v>15</v>
      </c>
      <c r="AA183" s="3">
        <v>15</v>
      </c>
      <c r="AD183" s="4">
        <f t="shared" si="11"/>
        <v>15</v>
      </c>
      <c r="AF183" s="23"/>
      <c r="AG183" s="31" t="str">
        <f t="shared" si="12"/>
        <v>&lt;tr class='mmt'&gt;&lt;td headers='icon'&gt;&lt;img src='resources/TS_WRATH_LAMIA_01.png' alt='花は優しく揺れて'&gt;&lt;/td&gt;&lt;td headers='name'&gt;花は優しく揺れて&lt;/td&gt;&lt;td headers='rank'&gt;4&lt;/td&gt;&lt;td headers='remark'&gt;&lt;/td&gt;&lt;td headers='origin'&gt;ラーストリス
Wratharis&lt;/td&gt;&lt;td headers='group'&gt;ラーストリス騎士団&lt;/td&gt;&lt;td headers='score' id='m181'&gt;15&lt;/td&gt;&lt;td headers='HP'&gt;30&lt;/td&gt;&lt;td headers='patk'&gt;&lt;/td&gt;&lt;td headers='matk'&gt;&lt;/td&gt;&lt;td headers='pdef'&gt;20&lt;/td&gt;&lt;td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headers='sinA'&gt;15&lt;/td&gt;&lt;td headers='sinB'&gt;&lt;/td&gt;&lt;td headers='sinC'&gt;&lt;/td&gt;&lt;td headers='sinD'&gt;&lt;/td&gt;&lt;td headers='sinE'&gt;15&lt;/td&gt;&lt;td headers='sinF'&gt;&lt;/td&gt;&lt;td headers='sinG'&gt;&lt;/td&gt;&lt;/tr&gt;</v>
      </c>
      <c r="AH183" s="31" t="str">
        <f ca="1">"document.getElementById('"&amp;AI183&amp;"').innerHTML = (b1*"&amp;TEXT(J183,0)&amp;"+b2*"&amp;TEXT(K183,0)&amp;"+b0*"&amp;TEXT(L183,0)&amp;") + (s1*"&amp;TEXT(W183,0)&amp;"+s2*"&amp;TEXT(X183,0)&amp;"+s3*"&amp;TEXT(Y183,0)&amp;"+s4*"&amp;TEXT(Z183,0)&amp;"+s5*"&amp;TEXT(AA183,0)&amp;"+s6*"&amp;TEXT(AB183,0)&amp;"+s7*"&amp;TEXT(AC183,0)&amp;"+s0*"&amp;TEXT(AD183,0)&amp;") + (e01*"&amp;IF(ISNUMBER(SEARCH("斬撃",R183)),S183,0)&amp;"+e02*"&amp;IF(ISNUMBER(SEARCH("刺突",R183)),S183,0)&amp;"+e03*"&amp;IF(ISNUMBER(SEARCH("打撃",R183)),S183,0)&amp;"+e04*"&amp;IF(ISNUMBER(SEARCH("射撃",R183)),S183,S183)&amp;"+e05*"&amp;IF(ISNUMBER(SEARCH("魔法",R183)),S183,0)&amp;"+e06*"&amp;IF(ISNUMBER(SERCH("無区分",R183)),S183,0)&amp;"+e07*"&amp;IF(T183="反撃",U183,0)&amp;"+e08*"&amp;IF(T183="風属性",U183,0)&amp;"+e09*"&amp;IF(T183="闇属性",U183,0)&amp;"+e10*"&amp;IF(T183="単体",U183,0)&amp;"+e11*"&amp;IF(T183="範囲",U183,0)&amp;"+e12*"&amp;IF(T183="人",U183,0)&amp;"+e13*"&amp;IF(T183="異族",U183,0)&amp;"+e14*"&amp;IF(T183="バジュラ",U183,0)&amp;"+e15*"&amp;IF(T183="魔動人形",U183,0)&amp;");"</f>
        <v>document.getElementById('m181').innerHTML = (b1*0+b2*0+b0*0) + (s1*15+s2*0+s3*0+s4*0+s5*15+s6*0+s7*0+s0*15) + (e01*0+e02*0+e03*0+e04*+e05*0+e06*0+e07*0+e08*0+e09*0+e10*0+e11*0+e12*0+e13*0+e14*0+e15*0);</v>
      </c>
      <c r="AI183" s="35" t="str">
        <f t="shared" si="13"/>
        <v>m181</v>
      </c>
      <c r="AJ183" s="23"/>
    </row>
    <row r="184" spans="1:36" s="3" customFormat="1" ht="37.049999999999997" customHeight="1" x14ac:dyDescent="0.3">
      <c r="A184" s="3" t="s">
        <v>375</v>
      </c>
      <c r="C184" s="6" t="s">
        <v>376</v>
      </c>
      <c r="D184" s="3">
        <v>5</v>
      </c>
      <c r="F184" s="15" t="s">
        <v>361</v>
      </c>
      <c r="G184" s="8" t="s">
        <v>362</v>
      </c>
      <c r="H184" s="4">
        <f t="shared" si="14"/>
        <v>80</v>
      </c>
      <c r="I184" s="2">
        <v>50</v>
      </c>
      <c r="J184" s="2">
        <v>20</v>
      </c>
      <c r="K184" s="2"/>
      <c r="L184" s="2">
        <f t="shared" si="10"/>
        <v>20</v>
      </c>
      <c r="M184" s="2"/>
      <c r="N184" s="2"/>
      <c r="O184" s="2"/>
      <c r="P184" s="2"/>
      <c r="Q184" s="7"/>
      <c r="R184" s="5" t="s">
        <v>15</v>
      </c>
      <c r="S184" s="3">
        <v>20</v>
      </c>
      <c r="U184" s="4"/>
      <c r="V184" s="3" t="s">
        <v>482</v>
      </c>
      <c r="Z184" s="3">
        <v>40</v>
      </c>
      <c r="AA184" s="3">
        <v>20</v>
      </c>
      <c r="AD184" s="4">
        <f t="shared" si="11"/>
        <v>40</v>
      </c>
      <c r="AF184" s="23"/>
      <c r="AG184" s="31" t="str">
        <f t="shared" si="12"/>
        <v>&lt;tr class='mmt'&gt;&lt;td headers='icon'&gt;&lt;img src='resources/TS_WRATH_LAMIA_02.png' alt='千日の雛芥子'&gt;&lt;/td&gt;&lt;td headers='name'&gt;千日の雛芥子&lt;/td&gt;&lt;td headers='rank'&gt;5&lt;/td&gt;&lt;td headers='remark'&gt;&lt;/td&gt;&lt;td headers='origin'&gt;ラーストリス
Wratharis&lt;/td&gt;&lt;td headers='group'&gt;ラーストリス騎士団&lt;/td&gt;&lt;td headers='score' id='m182'&gt;80&lt;/td&gt;&lt;td headers='HP'&gt;50&lt;/td&gt;&lt;td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headers='a.type'&gt;刺突&lt;/td&gt;&lt;td headers='a.bonus'&gt;20&lt;/td&gt;&lt;td headers='special'&gt;&lt;/td&gt;&lt;td headers='sp.bonus'&gt;&lt;/td&gt;&lt;td headers='others'&gt;範囲耐性+10&lt;/td&gt;&lt;td headers='sinA'&gt;&lt;/td&gt;&lt;td headers='sinB'&gt;&lt;/td&gt;&lt;td headers='sinC'&gt;&lt;/td&gt;&lt;td headers='sinD'&gt;40&lt;/td&gt;&lt;td headers='sinE'&gt;20&lt;/td&gt;&lt;td headers='sinF'&gt;&lt;/td&gt;&lt;td headers='sinG'&gt;&lt;/td&gt;&lt;/tr&gt;</v>
      </c>
      <c r="AH184" s="31" t="str">
        <f ca="1">"document.getElementById('"&amp;AI184&amp;"').innerHTML = (b1*"&amp;TEXT(J184,0)&amp;"+b2*"&amp;TEXT(K184,0)&amp;"+b0*"&amp;TEXT(L184,0)&amp;") + (s1*"&amp;TEXT(W184,0)&amp;"+s2*"&amp;TEXT(X184,0)&amp;"+s3*"&amp;TEXT(Y184,0)&amp;"+s4*"&amp;TEXT(Z184,0)&amp;"+s5*"&amp;TEXT(AA184,0)&amp;"+s6*"&amp;TEXT(AB184,0)&amp;"+s7*"&amp;TEXT(AC184,0)&amp;"+s0*"&amp;TEXT(AD184,0)&amp;") + (e01*"&amp;IF(ISNUMBER(SEARCH("斬撃",R184)),S184,0)&amp;"+e02*"&amp;IF(ISNUMBER(SEARCH("刺突",R184)),S184,0)&amp;"+e03*"&amp;IF(ISNUMBER(SEARCH("打撃",R184)),S184,0)&amp;"+e04*"&amp;IF(ISNUMBER(SEARCH("射撃",R184)),S184,S184)&amp;"+e05*"&amp;IF(ISNUMBER(SEARCH("魔法",R184)),S184,0)&amp;"+e06*"&amp;IF(ISNUMBER(SERCH("無区分",R184)),S184,0)&amp;"+e07*"&amp;IF(T184="反撃",U184,0)&amp;"+e08*"&amp;IF(T184="風属性",U184,0)&amp;"+e09*"&amp;IF(T184="闇属性",U184,0)&amp;"+e10*"&amp;IF(T184="単体",U184,0)&amp;"+e11*"&amp;IF(T184="範囲",U184,0)&amp;"+e12*"&amp;IF(T184="人",U184,0)&amp;"+e13*"&amp;IF(T184="異族",U184,0)&amp;"+e14*"&amp;IF(T184="バジュラ",U184,0)&amp;"+e15*"&amp;IF(T184="魔動人形",U184,0)&amp;");"</f>
        <v>document.getElementById('m182').innerHTML = (b1*20+b2*0+b0*20) + (s1*0+s2*0+s3*0+s4*40+s5*20+s6*0+s7*0+s0*40) + (e01*0+e02*20+e03*0+e04*20+e05*0+e06*0+e07*0+e08*0+e09*0+e10*0+e11*0+e12*0+e13*0+e14*0+e15*0);</v>
      </c>
      <c r="AI184" s="35" t="str">
        <f t="shared" si="13"/>
        <v>m182</v>
      </c>
      <c r="AJ184" s="23"/>
    </row>
    <row r="185" spans="1:36" s="3" customFormat="1" ht="37.049999999999997" customHeight="1" x14ac:dyDescent="0.3">
      <c r="A185" s="3" t="s">
        <v>377</v>
      </c>
      <c r="C185" s="6" t="s">
        <v>378</v>
      </c>
      <c r="D185" s="3">
        <v>3</v>
      </c>
      <c r="F185" s="15" t="s">
        <v>361</v>
      </c>
      <c r="G185" s="8"/>
      <c r="H185" s="4">
        <f t="shared" si="14"/>
        <v>0</v>
      </c>
      <c r="I185" s="2"/>
      <c r="J185" s="2"/>
      <c r="K185" s="2"/>
      <c r="L185" s="2">
        <f t="shared" si="10"/>
        <v>0</v>
      </c>
      <c r="M185" s="2"/>
      <c r="N185" s="2"/>
      <c r="O185" s="2"/>
      <c r="P185" s="2"/>
      <c r="Q185" s="7"/>
      <c r="U185" s="4"/>
      <c r="AD185" s="4">
        <f t="shared" si="11"/>
        <v>0</v>
      </c>
      <c r="AF185" s="23"/>
      <c r="AG185" s="31" t="str">
        <f t="shared" si="12"/>
        <v>&lt;tr class='mmt groupless'&gt;&lt;td headers='icon'&gt;&lt;img src='resources/TS_WRATH_MAGNUS_01.png' alt='アンフェア・ルール'&gt;&lt;/td&gt;&lt;td headers='name'&gt;アンフェア・ルール&lt;/td&gt;&lt;td headers='rank'&gt;3&lt;/td&gt;&lt;td headers='remark'&gt;&lt;/td&gt;&lt;td headers='origin'&gt;ラーストリス
Wratharis&lt;/td&gt;&lt;td headers='group'&gt;&lt;/td&gt;&lt;td headers='score' id='m183'&gt;0&lt;/td&gt;&lt;td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85" s="31" t="str">
        <f ca="1">"document.getElementById('"&amp;AI185&amp;"').innerHTML = (b1*"&amp;TEXT(J185,0)&amp;"+b2*"&amp;TEXT(K185,0)&amp;"+b0*"&amp;TEXT(L185,0)&amp;") + (s1*"&amp;TEXT(W185,0)&amp;"+s2*"&amp;TEXT(X185,0)&amp;"+s3*"&amp;TEXT(Y185,0)&amp;"+s4*"&amp;TEXT(Z185,0)&amp;"+s5*"&amp;TEXT(AA185,0)&amp;"+s6*"&amp;TEXT(AB185,0)&amp;"+s7*"&amp;TEXT(AC185,0)&amp;"+s0*"&amp;TEXT(AD185,0)&amp;") + (e01*"&amp;IF(ISNUMBER(SEARCH("斬撃",R185)),S185,0)&amp;"+e02*"&amp;IF(ISNUMBER(SEARCH("刺突",R185)),S185,0)&amp;"+e03*"&amp;IF(ISNUMBER(SEARCH("打撃",R185)),S185,0)&amp;"+e04*"&amp;IF(ISNUMBER(SEARCH("射撃",R185)),S185,S185)&amp;"+e05*"&amp;IF(ISNUMBER(SEARCH("魔法",R185)),S185,0)&amp;"+e06*"&amp;IF(ISNUMBER(SERCH("無区分",R185)),S185,0)&amp;"+e07*"&amp;IF(T185="反撃",U185,0)&amp;"+e08*"&amp;IF(T185="風属性",U185,0)&amp;"+e09*"&amp;IF(T185="闇属性",U185,0)&amp;"+e10*"&amp;IF(T185="単体",U185,0)&amp;"+e11*"&amp;IF(T185="範囲",U185,0)&amp;"+e12*"&amp;IF(T185="人",U185,0)&amp;"+e13*"&amp;IF(T185="異族",U185,0)&amp;"+e14*"&amp;IF(T185="バジュラ",U185,0)&amp;"+e15*"&amp;IF(T185="魔動人形",U185,0)&amp;");"</f>
        <v>document.getElementById('m183').innerHTML = (b1*0+b2*0+b0*0) + (s1*0+s2*0+s3*0+s4*0+s5*0+s6*0+s7*0+s0*0) + (e01*0+e02*0+e03*0+e04*+e05*0+e06*0+e07*0+e08*0+e09*0+e10*0+e11*0+e12*0+e13*0+e14*0+e15*0);</v>
      </c>
      <c r="AI185" s="35" t="str">
        <f t="shared" si="13"/>
        <v>m183</v>
      </c>
      <c r="AJ185" s="23"/>
    </row>
    <row r="186" spans="1:36" s="3" customFormat="1" ht="37.049999999999997" customHeight="1" x14ac:dyDescent="0.3">
      <c r="A186" s="3" t="s">
        <v>379</v>
      </c>
      <c r="C186" s="6" t="s">
        <v>380</v>
      </c>
      <c r="D186" s="3">
        <v>5</v>
      </c>
      <c r="F186" s="15" t="s">
        <v>361</v>
      </c>
      <c r="G186" s="8"/>
      <c r="H186" s="4">
        <f t="shared" si="14"/>
        <v>0</v>
      </c>
      <c r="I186" s="2"/>
      <c r="J186" s="2"/>
      <c r="K186" s="2"/>
      <c r="L186" s="2">
        <f t="shared" si="10"/>
        <v>0</v>
      </c>
      <c r="M186" s="2"/>
      <c r="N186" s="2"/>
      <c r="O186" s="2"/>
      <c r="P186" s="2"/>
      <c r="Q186" s="7"/>
      <c r="U186" s="4"/>
      <c r="AD186" s="4">
        <f t="shared" si="11"/>
        <v>0</v>
      </c>
      <c r="AF186" s="23"/>
      <c r="AG186" s="31" t="str">
        <f t="shared" si="12"/>
        <v>&lt;tr class='mmt groupless'&gt;&lt;td headers='icon'&gt;&lt;img src='resources/TS_WRATH_MAGNUS_02.png' alt='二人のジョーカー'&gt;&lt;/td&gt;&lt;td headers='name'&gt;二人のジョーカー&lt;/td&gt;&lt;td headers='rank'&gt;5&lt;/td&gt;&lt;td headers='remark'&gt;&lt;/td&gt;&lt;td headers='origin'&gt;ラーストリス
Wratharis&lt;/td&gt;&lt;td headers='group'&gt;&lt;/td&gt;&lt;td headers='score' id='m184'&gt;0&lt;/td&gt;&lt;td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86" s="31" t="str">
        <f ca="1">"document.getElementById('"&amp;AI186&amp;"').innerHTML = (b1*"&amp;TEXT(J186,0)&amp;"+b2*"&amp;TEXT(K186,0)&amp;"+b0*"&amp;TEXT(L186,0)&amp;") + (s1*"&amp;TEXT(W186,0)&amp;"+s2*"&amp;TEXT(X186,0)&amp;"+s3*"&amp;TEXT(Y186,0)&amp;"+s4*"&amp;TEXT(Z186,0)&amp;"+s5*"&amp;TEXT(AA186,0)&amp;"+s6*"&amp;TEXT(AB186,0)&amp;"+s7*"&amp;TEXT(AC186,0)&amp;"+s0*"&amp;TEXT(AD186,0)&amp;") + (e01*"&amp;IF(ISNUMBER(SEARCH("斬撃",R186)),S186,0)&amp;"+e02*"&amp;IF(ISNUMBER(SEARCH("刺突",R186)),S186,0)&amp;"+e03*"&amp;IF(ISNUMBER(SEARCH("打撃",R186)),S186,0)&amp;"+e04*"&amp;IF(ISNUMBER(SEARCH("射撃",R186)),S186,S186)&amp;"+e05*"&amp;IF(ISNUMBER(SEARCH("魔法",R186)),S186,0)&amp;"+e06*"&amp;IF(ISNUMBER(SERCH("無区分",R186)),S186,0)&amp;"+e07*"&amp;IF(T186="反撃",U186,0)&amp;"+e08*"&amp;IF(T186="風属性",U186,0)&amp;"+e09*"&amp;IF(T186="闇属性",U186,0)&amp;"+e10*"&amp;IF(T186="単体",U186,0)&amp;"+e11*"&amp;IF(T186="範囲",U186,0)&amp;"+e12*"&amp;IF(T186="人",U186,0)&amp;"+e13*"&amp;IF(T186="異族",U186,0)&amp;"+e14*"&amp;IF(T186="バジュラ",U186,0)&amp;"+e15*"&amp;IF(T186="魔動人形",U186,0)&amp;");"</f>
        <v>document.getElementById('m184').innerHTML = (b1*0+b2*0+b0*0) + (s1*0+s2*0+s3*0+s4*0+s5*0+s6*0+s7*0+s0*0) + (e01*0+e02*0+e03*0+e04*+e05*0+e06*0+e07*0+e08*0+e09*0+e10*0+e11*0+e12*0+e13*0+e14*0+e15*0);</v>
      </c>
      <c r="AI186" s="35" t="str">
        <f t="shared" si="13"/>
        <v>m184</v>
      </c>
      <c r="AJ186" s="23"/>
    </row>
    <row r="187" spans="1:36" s="3" customFormat="1" ht="37.049999999999997" customHeight="1" x14ac:dyDescent="0.3">
      <c r="A187" s="3" t="s">
        <v>381</v>
      </c>
      <c r="C187" s="6" t="s">
        <v>382</v>
      </c>
      <c r="D187" s="3">
        <v>5</v>
      </c>
      <c r="F187" s="15" t="s">
        <v>361</v>
      </c>
      <c r="G187" s="8" t="s">
        <v>91</v>
      </c>
      <c r="H187" s="4">
        <f t="shared" si="14"/>
        <v>60</v>
      </c>
      <c r="I187" s="2">
        <v>30</v>
      </c>
      <c r="J187" s="2"/>
      <c r="K187" s="2">
        <v>30</v>
      </c>
      <c r="L187" s="2">
        <f t="shared" si="10"/>
        <v>30</v>
      </c>
      <c r="M187" s="2"/>
      <c r="N187" s="2"/>
      <c r="O187" s="2"/>
      <c r="P187" s="2">
        <v>10</v>
      </c>
      <c r="Q187" s="7"/>
      <c r="U187" s="4"/>
      <c r="V187" s="5" t="s">
        <v>494</v>
      </c>
      <c r="W187" s="3">
        <v>30</v>
      </c>
      <c r="AA187" s="3">
        <v>30</v>
      </c>
      <c r="AD187" s="4">
        <f t="shared" si="11"/>
        <v>30</v>
      </c>
      <c r="AF187" s="23"/>
      <c r="AG187" s="31" t="str">
        <f t="shared" si="12"/>
        <v>&lt;tr class='mmt'&gt;&lt;td headers='icon'&gt;&lt;img src='resources/TS_WRATH_MARE_01.png' alt='私だって守れる！'&gt;&lt;/td&gt;&lt;td headers='name'&gt;私だって守れる！&lt;/td&gt;&lt;td headers='rank'&gt;5&lt;/td&gt;&lt;td headers='remark'&gt;&lt;/td&gt;&lt;td headers='origin'&gt;ラーストリス
Wratharis&lt;/td&gt;&lt;td headers='group'&gt;シャドウメサイヤ&lt;/td&gt;&lt;td headers='score' id='m185'&gt;60&lt;/td&gt;&lt;td headers='HP'&gt;30&lt;/td&gt;&lt;td headers='patk'&gt;&lt;/td&gt;&lt;td headers='matk'&gt;30&lt;/td&gt;&lt;td headers='pdef'&gt;&lt;/td&gt;&lt;td headers='mdef'&gt;&lt;/td&gt;&lt;td headers='dex'&gt;&lt;/td&gt;&lt;td headers='agi'&gt;10&lt;/td&gt;&lt;td headers='luck'&gt;&lt;/td&gt;&lt;td headers='a.type'&gt;&lt;/td&gt;&lt;td headers='a.bonus'&gt;&lt;/td&gt;&lt;td headers='special'&gt;&lt;/td&gt;&lt;td headers='sp.bonus'&gt;&lt;/td&gt;&lt;td headers='others'&gt;射撃回避+20&lt;/td&gt;&lt;td headers='sinA'&gt;30&lt;/td&gt;&lt;td headers='sinB'&gt;&lt;/td&gt;&lt;td headers='sinC'&gt;&lt;/td&gt;&lt;td headers='sinD'&gt;&lt;/td&gt;&lt;td headers='sinE'&gt;30&lt;/td&gt;&lt;td headers='sinF'&gt;&lt;/td&gt;&lt;td headers='sinG'&gt;&lt;/td&gt;&lt;/tr&gt;</v>
      </c>
      <c r="AH187" s="31" t="str">
        <f ca="1">"document.getElementById('"&amp;AI187&amp;"').innerHTML = (b1*"&amp;TEXT(J187,0)&amp;"+b2*"&amp;TEXT(K187,0)&amp;"+b0*"&amp;TEXT(L187,0)&amp;") + (s1*"&amp;TEXT(W187,0)&amp;"+s2*"&amp;TEXT(X187,0)&amp;"+s3*"&amp;TEXT(Y187,0)&amp;"+s4*"&amp;TEXT(Z187,0)&amp;"+s5*"&amp;TEXT(AA187,0)&amp;"+s6*"&amp;TEXT(AB187,0)&amp;"+s7*"&amp;TEXT(AC187,0)&amp;"+s0*"&amp;TEXT(AD187,0)&amp;") + (e01*"&amp;IF(ISNUMBER(SEARCH("斬撃",R187)),S187,0)&amp;"+e02*"&amp;IF(ISNUMBER(SEARCH("刺突",R187)),S187,0)&amp;"+e03*"&amp;IF(ISNUMBER(SEARCH("打撃",R187)),S187,0)&amp;"+e04*"&amp;IF(ISNUMBER(SEARCH("射撃",R187)),S187,S187)&amp;"+e05*"&amp;IF(ISNUMBER(SEARCH("魔法",R187)),S187,0)&amp;"+e06*"&amp;IF(ISNUMBER(SERCH("無区分",R187)),S187,0)&amp;"+e07*"&amp;IF(T187="反撃",U187,0)&amp;"+e08*"&amp;IF(T187="風属性",U187,0)&amp;"+e09*"&amp;IF(T187="闇属性",U187,0)&amp;"+e10*"&amp;IF(T187="単体",U187,0)&amp;"+e11*"&amp;IF(T187="範囲",U187,0)&amp;"+e12*"&amp;IF(T187="人",U187,0)&amp;"+e13*"&amp;IF(T187="異族",U187,0)&amp;"+e14*"&amp;IF(T187="バジュラ",U187,0)&amp;"+e15*"&amp;IF(T187="魔動人形",U187,0)&amp;");"</f>
        <v>document.getElementById('m185').innerHTML = (b1*0+b2*30+b0*30) + (s1*30+s2*0+s3*0+s4*0+s5*30+s6*0+s7*0+s0*30) + (e01*0+e02*0+e03*0+e04*+e05*0+e06*0+e07*0+e08*0+e09*0+e10*0+e11*0+e12*0+e13*0+e14*0+e15*0);</v>
      </c>
      <c r="AI187" s="35" t="str">
        <f t="shared" si="13"/>
        <v>m185</v>
      </c>
      <c r="AJ187" s="23"/>
    </row>
    <row r="188" spans="1:36" s="3" customFormat="1" ht="37.049999999999997" customHeight="1" x14ac:dyDescent="0.3">
      <c r="A188" s="3" t="s">
        <v>535</v>
      </c>
      <c r="C188" s="6" t="s">
        <v>543</v>
      </c>
      <c r="D188" s="3">
        <v>5</v>
      </c>
      <c r="E188" s="3" t="s">
        <v>35</v>
      </c>
      <c r="F188" s="15" t="s">
        <v>361</v>
      </c>
      <c r="G188" s="8" t="s">
        <v>362</v>
      </c>
      <c r="H188" s="4">
        <f t="shared" si="14"/>
        <v>15</v>
      </c>
      <c r="I188" s="2"/>
      <c r="J188" s="2"/>
      <c r="K188" s="2"/>
      <c r="L188" s="2">
        <f t="shared" si="10"/>
        <v>0</v>
      </c>
      <c r="M188" s="2"/>
      <c r="N188" s="2">
        <v>60</v>
      </c>
      <c r="O188" s="2"/>
      <c r="P188" s="2"/>
      <c r="Q188" s="7"/>
      <c r="U188" s="4"/>
      <c r="V188" s="5"/>
      <c r="W188" s="3">
        <v>15</v>
      </c>
      <c r="AA188" s="3">
        <v>15</v>
      </c>
      <c r="AD188" s="4">
        <f t="shared" si="11"/>
        <v>15</v>
      </c>
      <c r="AF188" s="23"/>
      <c r="AG188" s="31" t="str">
        <f t="shared" si="12"/>
        <v>&lt;tr class='mmt ev'&gt;&lt;td headers='icon'&gt;&lt;img src='resources/TS_WRATH_PLUMERIA_01.png' alt='皆様に花マルを'&gt;&lt;/td&gt;&lt;td headers='name'&gt;皆様に花マルを&lt;/td&gt;&lt;td headers='rank'&gt;5&lt;/td&gt;&lt;td headers='remark'&gt;&lt;span class='event'&gt;活動&lt;/span&gt;&lt;/td&gt;&lt;td headers='origin'&gt;ラーストリス
Wratharis&lt;/td&gt;&lt;td headers='group'&gt;ラーストリス騎士団&lt;/td&gt;&lt;td headers='score' id='m186'&gt;15&lt;/td&gt;&lt;td headers='HP'&gt;&lt;/td&gt;&lt;td headers='patk'&gt;&lt;/td&gt;&lt;td headers='matk'&gt;&lt;/td&gt;&lt;td headers='pdef'&gt;&lt;/td&gt;&lt;td headers='mdef'&gt;60&lt;/td&gt;&lt;td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headers='sinA'&gt;15&lt;/td&gt;&lt;td headers='sinB'&gt;&lt;/td&gt;&lt;td headers='sinC'&gt;&lt;/td&gt;&lt;td headers='sinD'&gt;&lt;/td&gt;&lt;td headers='sinE'&gt;15&lt;/td&gt;&lt;td headers='sinF'&gt;&lt;/td&gt;&lt;td headers='sinG'&gt;&lt;/td&gt;&lt;/tr&gt;</v>
      </c>
      <c r="AH188" s="31" t="str">
        <f ca="1">"document.getElementById('"&amp;AI188&amp;"').innerHTML = (b1*"&amp;TEXT(J188,0)&amp;"+b2*"&amp;TEXT(K188,0)&amp;"+b0*"&amp;TEXT(L188,0)&amp;") + (s1*"&amp;TEXT(W188,0)&amp;"+s2*"&amp;TEXT(X188,0)&amp;"+s3*"&amp;TEXT(Y188,0)&amp;"+s4*"&amp;TEXT(Z188,0)&amp;"+s5*"&amp;TEXT(AA188,0)&amp;"+s6*"&amp;TEXT(AB188,0)&amp;"+s7*"&amp;TEXT(AC188,0)&amp;"+s0*"&amp;TEXT(AD188,0)&amp;") + (e01*"&amp;IF(ISNUMBER(SEARCH("斬撃",R188)),S188,0)&amp;"+e02*"&amp;IF(ISNUMBER(SEARCH("刺突",R188)),S188,0)&amp;"+e03*"&amp;IF(ISNUMBER(SEARCH("打撃",R188)),S188,0)&amp;"+e04*"&amp;IF(ISNUMBER(SEARCH("射撃",R188)),S188,S188)&amp;"+e05*"&amp;IF(ISNUMBER(SEARCH("魔法",R188)),S188,0)&amp;"+e06*"&amp;IF(ISNUMBER(SERCH("無区分",R188)),S188,0)&amp;"+e07*"&amp;IF(T188="反撃",U188,0)&amp;"+e08*"&amp;IF(T188="風属性",U188,0)&amp;"+e09*"&amp;IF(T188="闇属性",U188,0)&amp;"+e10*"&amp;IF(T188="単体",U188,0)&amp;"+e11*"&amp;IF(T188="範囲",U188,0)&amp;"+e12*"&amp;IF(T188="人",U188,0)&amp;"+e13*"&amp;IF(T188="異族",U188,0)&amp;"+e14*"&amp;IF(T188="バジュラ",U188,0)&amp;"+e15*"&amp;IF(T188="魔動人形",U188,0)&amp;");"</f>
        <v>document.getElementById('m186').innerHTML = (b1*0+b2*0+b0*0) + (s1*15+s2*0+s3*0+s4*0+s5*15+s6*0+s7*0+s0*15) + (e01*0+e02*0+e03*0+e04*+e05*0+e06*0+e07*0+e08*0+e09*0+e10*0+e11*0+e12*0+e13*0+e14*0+e15*0);</v>
      </c>
      <c r="AI188" s="35" t="str">
        <f t="shared" si="13"/>
        <v>m186</v>
      </c>
      <c r="AJ188" s="23"/>
    </row>
    <row r="189" spans="1:36" s="3" customFormat="1" ht="37.049999999999997" customHeight="1" x14ac:dyDescent="0.3">
      <c r="A189" s="8" t="s">
        <v>383</v>
      </c>
      <c r="C189" s="6" t="s">
        <v>384</v>
      </c>
      <c r="D189" s="3">
        <v>4</v>
      </c>
      <c r="F189" s="15" t="s">
        <v>361</v>
      </c>
      <c r="G189" s="8"/>
      <c r="H189" s="4">
        <f t="shared" si="14"/>
        <v>0</v>
      </c>
      <c r="I189" s="2"/>
      <c r="J189" s="2"/>
      <c r="K189" s="2"/>
      <c r="L189" s="2">
        <f t="shared" si="10"/>
        <v>0</v>
      </c>
      <c r="M189" s="2"/>
      <c r="N189" s="2"/>
      <c r="O189" s="2"/>
      <c r="P189" s="2"/>
      <c r="Q189" s="7"/>
      <c r="U189" s="4"/>
      <c r="AD189" s="4">
        <f t="shared" si="11"/>
        <v>0</v>
      </c>
      <c r="AF189" s="23"/>
      <c r="AG189" s="31" t="str">
        <f t="shared" si="12"/>
        <v>&lt;tr class='mmt groupless'&gt;&lt;td headers='icon'&gt;&lt;img src='resources/TS_WRATH_ROSA_01.png' alt='魂に刻まれし本能'&gt;&lt;/td&gt;&lt;td headers='name'&gt;魂に刻まれし本能&lt;/td&gt;&lt;td headers='rank'&gt;4&lt;/td&gt;&lt;td headers='remark'&gt;&lt;/td&gt;&lt;td headers='origin'&gt;ラーストリス
Wratharis&lt;/td&gt;&lt;td headers='group'&gt;&lt;/td&gt;&lt;td headers='score' id='m187'&gt;0&lt;/td&gt;&lt;td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89" s="31" t="str">
        <f ca="1">"document.getElementById('"&amp;AI189&amp;"').innerHTML = (b1*"&amp;TEXT(J189,0)&amp;"+b2*"&amp;TEXT(K189,0)&amp;"+b0*"&amp;TEXT(L189,0)&amp;") + (s1*"&amp;TEXT(W189,0)&amp;"+s2*"&amp;TEXT(X189,0)&amp;"+s3*"&amp;TEXT(Y189,0)&amp;"+s4*"&amp;TEXT(Z189,0)&amp;"+s5*"&amp;TEXT(AA189,0)&amp;"+s6*"&amp;TEXT(AB189,0)&amp;"+s7*"&amp;TEXT(AC189,0)&amp;"+s0*"&amp;TEXT(AD189,0)&amp;") + (e01*"&amp;IF(ISNUMBER(SEARCH("斬撃",R189)),S189,0)&amp;"+e02*"&amp;IF(ISNUMBER(SEARCH("刺突",R189)),S189,0)&amp;"+e03*"&amp;IF(ISNUMBER(SEARCH("打撃",R189)),S189,0)&amp;"+e04*"&amp;IF(ISNUMBER(SEARCH("射撃",R189)),S189,S189)&amp;"+e05*"&amp;IF(ISNUMBER(SEARCH("魔法",R189)),S189,0)&amp;"+e06*"&amp;IF(ISNUMBER(SERCH("無区分",R189)),S189,0)&amp;"+e07*"&amp;IF(T189="反撃",U189,0)&amp;"+e08*"&amp;IF(T189="風属性",U189,0)&amp;"+e09*"&amp;IF(T189="闇属性",U189,0)&amp;"+e10*"&amp;IF(T189="単体",U189,0)&amp;"+e11*"&amp;IF(T189="範囲",U189,0)&amp;"+e12*"&amp;IF(T189="人",U189,0)&amp;"+e13*"&amp;IF(T189="異族",U189,0)&amp;"+e14*"&amp;IF(T189="バジュラ",U189,0)&amp;"+e15*"&amp;IF(T189="魔動人形",U189,0)&amp;");"</f>
        <v>document.getElementById('m187').innerHTML = (b1*0+b2*0+b0*0) + (s1*0+s2*0+s3*0+s4*0+s5*0+s6*0+s7*0+s0*0) + (e01*0+e02*0+e03*0+e04*+e05*0+e06*0+e07*0+e08*0+e09*0+e10*0+e11*0+e12*0+e13*0+e14*0+e15*0);</v>
      </c>
      <c r="AI189" s="35" t="str">
        <f t="shared" si="13"/>
        <v>m187</v>
      </c>
      <c r="AJ189" s="23"/>
    </row>
    <row r="190" spans="1:36" s="3" customFormat="1" ht="37.049999999999997" customHeight="1" x14ac:dyDescent="0.3">
      <c r="A190" s="8" t="s">
        <v>385</v>
      </c>
      <c r="C190" s="6" t="s">
        <v>386</v>
      </c>
      <c r="D190" s="3">
        <v>5</v>
      </c>
      <c r="E190" s="3" t="s">
        <v>39</v>
      </c>
      <c r="F190" s="15" t="s">
        <v>361</v>
      </c>
      <c r="G190" s="8"/>
      <c r="H190" s="4">
        <f t="shared" si="14"/>
        <v>0</v>
      </c>
      <c r="I190" s="2"/>
      <c r="J190" s="2"/>
      <c r="K190" s="2"/>
      <c r="L190" s="2">
        <f t="shared" si="10"/>
        <v>0</v>
      </c>
      <c r="M190" s="2"/>
      <c r="N190" s="2"/>
      <c r="O190" s="2"/>
      <c r="P190" s="2"/>
      <c r="Q190" s="7"/>
      <c r="U190" s="4"/>
      <c r="AD190" s="4">
        <f t="shared" si="11"/>
        <v>0</v>
      </c>
      <c r="AF190" s="23"/>
      <c r="AG190" s="31" t="str">
        <f t="shared" si="12"/>
        <v>&lt;tr class='mmt ltd groupless'&gt;&lt;td headers='icon'&gt;&lt;img src='resources/TS_WRATH_ROSA_02.png' alt='あの日見た堕天使'&gt;&lt;/td&gt;&lt;td headers='name'&gt;あの日見た堕天使&lt;/td&gt;&lt;td headers='rank'&gt;5&lt;/td&gt;&lt;td headers='remark'&gt;&lt;span class='limited'&gt;限定&lt;/span&gt;&lt;/td&gt;&lt;td headers='origin'&gt;ラーストリス
Wratharis&lt;/td&gt;&lt;td headers='group'&gt;&lt;/td&gt;&lt;td headers='score' id='m188'&gt;0&lt;/td&gt;&lt;td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90" s="31" t="str">
        <f ca="1">"document.getElementById('"&amp;AI190&amp;"').innerHTML = (b1*"&amp;TEXT(J190,0)&amp;"+b2*"&amp;TEXT(K190,0)&amp;"+b0*"&amp;TEXT(L190,0)&amp;") + (s1*"&amp;TEXT(W190,0)&amp;"+s2*"&amp;TEXT(X190,0)&amp;"+s3*"&amp;TEXT(Y190,0)&amp;"+s4*"&amp;TEXT(Z190,0)&amp;"+s5*"&amp;TEXT(AA190,0)&amp;"+s6*"&amp;TEXT(AB190,0)&amp;"+s7*"&amp;TEXT(AC190,0)&amp;"+s0*"&amp;TEXT(AD190,0)&amp;") + (e01*"&amp;IF(ISNUMBER(SEARCH("斬撃",R190)),S190,0)&amp;"+e02*"&amp;IF(ISNUMBER(SEARCH("刺突",R190)),S190,0)&amp;"+e03*"&amp;IF(ISNUMBER(SEARCH("打撃",R190)),S190,0)&amp;"+e04*"&amp;IF(ISNUMBER(SEARCH("射撃",R190)),S190,S190)&amp;"+e05*"&amp;IF(ISNUMBER(SEARCH("魔法",R190)),S190,0)&amp;"+e06*"&amp;IF(ISNUMBER(SERCH("無区分",R190)),S190,0)&amp;"+e07*"&amp;IF(T190="反撃",U190,0)&amp;"+e08*"&amp;IF(T190="風属性",U190,0)&amp;"+e09*"&amp;IF(T190="闇属性",U190,0)&amp;"+e10*"&amp;IF(T190="単体",U190,0)&amp;"+e11*"&amp;IF(T190="範囲",U190,0)&amp;"+e12*"&amp;IF(T190="人",U190,0)&amp;"+e13*"&amp;IF(T190="異族",U190,0)&amp;"+e14*"&amp;IF(T190="バジュラ",U190,0)&amp;"+e15*"&amp;IF(T190="魔動人形",U190,0)&amp;");"</f>
        <v>document.getElementById('m188').innerHTML = (b1*0+b2*0+b0*0) + (s1*0+s2*0+s3*0+s4*0+s5*0+s6*0+s7*0+s0*0) + (e01*0+e02*0+e03*0+e04*+e05*0+e06*0+e07*0+e08*0+e09*0+e10*0+e11*0+e12*0+e13*0+e14*0+e15*0);</v>
      </c>
      <c r="AI190" s="35" t="str">
        <f t="shared" si="13"/>
        <v>m188</v>
      </c>
      <c r="AJ190" s="23"/>
    </row>
    <row r="191" spans="1:36" s="3" customFormat="1" ht="37.049999999999997" customHeight="1" x14ac:dyDescent="0.3">
      <c r="A191" s="3" t="s">
        <v>387</v>
      </c>
      <c r="C191" s="6" t="s">
        <v>388</v>
      </c>
      <c r="D191" s="3">
        <v>3</v>
      </c>
      <c r="F191" s="15" t="s">
        <v>361</v>
      </c>
      <c r="G191" s="8"/>
      <c r="H191" s="4">
        <f t="shared" si="14"/>
        <v>0</v>
      </c>
      <c r="I191" s="2"/>
      <c r="J191" s="2"/>
      <c r="K191" s="2"/>
      <c r="L191" s="2">
        <f t="shared" si="10"/>
        <v>0</v>
      </c>
      <c r="M191" s="2"/>
      <c r="N191" s="2"/>
      <c r="O191" s="2"/>
      <c r="P191" s="2"/>
      <c r="Q191" s="7"/>
      <c r="U191" s="4"/>
      <c r="AD191" s="4">
        <f t="shared" si="11"/>
        <v>0</v>
      </c>
      <c r="AF191" s="23"/>
      <c r="AG191" s="31" t="str">
        <f t="shared" si="12"/>
        <v>&lt;tr class='mmt groupless'&gt;&lt;td headers='icon'&gt;&lt;img src='resources/TS_WRATH_SABALETA_01.png' alt='いずれ燃え尽きるほど'&gt;&lt;/td&gt;&lt;td headers='name'&gt;いずれ燃え尽きるほど&lt;/td&gt;&lt;td headers='rank'&gt;3&lt;/td&gt;&lt;td headers='remark'&gt;&lt;/td&gt;&lt;td headers='origin'&gt;ラーストリス
Wratharis&lt;/td&gt;&lt;td headers='group'&gt;&lt;/td&gt;&lt;td headers='score' id='m189'&gt;0&lt;/td&gt;&lt;td headers='HP'&gt;&lt;/td&gt;&lt;td headers='patk'&gt;&lt;/td&gt;&lt;td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headers='sinA'&gt;&lt;/td&gt;&lt;td headers='sinB'&gt;&lt;/td&gt;&lt;td headers='sinC'&gt;&lt;/td&gt;&lt;td headers='sinD'&gt;&lt;/td&gt;&lt;td headers='sinE'&gt;&lt;/td&gt;&lt;td headers='sinF'&gt;&lt;/td&gt;&lt;td headers='sinG'&gt;&lt;/td&gt;&lt;/tr&gt;</v>
      </c>
      <c r="AH191" s="31" t="str">
        <f ca="1">"document.getElementById('"&amp;AI191&amp;"').innerHTML = (b1*"&amp;TEXT(J191,0)&amp;"+b2*"&amp;TEXT(K191,0)&amp;"+b0*"&amp;TEXT(L191,0)&amp;") + (s1*"&amp;TEXT(W191,0)&amp;"+s2*"&amp;TEXT(X191,0)&amp;"+s3*"&amp;TEXT(Y191,0)&amp;"+s4*"&amp;TEXT(Z191,0)&amp;"+s5*"&amp;TEXT(AA191,0)&amp;"+s6*"&amp;TEXT(AB191,0)&amp;"+s7*"&amp;TEXT(AC191,0)&amp;"+s0*"&amp;TEXT(AD191,0)&amp;") + (e01*"&amp;IF(ISNUMBER(SEARCH("斬撃",R191)),S191,0)&amp;"+e02*"&amp;IF(ISNUMBER(SEARCH("刺突",R191)),S191,0)&amp;"+e03*"&amp;IF(ISNUMBER(SEARCH("打撃",R191)),S191,0)&amp;"+e04*"&amp;IF(ISNUMBER(SEARCH("射撃",R191)),S191,S191)&amp;"+e05*"&amp;IF(ISNUMBER(SEARCH("魔法",R191)),S191,0)&amp;"+e06*"&amp;IF(ISNUMBER(SERCH("無区分",R191)),S191,0)&amp;"+e07*"&amp;IF(T191="反撃",U191,0)&amp;"+e08*"&amp;IF(T191="風属性",U191,0)&amp;"+e09*"&amp;IF(T191="闇属性",U191,0)&amp;"+e10*"&amp;IF(T191="単体",U191,0)&amp;"+e11*"&amp;IF(T191="範囲",U191,0)&amp;"+e12*"&amp;IF(T191="人",U191,0)&amp;"+e13*"&amp;IF(T191="異族",U191,0)&amp;"+e14*"&amp;IF(T191="バジュラ",U191,0)&amp;"+e15*"&amp;IF(T191="魔動人形",U191,0)&amp;");"</f>
        <v>document.getElementById('m189').innerHTML = (b1*0+b2*0+b0*0) + (s1*0+s2*0+s3*0+s4*0+s5*0+s6*0+s7*0+s0*0) + (e01*0+e02*0+e03*0+e04*+e05*0+e06*0+e07*0+e08*0+e09*0+e10*0+e11*0+e12*0+e13*0+e14*0+e15*0);</v>
      </c>
      <c r="AI191" s="35" t="str">
        <f t="shared" si="13"/>
        <v>m189</v>
      </c>
      <c r="AJ191" s="23"/>
    </row>
    <row r="192" spans="1:36" s="3" customFormat="1" ht="37.049999999999997" customHeight="1" x14ac:dyDescent="0.3">
      <c r="A192" s="8" t="s">
        <v>389</v>
      </c>
      <c r="C192" s="6" t="s">
        <v>390</v>
      </c>
      <c r="D192" s="3">
        <v>5</v>
      </c>
      <c r="F192" s="15" t="s">
        <v>361</v>
      </c>
      <c r="G192" s="8" t="s">
        <v>91</v>
      </c>
      <c r="H192" s="4">
        <f t="shared" si="14"/>
        <v>55</v>
      </c>
      <c r="I192" s="2">
        <v>70</v>
      </c>
      <c r="J192" s="2">
        <v>15</v>
      </c>
      <c r="K192" s="2"/>
      <c r="L192" s="2">
        <f t="shared" si="10"/>
        <v>15</v>
      </c>
      <c r="M192" s="2">
        <v>15</v>
      </c>
      <c r="N192" s="2"/>
      <c r="O192" s="2"/>
      <c r="P192" s="2"/>
      <c r="Q192" s="7"/>
      <c r="U192" s="4"/>
      <c r="W192" s="3">
        <v>40</v>
      </c>
      <c r="AB192" s="3">
        <v>20</v>
      </c>
      <c r="AD192" s="4">
        <f t="shared" si="11"/>
        <v>40</v>
      </c>
      <c r="AF192" s="23"/>
      <c r="AG192" s="31" t="str">
        <f t="shared" si="12"/>
        <v>&lt;tr class='mmt'&gt;&lt;td headers='icon'&gt;&lt;img src='resources/TS_WRATH_SPICA_01.png' alt='双星の想いは募り'&gt;&lt;/td&gt;&lt;td headers='name'&gt;双星の想いは募り&lt;/td&gt;&lt;td headers='rank'&gt;5&lt;/td&gt;&lt;td headers='remark'&gt;&lt;/td&gt;&lt;td headers='origin'&gt;ラーストリス
Wratharis&lt;/td&gt;&lt;td headers='group'&gt;シャドウメサイヤ&lt;/td&gt;&lt;td headers='score' id='m190'&gt;55&lt;/td&gt;&lt;td headers='HP'&gt;70&lt;/td&gt;&lt;td headers='patk'&gt;15&lt;/td&gt;&lt;td headers='matk'&gt;&lt;/td&gt;&lt;td headers='pdef'&gt;15&lt;/td&gt;&lt;td headers='mdef'&gt;&lt;/td&gt;&lt;td headers='dex'&gt;&lt;/td&gt;&lt;td headers='agi'&gt;&lt;/td&gt;&lt;td headers='luck'&gt;&lt;/td&gt;&lt;td headers='a.type'&gt;&lt;/td&gt;&lt;td headers='a.bonus'&gt;&lt;/td&gt;&lt;td headers='special'&gt;&lt;/td&gt;&lt;td headers='sp.bonus'&gt;&lt;/td&gt;&lt;td headers='others'&gt;&lt;/td&gt;&lt;td headers='sinA'&gt;40&lt;/td&gt;&lt;td headers='sinB'&gt;&lt;/td&gt;&lt;td headers='sinC'&gt;&lt;/td&gt;&lt;td headers='sinD'&gt;&lt;/td&gt;&lt;td headers='sinE'&gt;&lt;/td&gt;&lt;td headers='sinF'&gt;20&lt;/td&gt;&lt;td headers='sinG'&gt;&lt;/td&gt;&lt;/tr&gt;</v>
      </c>
      <c r="AH192" s="31" t="str">
        <f ca="1">"document.getElementById('"&amp;AI192&amp;"').innerHTML = (b1*"&amp;TEXT(J192,0)&amp;"+b2*"&amp;TEXT(K192,0)&amp;"+b0*"&amp;TEXT(L192,0)&amp;") + (s1*"&amp;TEXT(W192,0)&amp;"+s2*"&amp;TEXT(X192,0)&amp;"+s3*"&amp;TEXT(Y192,0)&amp;"+s4*"&amp;TEXT(Z192,0)&amp;"+s5*"&amp;TEXT(AA192,0)&amp;"+s6*"&amp;TEXT(AB192,0)&amp;"+s7*"&amp;TEXT(AC192,0)&amp;"+s0*"&amp;TEXT(AD192,0)&amp;") + (e01*"&amp;IF(ISNUMBER(SEARCH("斬撃",R192)),S192,0)&amp;"+e02*"&amp;IF(ISNUMBER(SEARCH("刺突",R192)),S192,0)&amp;"+e03*"&amp;IF(ISNUMBER(SEARCH("打撃",R192)),S192,0)&amp;"+e04*"&amp;IF(ISNUMBER(SEARCH("射撃",R192)),S192,S192)&amp;"+e05*"&amp;IF(ISNUMBER(SEARCH("魔法",R192)),S192,0)&amp;"+e06*"&amp;IF(ISNUMBER(SERCH("無区分",R192)),S192,0)&amp;"+e07*"&amp;IF(T192="反撃",U192,0)&amp;"+e08*"&amp;IF(T192="風属性",U192,0)&amp;"+e09*"&amp;IF(T192="闇属性",U192,0)&amp;"+e10*"&amp;IF(T192="単体",U192,0)&amp;"+e11*"&amp;IF(T192="範囲",U192,0)&amp;"+e12*"&amp;IF(T192="人",U192,0)&amp;"+e13*"&amp;IF(T192="異族",U192,0)&amp;"+e14*"&amp;IF(T192="バジュラ",U192,0)&amp;"+e15*"&amp;IF(T192="魔動人形",U192,0)&amp;");"</f>
        <v>document.getElementById('m190').innerHTML = (b1*15+b2*0+b0*15) + (s1*40+s2*0+s3*0+s4*0+s5*0+s6*20+s7*0+s0*40) + (e01*0+e02*0+e03*0+e04*+e05*0+e06*0+e07*0+e08*0+e09*0+e10*0+e11*0+e12*0+e13*0+e14*0+e15*0);</v>
      </c>
      <c r="AI192" s="35" t="str">
        <f t="shared" si="13"/>
        <v>m190</v>
      </c>
      <c r="AJ192" s="23"/>
    </row>
    <row r="193" spans="1:36" s="3" customFormat="1" ht="37.049999999999997" customHeight="1" x14ac:dyDescent="0.3">
      <c r="A193" s="8" t="s">
        <v>391</v>
      </c>
      <c r="C193" s="6" t="s">
        <v>392</v>
      </c>
      <c r="D193" s="3">
        <v>5</v>
      </c>
      <c r="E193" s="3" t="s">
        <v>39</v>
      </c>
      <c r="F193" s="15" t="s">
        <v>361</v>
      </c>
      <c r="G193" s="8" t="s">
        <v>362</v>
      </c>
      <c r="H193" s="4">
        <f t="shared" si="14"/>
        <v>80</v>
      </c>
      <c r="I193" s="2">
        <v>60</v>
      </c>
      <c r="J193" s="2">
        <v>30</v>
      </c>
      <c r="K193" s="2"/>
      <c r="L193" s="2">
        <f t="shared" si="10"/>
        <v>30</v>
      </c>
      <c r="M193" s="2"/>
      <c r="N193" s="2"/>
      <c r="O193" s="2"/>
      <c r="P193" s="2"/>
      <c r="Q193" s="7"/>
      <c r="T193" s="3" t="s">
        <v>21</v>
      </c>
      <c r="U193" s="4">
        <v>10</v>
      </c>
      <c r="W193" s="3">
        <v>20</v>
      </c>
      <c r="AA193" s="3">
        <v>40</v>
      </c>
      <c r="AD193" s="4">
        <f t="shared" si="11"/>
        <v>40</v>
      </c>
      <c r="AF193" s="23"/>
      <c r="AG193" s="31" t="str">
        <f t="shared" si="12"/>
        <v>&lt;tr class='mmt ltd'&gt;&lt;td headers='icon'&gt;&lt;img src='resources/TS_WRATH_TERESA_01.png' alt='可能性は広き海の如く'&gt;&lt;/td&gt;&lt;td headers='name'&gt;可能性は広き海の如く&lt;/td&gt;&lt;td headers='rank'&gt;5&lt;/td&gt;&lt;td headers='remark'&gt;&lt;span class='limited'&gt;限定&lt;/span&gt;&lt;/td&gt;&lt;td headers='origin'&gt;ラーストリス
Wratharis&lt;/td&gt;&lt;td headers='group'&gt;ラーストリス騎士団&lt;/td&gt;&lt;td headers='score' id='m191'&gt;80&lt;/td&gt;&lt;td headers='HP'&gt;60&lt;/td&gt;&lt;td headers='patk'&gt;30&lt;/td&gt;&lt;td headers='matk'&gt;&lt;/td&gt;&lt;td headers='pdef'&gt;&lt;/td&gt;&lt;td headers='mdef'&gt;&lt;/td&gt;&lt;td headers='dex'&gt;&lt;/td&gt;&lt;td headers='agi'&gt;&lt;/td&gt;&lt;td headers='luck'&gt;&lt;/td&gt;&lt;td headers='a.type'&gt;&lt;/td&gt;&lt;td headers='a.bonus'&gt;&lt;/td&gt;&lt;td headers='special'&gt;範囲&lt;/td&gt;&lt;td headers='sp.bonus'&gt;10&lt;/td&gt;&lt;td headers='others'&gt;&lt;/td&gt;&lt;td headers='sinA'&gt;20&lt;/td&gt;&lt;td headers='sinB'&gt;&lt;/td&gt;&lt;td headers='sinC'&gt;&lt;/td&gt;&lt;td headers='sinD'&gt;&lt;/td&gt;&lt;td headers='sinE'&gt;40&lt;/td&gt;&lt;td headers='sinF'&gt;&lt;/td&gt;&lt;td headers='sinG'&gt;&lt;/td&gt;&lt;/tr&gt;</v>
      </c>
      <c r="AH193" s="31" t="str">
        <f ca="1">"document.getElementById('"&amp;AI193&amp;"').innerHTML = (b1*"&amp;TEXT(J193,0)&amp;"+b2*"&amp;TEXT(K193,0)&amp;"+b0*"&amp;TEXT(L193,0)&amp;") + (s1*"&amp;TEXT(W193,0)&amp;"+s2*"&amp;TEXT(X193,0)&amp;"+s3*"&amp;TEXT(Y193,0)&amp;"+s4*"&amp;TEXT(Z193,0)&amp;"+s5*"&amp;TEXT(AA193,0)&amp;"+s6*"&amp;TEXT(AB193,0)&amp;"+s7*"&amp;TEXT(AC193,0)&amp;"+s0*"&amp;TEXT(AD193,0)&amp;") + (e01*"&amp;IF(ISNUMBER(SEARCH("斬撃",R193)),S193,0)&amp;"+e02*"&amp;IF(ISNUMBER(SEARCH("刺突",R193)),S193,0)&amp;"+e03*"&amp;IF(ISNUMBER(SEARCH("打撃",R193)),S193,0)&amp;"+e04*"&amp;IF(ISNUMBER(SEARCH("射撃",R193)),S193,S193)&amp;"+e05*"&amp;IF(ISNUMBER(SEARCH("魔法",R193)),S193,0)&amp;"+e06*"&amp;IF(ISNUMBER(SERCH("無区分",R193)),S193,0)&amp;"+e07*"&amp;IF(T193="反撃",U193,0)&amp;"+e08*"&amp;IF(T193="風属性",U193,0)&amp;"+e09*"&amp;IF(T193="闇属性",U193,0)&amp;"+e10*"&amp;IF(T193="単体",U193,0)&amp;"+e11*"&amp;IF(T193="範囲",U193,0)&amp;"+e12*"&amp;IF(T193="人",U193,0)&amp;"+e13*"&amp;IF(T193="異族",U193,0)&amp;"+e14*"&amp;IF(T193="バジュラ",U193,0)&amp;"+e15*"&amp;IF(T193="魔動人形",U193,0)&amp;");"</f>
        <v>document.getElementById('m191').innerHTML = (b1*30+b2*0+b0*30) + (s1*20+s2*0+s3*0+s4*0+s5*40+s6*0+s7*0+s0*40) + (e01*0+e02*0+e03*0+e04*+e05*0+e06*0+e07*0+e08*0+e09*0+e10*0+e11*10+e12*0+e13*0+e14*0+e15*0);</v>
      </c>
      <c r="AI193" s="35" t="str">
        <f t="shared" si="13"/>
        <v>m191</v>
      </c>
      <c r="AJ193" s="23"/>
    </row>
    <row r="194" spans="1:36" s="3" customFormat="1" ht="37.049999999999997" customHeight="1" x14ac:dyDescent="0.3">
      <c r="A194" s="8" t="s">
        <v>393</v>
      </c>
      <c r="C194" s="6" t="s">
        <v>394</v>
      </c>
      <c r="D194" s="3">
        <v>5</v>
      </c>
      <c r="F194" s="15" t="s">
        <v>361</v>
      </c>
      <c r="G194" s="8" t="s">
        <v>91</v>
      </c>
      <c r="H194" s="4">
        <f t="shared" si="14"/>
        <v>100</v>
      </c>
      <c r="I194" s="2">
        <v>40</v>
      </c>
      <c r="J194" s="2">
        <v>20</v>
      </c>
      <c r="K194" s="2"/>
      <c r="L194" s="2">
        <f t="shared" si="10"/>
        <v>20</v>
      </c>
      <c r="M194" s="2"/>
      <c r="N194" s="2"/>
      <c r="O194" s="2"/>
      <c r="P194" s="2"/>
      <c r="Q194" s="7"/>
      <c r="R194" s="3" t="s">
        <v>14</v>
      </c>
      <c r="S194" s="3">
        <v>20</v>
      </c>
      <c r="U194" s="4"/>
      <c r="V194" s="5" t="s">
        <v>489</v>
      </c>
      <c r="W194" s="3">
        <v>60</v>
      </c>
      <c r="AD194" s="4">
        <f t="shared" si="11"/>
        <v>60</v>
      </c>
      <c r="AF194" s="23"/>
      <c r="AG194" s="31" t="str">
        <f t="shared" si="12"/>
        <v>&lt;tr class='mmt'&gt;&lt;td headers='icon'&gt;&lt;img src='resources/TS_WRATH_ZAHAR_01.png' alt='漆黒の野望、未だ叶わず'&gt;&lt;/td&gt;&lt;td headers='name'&gt;漆黒の野望、未だ叶わず&lt;/td&gt;&lt;td headers='rank'&gt;5&lt;/td&gt;&lt;td headers='remark'&gt;&lt;/td&gt;&lt;td headers='origin'&gt;ラーストリス
Wratharis&lt;/td&gt;&lt;td headers='group'&gt;シャドウメサイヤ&lt;/td&gt;&lt;td headers='score' id='m192'&gt;100&lt;/td&gt;&lt;td headers='HP'&gt;40&lt;/td&gt;&lt;td headers='patk'&gt;20&lt;/td&gt;&lt;td headers='matk'&gt;&lt;/td&gt;&lt;td headers='pdef'&gt;&lt;/td&gt;&lt;td headers='mdef'&gt;&lt;/td&gt;&lt;td headers='dex'&gt;&lt;/td&gt;&lt;td headers='agi'&gt;&lt;/td&gt;&lt;td headers='luck'&gt;&lt;/td&gt;&lt;td headers='a.type'&gt;斬撃&lt;/td&gt;&lt;td headers='a.bonus'&gt;20&lt;/td&gt;&lt;td headers='special'&gt;&lt;/td&gt;&lt;td headers='sp.bonus'&gt;&lt;/td&gt;&lt;td headers='others'&gt;光属性耐性+20&lt;/td&gt;&lt;td headers='sinA'&gt;60&lt;/td&gt;&lt;td headers='sinB'&gt;&lt;/td&gt;&lt;td headers='sinC'&gt;&lt;/td&gt;&lt;td headers='sinD'&gt;&lt;/td&gt;&lt;td headers='sinE'&gt;&lt;/td&gt;&lt;td headers='sinF'&gt;&lt;/td&gt;&lt;td headers='sinG'&gt;&lt;/td&gt;&lt;/tr&gt;</v>
      </c>
      <c r="AH194" s="31" t="str">
        <f ca="1">"document.getElementById('"&amp;AI194&amp;"').innerHTML = (b1*"&amp;TEXT(J194,0)&amp;"+b2*"&amp;TEXT(K194,0)&amp;"+b0*"&amp;TEXT(L194,0)&amp;") + (s1*"&amp;TEXT(W194,0)&amp;"+s2*"&amp;TEXT(X194,0)&amp;"+s3*"&amp;TEXT(Y194,0)&amp;"+s4*"&amp;TEXT(Z194,0)&amp;"+s5*"&amp;TEXT(AA194,0)&amp;"+s6*"&amp;TEXT(AB194,0)&amp;"+s7*"&amp;TEXT(AC194,0)&amp;"+s0*"&amp;TEXT(AD194,0)&amp;") + (e01*"&amp;IF(ISNUMBER(SEARCH("斬撃",R194)),S194,0)&amp;"+e02*"&amp;IF(ISNUMBER(SEARCH("刺突",R194)),S194,0)&amp;"+e03*"&amp;IF(ISNUMBER(SEARCH("打撃",R194)),S194,0)&amp;"+e04*"&amp;IF(ISNUMBER(SEARCH("射撃",R194)),S194,S194)&amp;"+e05*"&amp;IF(ISNUMBER(SEARCH("魔法",R194)),S194,0)&amp;"+e06*"&amp;IF(ISNUMBER(SERCH("無区分",R194)),S194,0)&amp;"+e07*"&amp;IF(T194="反撃",U194,0)&amp;"+e08*"&amp;IF(T194="風属性",U194,0)&amp;"+e09*"&amp;IF(T194="闇属性",U194,0)&amp;"+e10*"&amp;IF(T194="単体",U194,0)&amp;"+e11*"&amp;IF(T194="範囲",U194,0)&amp;"+e12*"&amp;IF(T194="人",U194,0)&amp;"+e13*"&amp;IF(T194="異族",U194,0)&amp;"+e14*"&amp;IF(T194="バジュラ",U194,0)&amp;"+e15*"&amp;IF(T194="魔動人形",U194,0)&amp;");"</f>
        <v>document.getElementById('m192').innerHTML = (b1*20+b2*0+b0*20) + (s1*60+s2*0+s3*0+s4*0+s5*0+s6*0+s7*0+s0*60) + (e01*20+e02*0+e03*0+e04*20+e05*0+e06*0+e07*0+e08*0+e09*0+e10*0+e11*0+e12*0+e13*0+e14*0+e15*0);</v>
      </c>
      <c r="AI194" s="35" t="str">
        <f t="shared" si="13"/>
        <v>m192</v>
      </c>
      <c r="AJ194" s="23"/>
    </row>
    <row r="195" spans="1:36" s="3" customFormat="1" ht="37.049999999999997" customHeight="1" x14ac:dyDescent="0.3">
      <c r="C195" s="6"/>
      <c r="F195" s="15"/>
      <c r="G195" s="8"/>
      <c r="H195" s="4"/>
      <c r="I195" s="2"/>
      <c r="J195" s="2"/>
      <c r="K195" s="2"/>
      <c r="L195" s="2"/>
      <c r="M195" s="2"/>
      <c r="N195" s="2"/>
      <c r="O195" s="2"/>
      <c r="P195" s="2"/>
      <c r="Q195" s="7"/>
      <c r="U195" s="4"/>
      <c r="AD195" s="4"/>
      <c r="AF195" s="23"/>
      <c r="AG195" s="31"/>
      <c r="AH195" s="31"/>
      <c r="AI195" s="34"/>
      <c r="AJ195" s="23"/>
    </row>
  </sheetData>
  <sheetProtection algorithmName="SHA-512" hashValue="oV/MfwJZadVGFht4vPDjBnT70Uq9syFNAxuoP1T5GbgsmyH7eTQzwLe3rK+gYRoViEQhZ9gmkP6W1QBHxwK/0g==" saltValue="xpc2cXZCx8oyXLb+RZ4JrQ==" spinCount="100000" sheet="1" selectLockedCells="1"/>
  <autoFilter ref="B2:AD194" xr:uid="{12F5E3EA-4FDA-471C-839A-02A68F2CB4ED}"/>
  <conditionalFormatting sqref="D1:F1 AE95:AF125 AE154:AF194 C195:AF1048576 H1:AF1 I154:AD158 C72:G94 I72:AF94 C96:G125 I96:AD125 B126:G127 C128:G158 I126:AF153 A1:B6 B7:B125 A199:B1048576 B128:B198 A194 C2:AF71 I160:AD194 A7:A190 C160:G194 AD3:AD194 L3:L194 H3:H194 AG1:XFD1048576">
    <cfRule type="cellIs" dxfId="3" priority="8" operator="equal">
      <formula>0</formula>
    </cfRule>
  </conditionalFormatting>
  <conditionalFormatting sqref="E95">
    <cfRule type="cellIs" dxfId="2" priority="5" operator="equal">
      <formula>0</formula>
    </cfRule>
  </conditionalFormatting>
  <conditionalFormatting sqref="F159">
    <cfRule type="cellIs" dxfId="1" priority="2" operator="equal">
      <formula>0</formula>
    </cfRule>
  </conditionalFormatting>
  <conditionalFormatting sqref="F95">
    <cfRule type="cellIs" dxfId="0" priority="1" operator="equal">
      <formula>0</formula>
    </cfRule>
  </conditionalFormatting>
  <dataValidations count="1">
    <dataValidation type="list" allowBlank="1" showInputMessage="1" showErrorMessage="1" sqref="C88:E88" xr:uid="{91D76B18-8BFA-41A6-8BB4-EC6DBFF8B8B4}">
      <formula1>group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2D86A-5345-440C-878E-B8FA1A8A547C}">
  <dimension ref="A1:H26"/>
  <sheetViews>
    <sheetView topLeftCell="A16" zoomScaleNormal="100" workbookViewId="0">
      <selection activeCell="H22" sqref="H22"/>
    </sheetView>
  </sheetViews>
  <sheetFormatPr defaultColWidth="6.3984375" defaultRowHeight="37.049999999999997" customHeight="1" x14ac:dyDescent="0.3"/>
  <cols>
    <col min="1" max="2" width="6.3984375" style="1"/>
    <col min="3" max="3" width="16.296875" style="10" hidden="1" customWidth="1"/>
    <col min="4" max="4" width="38" style="13" hidden="1" customWidth="1"/>
    <col min="5" max="5" width="27.09765625" style="10" customWidth="1"/>
    <col min="6" max="6" width="6.3984375" style="1" customWidth="1"/>
    <col min="7" max="7" width="26.3984375" style="1" hidden="1" customWidth="1"/>
    <col min="8" max="8" width="38" style="1" customWidth="1"/>
    <col min="9" max="16384" width="6.3984375" style="1"/>
  </cols>
  <sheetData>
    <row r="1" spans="1:8" ht="37.049999999999997" customHeight="1" x14ac:dyDescent="0.3">
      <c r="A1" s="25"/>
      <c r="B1" s="25" t="s">
        <v>395</v>
      </c>
      <c r="C1" s="25" t="s">
        <v>396</v>
      </c>
      <c r="D1" s="26" t="s">
        <v>397</v>
      </c>
      <c r="E1" s="25" t="s">
        <v>3</v>
      </c>
      <c r="F1" s="25"/>
      <c r="G1" s="25" t="s">
        <v>398</v>
      </c>
      <c r="H1" s="25" t="s">
        <v>4</v>
      </c>
    </row>
    <row r="2" spans="1:8" ht="37.049999999999997" customHeight="1" x14ac:dyDescent="0.3">
      <c r="A2" s="40"/>
      <c r="B2" s="40"/>
      <c r="C2" s="40" t="s">
        <v>399</v>
      </c>
      <c r="D2" s="41" t="s">
        <v>400</v>
      </c>
      <c r="E2" s="42" t="s">
        <v>42</v>
      </c>
      <c r="F2" s="11"/>
      <c r="G2" s="11" t="s">
        <v>401</v>
      </c>
      <c r="H2" s="11" t="s">
        <v>107</v>
      </c>
    </row>
    <row r="3" spans="1:8" ht="37.049999999999997" customHeight="1" x14ac:dyDescent="0.3">
      <c r="A3" s="40"/>
      <c r="B3" s="40"/>
      <c r="C3" s="40"/>
      <c r="D3" s="41"/>
      <c r="E3" s="42"/>
      <c r="F3" s="11"/>
      <c r="G3" s="11" t="s">
        <v>402</v>
      </c>
      <c r="H3" s="11" t="s">
        <v>403</v>
      </c>
    </row>
    <row r="4" spans="1:8" ht="37.049999999999997" customHeight="1" x14ac:dyDescent="0.3">
      <c r="A4" s="40"/>
      <c r="B4" s="40"/>
      <c r="C4" s="40"/>
      <c r="D4" s="41"/>
      <c r="E4" s="42"/>
      <c r="F4" s="11"/>
      <c r="G4" s="11" t="s">
        <v>404</v>
      </c>
      <c r="H4" s="11" t="s">
        <v>43</v>
      </c>
    </row>
    <row r="5" spans="1:8" ht="37.049999999999997" customHeight="1" x14ac:dyDescent="0.3">
      <c r="A5" s="40"/>
      <c r="B5" s="40"/>
      <c r="C5" s="40"/>
      <c r="D5" s="41"/>
      <c r="E5" s="42"/>
      <c r="F5" s="11"/>
      <c r="G5" s="11" t="s">
        <v>405</v>
      </c>
      <c r="H5" s="11" t="s">
        <v>100</v>
      </c>
    </row>
    <row r="6" spans="1:8" ht="37.049999999999997" customHeight="1" x14ac:dyDescent="0.3">
      <c r="A6" s="40"/>
      <c r="B6" s="40"/>
      <c r="C6" s="40"/>
      <c r="D6" s="41"/>
      <c r="E6" s="42"/>
      <c r="F6" s="11"/>
      <c r="G6" s="11" t="s">
        <v>406</v>
      </c>
      <c r="H6" s="11" t="s">
        <v>407</v>
      </c>
    </row>
    <row r="7" spans="1:8" ht="37.049999999999997" customHeight="1" x14ac:dyDescent="0.3">
      <c r="A7" s="43"/>
      <c r="B7" s="43"/>
      <c r="C7" s="40" t="s">
        <v>408</v>
      </c>
      <c r="D7" s="41" t="s">
        <v>409</v>
      </c>
      <c r="E7" s="42" t="s">
        <v>361</v>
      </c>
      <c r="F7" s="11"/>
      <c r="G7" s="11" t="s">
        <v>410</v>
      </c>
      <c r="H7" s="11" t="s">
        <v>362</v>
      </c>
    </row>
    <row r="8" spans="1:8" ht="37.049999999999997" customHeight="1" x14ac:dyDescent="0.3">
      <c r="A8" s="43"/>
      <c r="B8" s="43"/>
      <c r="C8" s="40"/>
      <c r="D8" s="41"/>
      <c r="E8" s="42"/>
      <c r="F8" s="11"/>
      <c r="G8" s="11" t="s">
        <v>411</v>
      </c>
      <c r="H8" s="11" t="s">
        <v>91</v>
      </c>
    </row>
    <row r="9" spans="1:8" ht="37.049999999999997" customHeight="1" x14ac:dyDescent="0.3">
      <c r="A9" s="11"/>
      <c r="B9" s="11"/>
      <c r="C9" s="11" t="s">
        <v>412</v>
      </c>
      <c r="D9" s="14" t="s">
        <v>413</v>
      </c>
      <c r="E9" s="12" t="s">
        <v>282</v>
      </c>
      <c r="F9" s="11"/>
      <c r="G9" s="11"/>
      <c r="H9" s="11"/>
    </row>
    <row r="10" spans="1:8" ht="37.049999999999997" customHeight="1" x14ac:dyDescent="0.3">
      <c r="A10" s="11"/>
      <c r="B10" s="11"/>
      <c r="C10" s="11" t="s">
        <v>414</v>
      </c>
      <c r="D10" s="14" t="s">
        <v>415</v>
      </c>
      <c r="E10" s="12" t="s">
        <v>48</v>
      </c>
      <c r="F10" s="11"/>
      <c r="G10" s="11"/>
      <c r="H10" s="11"/>
    </row>
    <row r="11" spans="1:8" ht="37.049999999999997" customHeight="1" x14ac:dyDescent="0.3">
      <c r="A11" s="11"/>
      <c r="B11" s="11"/>
      <c r="C11" s="11" t="s">
        <v>416</v>
      </c>
      <c r="D11" s="14" t="s">
        <v>417</v>
      </c>
      <c r="E11" s="12" t="s">
        <v>154</v>
      </c>
      <c r="F11" s="11"/>
      <c r="G11" s="11" t="s">
        <v>418</v>
      </c>
      <c r="H11" s="11" t="s">
        <v>403</v>
      </c>
    </row>
    <row r="12" spans="1:8" ht="37.049999999999997" customHeight="1" x14ac:dyDescent="0.3">
      <c r="A12" s="40"/>
      <c r="B12" s="40"/>
      <c r="C12" s="40" t="s">
        <v>419</v>
      </c>
      <c r="D12" s="41" t="s">
        <v>420</v>
      </c>
      <c r="E12" s="42" t="s">
        <v>162</v>
      </c>
      <c r="F12" s="11"/>
      <c r="G12" s="11" t="s">
        <v>421</v>
      </c>
      <c r="H12" s="11" t="s">
        <v>403</v>
      </c>
    </row>
    <row r="13" spans="1:8" ht="37.049999999999997" customHeight="1" x14ac:dyDescent="0.3">
      <c r="A13" s="40"/>
      <c r="B13" s="40"/>
      <c r="C13" s="40"/>
      <c r="D13" s="41"/>
      <c r="E13" s="42"/>
      <c r="F13" s="11"/>
      <c r="G13" s="11" t="s">
        <v>422</v>
      </c>
      <c r="H13" s="11" t="s">
        <v>168</v>
      </c>
    </row>
    <row r="14" spans="1:8" ht="37.049999999999997" customHeight="1" x14ac:dyDescent="0.3">
      <c r="A14" s="11"/>
      <c r="B14" s="11"/>
      <c r="C14" s="11" t="s">
        <v>423</v>
      </c>
      <c r="D14" s="14" t="s">
        <v>424</v>
      </c>
      <c r="E14" s="12" t="s">
        <v>265</v>
      </c>
      <c r="F14" s="11"/>
      <c r="G14" s="11"/>
      <c r="H14" s="11"/>
    </row>
    <row r="15" spans="1:8" ht="37.049999999999997" customHeight="1" x14ac:dyDescent="0.3">
      <c r="A15" s="11"/>
      <c r="B15" s="11"/>
      <c r="C15" s="11" t="s">
        <v>425</v>
      </c>
      <c r="D15" s="14" t="s">
        <v>426</v>
      </c>
      <c r="E15" s="12" t="s">
        <v>327</v>
      </c>
      <c r="F15" s="11"/>
      <c r="G15" s="11" t="s">
        <v>427</v>
      </c>
      <c r="H15" s="11" t="s">
        <v>338</v>
      </c>
    </row>
    <row r="16" spans="1:8" ht="37.049999999999997" customHeight="1" x14ac:dyDescent="0.3">
      <c r="A16" s="11"/>
      <c r="B16" s="11"/>
      <c r="C16" s="11" t="s">
        <v>428</v>
      </c>
      <c r="D16" s="14" t="s">
        <v>429</v>
      </c>
      <c r="E16" s="12" t="s">
        <v>430</v>
      </c>
      <c r="F16" s="11"/>
      <c r="G16" s="11" t="s">
        <v>431</v>
      </c>
      <c r="H16" s="11" t="s">
        <v>57</v>
      </c>
    </row>
    <row r="17" spans="1:8" ht="37.049999999999997" customHeight="1" x14ac:dyDescent="0.3">
      <c r="A17" s="11"/>
      <c r="B17" s="11"/>
      <c r="C17" s="11" t="s">
        <v>432</v>
      </c>
      <c r="D17" s="14" t="s">
        <v>433</v>
      </c>
      <c r="E17" s="12" t="s">
        <v>239</v>
      </c>
      <c r="F17" s="11"/>
      <c r="G17" s="11" t="s">
        <v>434</v>
      </c>
      <c r="H17" s="11" t="s">
        <v>68</v>
      </c>
    </row>
    <row r="18" spans="1:8" ht="37.049999999999997" customHeight="1" x14ac:dyDescent="0.3">
      <c r="A18" s="11"/>
      <c r="B18" s="11"/>
      <c r="C18" s="11" t="s">
        <v>435</v>
      </c>
      <c r="D18" s="14" t="s">
        <v>436</v>
      </c>
      <c r="E18" s="12" t="s">
        <v>174</v>
      </c>
      <c r="F18" s="11"/>
      <c r="G18" s="11" t="s">
        <v>437</v>
      </c>
      <c r="H18" s="11" t="s">
        <v>175</v>
      </c>
    </row>
    <row r="19" spans="1:8" ht="37.049999999999997" customHeight="1" x14ac:dyDescent="0.3">
      <c r="A19" s="43" t="s">
        <v>438</v>
      </c>
      <c r="B19" s="43"/>
      <c r="C19" s="40"/>
      <c r="D19" s="41" t="s">
        <v>439</v>
      </c>
      <c r="E19" s="44" t="s">
        <v>36</v>
      </c>
      <c r="F19" s="11"/>
      <c r="G19" s="11" t="s">
        <v>440</v>
      </c>
      <c r="H19" s="11" t="s">
        <v>250</v>
      </c>
    </row>
    <row r="20" spans="1:8" ht="37.049999999999997" customHeight="1" x14ac:dyDescent="0.3">
      <c r="A20" s="43"/>
      <c r="B20" s="43"/>
      <c r="C20" s="40"/>
      <c r="D20" s="41"/>
      <c r="E20" s="44"/>
      <c r="F20" s="11"/>
      <c r="G20" s="11" t="s">
        <v>441</v>
      </c>
      <c r="H20" s="11" t="s">
        <v>313</v>
      </c>
    </row>
    <row r="21" spans="1:8" ht="37.049999999999997" customHeight="1" x14ac:dyDescent="0.3">
      <c r="A21" s="43"/>
      <c r="B21" s="43"/>
      <c r="C21" s="40"/>
      <c r="D21" s="41"/>
      <c r="E21" s="44"/>
      <c r="F21" s="11"/>
      <c r="G21" s="11" t="s">
        <v>442</v>
      </c>
      <c r="H21" s="11" t="s">
        <v>232</v>
      </c>
    </row>
    <row r="22" spans="1:8" ht="37.049999999999997" customHeight="1" x14ac:dyDescent="0.3">
      <c r="A22" s="43"/>
      <c r="B22" s="43"/>
      <c r="C22" s="40"/>
      <c r="D22" s="41"/>
      <c r="E22" s="44"/>
      <c r="F22" s="11"/>
      <c r="G22" s="11" t="s">
        <v>443</v>
      </c>
      <c r="H22" s="11" t="s">
        <v>320</v>
      </c>
    </row>
    <row r="23" spans="1:8" s="38" customFormat="1" ht="37.049999999999997" customHeight="1" x14ac:dyDescent="0.3">
      <c r="A23" s="43"/>
      <c r="B23" s="43"/>
      <c r="D23" s="39"/>
      <c r="E23" s="44"/>
      <c r="H23" s="38" t="s">
        <v>537</v>
      </c>
    </row>
    <row r="24" spans="1:8" s="38" customFormat="1" ht="37.049999999999997" customHeight="1" x14ac:dyDescent="0.3">
      <c r="A24" s="43"/>
      <c r="B24" s="43"/>
      <c r="D24" s="39"/>
      <c r="E24" s="44"/>
      <c r="H24" s="38" t="s">
        <v>527</v>
      </c>
    </row>
    <row r="25" spans="1:8" ht="37.049999999999997" customHeight="1" x14ac:dyDescent="0.3">
      <c r="A25" s="43" t="s">
        <v>528</v>
      </c>
      <c r="B25" s="11"/>
      <c r="C25" s="11"/>
      <c r="D25" s="14" t="s">
        <v>444</v>
      </c>
      <c r="E25" s="38" t="s">
        <v>445</v>
      </c>
      <c r="F25" s="11"/>
      <c r="G25" s="11"/>
      <c r="H25" s="38" t="s">
        <v>529</v>
      </c>
    </row>
    <row r="26" spans="1:8" ht="37.049999999999997" customHeight="1" x14ac:dyDescent="0.3">
      <c r="A26" s="43"/>
      <c r="B26" s="11"/>
      <c r="C26" s="11"/>
      <c r="D26" s="11"/>
      <c r="E26" s="38" t="s">
        <v>531</v>
      </c>
      <c r="F26" s="11"/>
      <c r="G26" s="11"/>
      <c r="H26" s="38" t="s">
        <v>530</v>
      </c>
    </row>
  </sheetData>
  <autoFilter ref="C1:H1" xr:uid="{D34E5BD1-5186-4F28-B32E-C9CFC7F001D0}"/>
  <mergeCells count="21">
    <mergeCell ref="A25:A26"/>
    <mergeCell ref="D19:D22"/>
    <mergeCell ref="C19:C22"/>
    <mergeCell ref="E19:E24"/>
    <mergeCell ref="B19:B24"/>
    <mergeCell ref="A19:A24"/>
    <mergeCell ref="A2:A6"/>
    <mergeCell ref="B2:B6"/>
    <mergeCell ref="C2:C6"/>
    <mergeCell ref="D2:D6"/>
    <mergeCell ref="E2:E6"/>
    <mergeCell ref="E7:E8"/>
    <mergeCell ref="D7:D8"/>
    <mergeCell ref="C7:C8"/>
    <mergeCell ref="B7:B8"/>
    <mergeCell ref="A7:A8"/>
    <mergeCell ref="A12:A13"/>
    <mergeCell ref="B12:B13"/>
    <mergeCell ref="C12:C13"/>
    <mergeCell ref="D12:D13"/>
    <mergeCell ref="E12:E13"/>
  </mergeCells>
  <pageMargins left="0.7" right="0.7" top="0.75" bottom="0.75" header="0.3" footer="0.3"/>
  <pageSetup orientation="portrait" r:id="rId1"/>
  <customProperties>
    <customPr name="AblebitsBackupSheet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11B8-B859-4105-8998-CA709BCB63EA}">
  <dimension ref="A1:A7"/>
  <sheetViews>
    <sheetView tabSelected="1" workbookViewId="0">
      <selection activeCell="A7" sqref="A7"/>
    </sheetView>
  </sheetViews>
  <sheetFormatPr defaultRowHeight="14.4" x14ac:dyDescent="0.3"/>
  <cols>
    <col min="1" max="1" width="60.3984375" bestFit="1" customWidth="1"/>
    <col min="2" max="2" width="10.296875" bestFit="1" customWidth="1"/>
  </cols>
  <sheetData>
    <row r="1" spans="1:1" x14ac:dyDescent="0.3">
      <c r="A1" t="s">
        <v>446</v>
      </c>
    </row>
    <row r="2" spans="1:1" x14ac:dyDescent="0.3">
      <c r="A2" t="s">
        <v>526</v>
      </c>
    </row>
    <row r="3" spans="1:1" x14ac:dyDescent="0.3">
      <c r="A3" t="s">
        <v>447</v>
      </c>
    </row>
    <row r="4" spans="1:1" x14ac:dyDescent="0.3">
      <c r="A4" t="s">
        <v>448</v>
      </c>
    </row>
    <row r="6" spans="1:1" x14ac:dyDescent="0.3">
      <c r="A6" t="s">
        <v>449</v>
      </c>
    </row>
    <row r="7" spans="1:1" x14ac:dyDescent="0.3">
      <c r="A7" s="18">
        <v>43912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D99E4-14ED-42E4-BE92-59B1DEA5BCCF}">
  <dimension ref="A1:A6"/>
  <sheetViews>
    <sheetView workbookViewId="0">
      <selection activeCell="A3" sqref="A3"/>
    </sheetView>
  </sheetViews>
  <sheetFormatPr defaultRowHeight="14.4" x14ac:dyDescent="0.3"/>
  <sheetData>
    <row r="1" spans="1:1" x14ac:dyDescent="0.3">
      <c r="A1" t="s">
        <v>538</v>
      </c>
    </row>
    <row r="2" spans="1:1" hidden="1" x14ac:dyDescent="0.3">
      <c r="A2" t="str">
        <f>SUBSTITUTE(SUBSTITUTE(A1,"アップ",""),"％","%")</f>
        <v>斬撃攻撃力50% 範囲攻撃属性20% 素早さ10% 刺突耐性20% &lt;怠惰&gt;特効60%</v>
      </c>
    </row>
    <row r="3" spans="1:1" x14ac:dyDescent="0.3">
      <c r="A3" t="str">
        <f>SUBSTITUTE(SUBSTITUTE(SUBSTITUTE(SUBSTITUTE(SUBSTITUTE(SUBSTITUTE(SUBSTITUTE(SUBSTITUTE(SUBSTITUTE(A2,"10%","+10%"),"20%","+20%"),"30%","+30%"),"40%","+40%"),"50%","+50%"),"60%","+60%"),"70%","+70%"),"5%","+5%"),"1+5%","+15%")</f>
        <v>斬撃攻撃力+50% 範囲攻撃属性+20% 素早さ+10% 刺突耐性+20% &lt;怠惰&gt;特効+60%</v>
      </c>
    </row>
    <row r="6" spans="1:1" x14ac:dyDescent="0.3">
      <c r="A6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Mementos</vt:lpstr>
      <vt:lpstr>List</vt:lpstr>
      <vt:lpstr>Readme</vt:lpstr>
      <vt:lpstr>converter</vt:lpstr>
      <vt:lpstr>List!group</vt:lpstr>
      <vt:lpstr>Mementos!Print_Area</vt:lpstr>
      <vt:lpstr>Mementos!Print_Titles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Kenneth Lau</dc:creator>
  <cp:keywords/>
  <dc:description/>
  <cp:lastModifiedBy>Kenneth Lau</cp:lastModifiedBy>
  <cp:revision/>
  <dcterms:created xsi:type="dcterms:W3CDTF">2020-01-01T04:50:01Z</dcterms:created>
  <dcterms:modified xsi:type="dcterms:W3CDTF">2020-03-22T09:21:00Z</dcterms:modified>
  <cp:category/>
  <cp:contentStatus/>
</cp:coreProperties>
</file>