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5" documentId="113_{7112563D-5FD3-4414-B77E-7040245DA579}" xr6:coauthVersionLast="45" xr6:coauthVersionMax="45" xr10:uidLastSave="{E105B511-1AC3-4155-A577-DB27FF66DFC8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Mementos!$B$2:$AD$214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14" i="1" l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I214" i="1"/>
  <c r="AH214" i="1" s="1"/>
  <c r="AI213" i="1"/>
  <c r="AH213" i="1" s="1"/>
  <c r="AI212" i="1"/>
  <c r="AH212" i="1" s="1"/>
  <c r="AI211" i="1"/>
  <c r="AH211" i="1" s="1"/>
  <c r="AI210" i="1"/>
  <c r="AH210" i="1" s="1"/>
  <c r="AI209" i="1"/>
  <c r="AH209" i="1"/>
  <c r="AI208" i="1"/>
  <c r="AH208" i="1" s="1"/>
  <c r="AI207" i="1"/>
  <c r="AH207" i="1"/>
  <c r="AI206" i="1"/>
  <c r="AH206" i="1" s="1"/>
  <c r="AI205" i="1"/>
  <c r="AH205" i="1"/>
  <c r="AI204" i="1"/>
  <c r="AH204" i="1" s="1"/>
  <c r="AI203" i="1"/>
  <c r="AH203" i="1"/>
  <c r="AI202" i="1"/>
  <c r="AH202" i="1" s="1"/>
  <c r="AI201" i="1"/>
  <c r="AH201" i="1"/>
  <c r="AI200" i="1"/>
  <c r="AH200" i="1" s="1"/>
  <c r="AI199" i="1"/>
  <c r="AH199" i="1"/>
  <c r="AI198" i="1"/>
  <c r="AH198" i="1" s="1"/>
  <c r="AI197" i="1"/>
  <c r="AH197" i="1"/>
  <c r="AI196" i="1"/>
  <c r="AH196" i="1" s="1"/>
  <c r="AI195" i="1"/>
  <c r="AH195" i="1"/>
  <c r="AI194" i="1"/>
  <c r="AH194" i="1" s="1"/>
  <c r="AI193" i="1"/>
  <c r="AH193" i="1"/>
  <c r="AI192" i="1"/>
  <c r="AH192" i="1" s="1"/>
  <c r="AI191" i="1"/>
  <c r="AH191" i="1"/>
  <c r="AI190" i="1"/>
  <c r="AH190" i="1" s="1"/>
  <c r="AI189" i="1"/>
  <c r="AH189" i="1"/>
  <c r="AI188" i="1"/>
  <c r="AH188" i="1" s="1"/>
  <c r="AI187" i="1"/>
  <c r="AH187" i="1"/>
  <c r="AI186" i="1"/>
  <c r="AH186" i="1" s="1"/>
  <c r="AI185" i="1"/>
  <c r="AH185" i="1"/>
  <c r="AI184" i="1"/>
  <c r="AH184" i="1" s="1"/>
  <c r="AI183" i="1"/>
  <c r="AH183" i="1"/>
  <c r="AI182" i="1"/>
  <c r="AH182" i="1" s="1"/>
  <c r="AI181" i="1"/>
  <c r="AH181" i="1"/>
  <c r="AI180" i="1"/>
  <c r="AH180" i="1" s="1"/>
  <c r="AI179" i="1"/>
  <c r="AH179" i="1"/>
  <c r="AI178" i="1"/>
  <c r="AH178" i="1" s="1"/>
  <c r="AI177" i="1"/>
  <c r="AH177" i="1"/>
  <c r="AI176" i="1"/>
  <c r="AH176" i="1" s="1"/>
  <c r="AI175" i="1"/>
  <c r="AH175" i="1"/>
  <c r="AI174" i="1"/>
  <c r="AH174" i="1" s="1"/>
  <c r="AI173" i="1"/>
  <c r="AH173" i="1"/>
  <c r="AI172" i="1"/>
  <c r="AH172" i="1" s="1"/>
  <c r="AI171" i="1"/>
  <c r="AH171" i="1"/>
  <c r="AI170" i="1"/>
  <c r="AH170" i="1" s="1"/>
  <c r="AI169" i="1"/>
  <c r="AH169" i="1"/>
  <c r="AI168" i="1"/>
  <c r="AH168" i="1" s="1"/>
  <c r="AI167" i="1"/>
  <c r="AH167" i="1"/>
  <c r="AI166" i="1"/>
  <c r="AH166" i="1" s="1"/>
  <c r="AI165" i="1"/>
  <c r="AH165" i="1"/>
  <c r="AI164" i="1"/>
  <c r="AH164" i="1" s="1"/>
  <c r="AI163" i="1"/>
  <c r="AH163" i="1"/>
  <c r="AI162" i="1"/>
  <c r="AH162" i="1" s="1"/>
  <c r="AI161" i="1"/>
  <c r="AH161" i="1"/>
  <c r="AI160" i="1"/>
  <c r="AH160" i="1" s="1"/>
  <c r="AI159" i="1"/>
  <c r="AH159" i="1"/>
  <c r="AI158" i="1"/>
  <c r="AH158" i="1" s="1"/>
  <c r="AI157" i="1"/>
  <c r="AH157" i="1"/>
  <c r="AI156" i="1"/>
  <c r="AH156" i="1" s="1"/>
  <c r="AI155" i="1"/>
  <c r="AH155" i="1"/>
  <c r="AI154" i="1"/>
  <c r="AH154" i="1" s="1"/>
  <c r="AI153" i="1"/>
  <c r="AH153" i="1"/>
  <c r="AI152" i="1"/>
  <c r="AH152" i="1" s="1"/>
  <c r="AI151" i="1"/>
  <c r="AH151" i="1"/>
  <c r="AI150" i="1"/>
  <c r="AH150" i="1" s="1"/>
  <c r="AI149" i="1"/>
  <c r="AH149" i="1"/>
  <c r="AI148" i="1"/>
  <c r="AI147" i="1"/>
  <c r="AH147" i="1"/>
  <c r="AI146" i="1"/>
  <c r="AH146" i="1" s="1"/>
  <c r="AI145" i="1"/>
  <c r="AH145" i="1"/>
  <c r="AI144" i="1"/>
  <c r="AH144" i="1" s="1"/>
  <c r="AI143" i="1"/>
  <c r="AH143" i="1"/>
  <c r="AI142" i="1"/>
  <c r="AH142" i="1" s="1"/>
  <c r="AI141" i="1"/>
  <c r="AH141" i="1"/>
  <c r="AI140" i="1"/>
  <c r="AH140" i="1" s="1"/>
  <c r="AI139" i="1"/>
  <c r="AH139" i="1"/>
  <c r="AI138" i="1"/>
  <c r="AH138" i="1" s="1"/>
  <c r="AI137" i="1"/>
  <c r="AH137" i="1"/>
  <c r="AI136" i="1"/>
  <c r="AH136" i="1" s="1"/>
  <c r="AI135" i="1"/>
  <c r="AH135" i="1"/>
  <c r="AI134" i="1"/>
  <c r="AH134" i="1" s="1"/>
  <c r="AI133" i="1"/>
  <c r="AH133" i="1"/>
  <c r="AI132" i="1"/>
  <c r="AI131" i="1"/>
  <c r="AH131" i="1"/>
  <c r="AI130" i="1"/>
  <c r="AH130" i="1"/>
  <c r="AI129" i="1"/>
  <c r="AH129" i="1"/>
  <c r="AI128" i="1"/>
  <c r="AH128" i="1" s="1"/>
  <c r="AI127" i="1"/>
  <c r="AH127" i="1"/>
  <c r="AI126" i="1"/>
  <c r="AH126" i="1" s="1"/>
  <c r="AI125" i="1"/>
  <c r="AH125" i="1"/>
  <c r="AI124" i="1"/>
  <c r="AH124" i="1" s="1"/>
  <c r="AI123" i="1"/>
  <c r="AH123" i="1"/>
  <c r="AI122" i="1"/>
  <c r="AH122" i="1"/>
  <c r="AI121" i="1"/>
  <c r="AH121" i="1"/>
  <c r="AI120" i="1"/>
  <c r="AH120" i="1" s="1"/>
  <c r="AI119" i="1"/>
  <c r="AH119" i="1"/>
  <c r="AI118" i="1"/>
  <c r="AH118" i="1" s="1"/>
  <c r="AI117" i="1"/>
  <c r="AH117" i="1"/>
  <c r="AI116" i="1"/>
  <c r="AI115" i="1"/>
  <c r="AH115" i="1"/>
  <c r="AI114" i="1"/>
  <c r="AH114" i="1"/>
  <c r="AI113" i="1"/>
  <c r="AH113" i="1"/>
  <c r="AI112" i="1"/>
  <c r="AH112" i="1" s="1"/>
  <c r="AI111" i="1"/>
  <c r="AH111" i="1"/>
  <c r="AI110" i="1"/>
  <c r="AH110" i="1" s="1"/>
  <c r="AI109" i="1"/>
  <c r="AH109" i="1"/>
  <c r="AI108" i="1"/>
  <c r="AH108" i="1" s="1"/>
  <c r="AI107" i="1"/>
  <c r="AH107" i="1"/>
  <c r="AI106" i="1"/>
  <c r="AH106" i="1"/>
  <c r="AI105" i="1"/>
  <c r="AH105" i="1"/>
  <c r="AI104" i="1"/>
  <c r="AH104" i="1" s="1"/>
  <c r="AI103" i="1"/>
  <c r="AH103" i="1"/>
  <c r="AI102" i="1"/>
  <c r="AH102" i="1" s="1"/>
  <c r="AI101" i="1"/>
  <c r="AH101" i="1"/>
  <c r="AI100" i="1"/>
  <c r="AI99" i="1"/>
  <c r="AH99" i="1"/>
  <c r="AI98" i="1"/>
  <c r="AH98" i="1"/>
  <c r="AI97" i="1"/>
  <c r="AH97" i="1"/>
  <c r="AI96" i="1"/>
  <c r="AH96" i="1" s="1"/>
  <c r="AI95" i="1"/>
  <c r="AH95" i="1"/>
  <c r="AI94" i="1"/>
  <c r="AH94" i="1" s="1"/>
  <c r="AI93" i="1"/>
  <c r="AH93" i="1"/>
  <c r="AI92" i="1"/>
  <c r="AH92" i="1" s="1"/>
  <c r="AI91" i="1"/>
  <c r="AH91" i="1"/>
  <c r="AI90" i="1"/>
  <c r="AH90" i="1"/>
  <c r="AI89" i="1"/>
  <c r="AH89" i="1"/>
  <c r="AI88" i="1"/>
  <c r="AH88" i="1" s="1"/>
  <c r="AI87" i="1"/>
  <c r="AH87" i="1"/>
  <c r="AI86" i="1"/>
  <c r="AH86" i="1" s="1"/>
  <c r="AI85" i="1"/>
  <c r="AH85" i="1"/>
  <c r="AI84" i="1"/>
  <c r="AI83" i="1"/>
  <c r="AH83" i="1"/>
  <c r="AI82" i="1"/>
  <c r="AH82" i="1"/>
  <c r="AI81" i="1"/>
  <c r="AH81" i="1"/>
  <c r="AI80" i="1"/>
  <c r="AH80" i="1" s="1"/>
  <c r="AI79" i="1"/>
  <c r="AH79" i="1"/>
  <c r="AI78" i="1"/>
  <c r="AH78" i="1" s="1"/>
  <c r="AI77" i="1"/>
  <c r="AH77" i="1"/>
  <c r="AI76" i="1"/>
  <c r="AH76" i="1" s="1"/>
  <c r="AI75" i="1"/>
  <c r="AH75" i="1"/>
  <c r="AI74" i="1"/>
  <c r="AH74" i="1"/>
  <c r="AI73" i="1"/>
  <c r="AH73" i="1"/>
  <c r="AI72" i="1"/>
  <c r="AH72" i="1" s="1"/>
  <c r="AI71" i="1"/>
  <c r="AH71" i="1"/>
  <c r="AI70" i="1"/>
  <c r="AH70" i="1" s="1"/>
  <c r="AI69" i="1"/>
  <c r="AH69" i="1"/>
  <c r="AI68" i="1"/>
  <c r="AI67" i="1"/>
  <c r="AH67" i="1"/>
  <c r="AI66" i="1"/>
  <c r="AH66" i="1"/>
  <c r="AI65" i="1"/>
  <c r="AH65" i="1"/>
  <c r="AI64" i="1"/>
  <c r="AH64" i="1" s="1"/>
  <c r="AI63" i="1"/>
  <c r="AH63" i="1"/>
  <c r="AI62" i="1"/>
  <c r="AH62" i="1" s="1"/>
  <c r="AI61" i="1"/>
  <c r="AH61" i="1"/>
  <c r="AI60" i="1"/>
  <c r="AH60" i="1" s="1"/>
  <c r="AI59" i="1"/>
  <c r="AH59" i="1"/>
  <c r="AI58" i="1"/>
  <c r="AH58" i="1"/>
  <c r="AI57" i="1"/>
  <c r="AH57" i="1"/>
  <c r="AI56" i="1"/>
  <c r="AH56" i="1" s="1"/>
  <c r="AI55" i="1"/>
  <c r="AH55" i="1"/>
  <c r="AI54" i="1"/>
  <c r="AH54" i="1" s="1"/>
  <c r="AI53" i="1"/>
  <c r="AH53" i="1"/>
  <c r="AI52" i="1"/>
  <c r="AH52" i="1" s="1"/>
  <c r="AI51" i="1"/>
  <c r="AH51" i="1"/>
  <c r="AI50" i="1"/>
  <c r="AH50" i="1"/>
  <c r="AI49" i="1"/>
  <c r="AH49" i="1"/>
  <c r="AI48" i="1"/>
  <c r="AH48" i="1" s="1"/>
  <c r="AI47" i="1"/>
  <c r="AH47" i="1"/>
  <c r="AI46" i="1"/>
  <c r="AH46" i="1" s="1"/>
  <c r="AI45" i="1"/>
  <c r="AH45" i="1"/>
  <c r="AI44" i="1"/>
  <c r="AH44" i="1" s="1"/>
  <c r="AI43" i="1"/>
  <c r="AH43" i="1"/>
  <c r="AI42" i="1"/>
  <c r="AH42" i="1"/>
  <c r="AI41" i="1"/>
  <c r="AH41" i="1"/>
  <c r="AI40" i="1"/>
  <c r="AH40" i="1" s="1"/>
  <c r="AI39" i="1"/>
  <c r="AH39" i="1"/>
  <c r="AI38" i="1"/>
  <c r="AH38" i="1" s="1"/>
  <c r="AI37" i="1"/>
  <c r="AH37" i="1"/>
  <c r="AI36" i="1"/>
  <c r="AH36" i="1" s="1"/>
  <c r="AI35" i="1"/>
  <c r="AH35" i="1"/>
  <c r="AI34" i="1"/>
  <c r="AH34" i="1"/>
  <c r="AI33" i="1"/>
  <c r="AH33" i="1"/>
  <c r="AI32" i="1"/>
  <c r="AH32" i="1" s="1"/>
  <c r="AI31" i="1"/>
  <c r="AH31" i="1"/>
  <c r="AI30" i="1"/>
  <c r="AH30" i="1" s="1"/>
  <c r="AI29" i="1"/>
  <c r="AH29" i="1"/>
  <c r="AI28" i="1"/>
  <c r="AH28" i="1" s="1"/>
  <c r="AI27" i="1"/>
  <c r="AH27" i="1"/>
  <c r="AI26" i="1"/>
  <c r="AH26" i="1"/>
  <c r="AI25" i="1"/>
  <c r="AH25" i="1"/>
  <c r="AI24" i="1"/>
  <c r="AH24" i="1" s="1"/>
  <c r="AI23" i="1"/>
  <c r="AH23" i="1"/>
  <c r="AI22" i="1"/>
  <c r="AH22" i="1" s="1"/>
  <c r="AI21" i="1"/>
  <c r="AH21" i="1"/>
  <c r="AI20" i="1"/>
  <c r="AI19" i="1"/>
  <c r="AH19" i="1"/>
  <c r="AI18" i="1"/>
  <c r="AH18" i="1"/>
  <c r="AI17" i="1"/>
  <c r="AH17" i="1"/>
  <c r="AI16" i="1"/>
  <c r="AH16" i="1" s="1"/>
  <c r="AI15" i="1"/>
  <c r="AH15" i="1"/>
  <c r="AI14" i="1"/>
  <c r="AH14" i="1" s="1"/>
  <c r="AI13" i="1"/>
  <c r="AH13" i="1"/>
  <c r="AI12" i="1"/>
  <c r="AH12" i="1" s="1"/>
  <c r="AI11" i="1"/>
  <c r="AH11" i="1"/>
  <c r="AI10" i="1"/>
  <c r="AH10" i="1"/>
  <c r="AI9" i="1"/>
  <c r="AH9" i="1"/>
  <c r="AI8" i="1"/>
  <c r="AH8" i="1" s="1"/>
  <c r="AI7" i="1"/>
  <c r="AH7" i="1"/>
  <c r="AI6" i="1"/>
  <c r="AH6" i="1" s="1"/>
  <c r="AI5" i="1"/>
  <c r="AH5" i="1"/>
  <c r="AI4" i="1"/>
  <c r="AH4" i="1" s="1"/>
  <c r="AH20" i="1" l="1"/>
  <c r="AH68" i="1"/>
  <c r="AH84" i="1"/>
  <c r="AH100" i="1"/>
  <c r="AH116" i="1"/>
  <c r="AH132" i="1"/>
  <c r="AH148" i="1"/>
  <c r="L38" i="1"/>
  <c r="H38" i="1" s="1"/>
  <c r="L118" i="1" l="1"/>
  <c r="AD77" i="1"/>
  <c r="L77" i="1"/>
  <c r="H77" i="1" l="1"/>
  <c r="AD131" i="1" l="1"/>
  <c r="L131" i="1"/>
  <c r="H131" i="1" l="1"/>
  <c r="AD118" i="1"/>
  <c r="L94" i="1"/>
  <c r="AD94" i="1"/>
  <c r="H118" i="1" l="1"/>
  <c r="H94" i="1"/>
  <c r="K2" i="4" l="1"/>
  <c r="AD35" i="1" l="1"/>
  <c r="L35" i="1"/>
  <c r="H35" i="1" l="1"/>
  <c r="L196" i="1"/>
  <c r="AD196" i="1"/>
  <c r="AD206" i="1"/>
  <c r="L206" i="1"/>
  <c r="H196" i="1" l="1"/>
  <c r="H206" i="1"/>
  <c r="AD151" i="1"/>
  <c r="AD150" i="1"/>
  <c r="L150" i="1"/>
  <c r="H151" i="1" l="1"/>
  <c r="H150" i="1"/>
  <c r="AD210" i="1"/>
  <c r="L210" i="1"/>
  <c r="AD209" i="1"/>
  <c r="L209" i="1"/>
  <c r="L214" i="1"/>
  <c r="AD214" i="1"/>
  <c r="AD166" i="1"/>
  <c r="L166" i="1"/>
  <c r="H209" i="1" l="1"/>
  <c r="H210" i="1"/>
  <c r="H214" i="1"/>
  <c r="H166" i="1"/>
  <c r="L172" i="1"/>
  <c r="AD172" i="1"/>
  <c r="H172" i="1" l="1"/>
  <c r="AD127" i="1"/>
  <c r="L127" i="1"/>
  <c r="AD67" i="1"/>
  <c r="L67" i="1"/>
  <c r="L6" i="1"/>
  <c r="H127" i="1" l="1"/>
  <c r="H67" i="1"/>
  <c r="H6" i="1"/>
  <c r="L213" i="1"/>
  <c r="L212" i="1"/>
  <c r="L211" i="1"/>
  <c r="L208" i="1"/>
  <c r="L207" i="1"/>
  <c r="L205" i="1"/>
  <c r="L204" i="1"/>
  <c r="L203" i="1"/>
  <c r="L202" i="1"/>
  <c r="L201" i="1"/>
  <c r="L200" i="1"/>
  <c r="L199" i="1"/>
  <c r="L198" i="1"/>
  <c r="L197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1" i="1"/>
  <c r="L170" i="1"/>
  <c r="L169" i="1"/>
  <c r="L168" i="1"/>
  <c r="L167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0" i="1"/>
  <c r="L129" i="1"/>
  <c r="L128" i="1"/>
  <c r="L126" i="1"/>
  <c r="L125" i="1"/>
  <c r="L124" i="1"/>
  <c r="L123" i="1"/>
  <c r="L122" i="1"/>
  <c r="L121" i="1"/>
  <c r="L120" i="1"/>
  <c r="L119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3" i="1"/>
  <c r="L92" i="1"/>
  <c r="L91" i="1"/>
  <c r="L90" i="1"/>
  <c r="L89" i="1"/>
  <c r="L88" i="1"/>
  <c r="L87" i="1"/>
  <c r="L86" i="1"/>
  <c r="L85" i="1"/>
  <c r="L84" i="1"/>
  <c r="L83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AD213" i="1"/>
  <c r="AD212" i="1"/>
  <c r="AD211" i="1"/>
  <c r="AD208" i="1"/>
  <c r="AD207" i="1"/>
  <c r="AD205" i="1"/>
  <c r="AD204" i="1"/>
  <c r="AD203" i="1"/>
  <c r="AD202" i="1"/>
  <c r="AD201" i="1"/>
  <c r="AD200" i="1"/>
  <c r="AD199" i="1"/>
  <c r="AD198" i="1"/>
  <c r="AD197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1" i="1"/>
  <c r="AD170" i="1"/>
  <c r="AD169" i="1"/>
  <c r="AD168" i="1"/>
  <c r="AD167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0" i="1"/>
  <c r="AD129" i="1"/>
  <c r="AD128" i="1"/>
  <c r="AD126" i="1"/>
  <c r="AD125" i="1"/>
  <c r="AD124" i="1"/>
  <c r="AD123" i="1"/>
  <c r="AD122" i="1"/>
  <c r="AD121" i="1"/>
  <c r="AD120" i="1"/>
  <c r="AD119" i="1"/>
  <c r="AD117" i="1"/>
  <c r="AD116" i="1"/>
  <c r="AD115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7" i="1"/>
  <c r="AD96" i="1"/>
  <c r="AD95" i="1"/>
  <c r="AD93" i="1"/>
  <c r="AD92" i="1"/>
  <c r="AD91" i="1"/>
  <c r="AD90" i="1"/>
  <c r="AD89" i="1"/>
  <c r="AD88" i="1"/>
  <c r="AD87" i="1"/>
  <c r="AD86" i="1"/>
  <c r="AD85" i="1"/>
  <c r="AD84" i="1"/>
  <c r="AD83" i="1"/>
  <c r="AD81" i="1"/>
  <c r="AD80" i="1"/>
  <c r="AD79" i="1"/>
  <c r="AD78" i="1"/>
  <c r="AD76" i="1"/>
  <c r="AD75" i="1"/>
  <c r="AD74" i="1"/>
  <c r="AD73" i="1"/>
  <c r="AD72" i="1"/>
  <c r="AD71" i="1"/>
  <c r="AD70" i="1"/>
  <c r="AD69" i="1"/>
  <c r="AD68" i="1"/>
  <c r="AD66" i="1"/>
  <c r="AD65" i="1"/>
  <c r="AD64" i="1"/>
  <c r="AD63" i="1"/>
  <c r="AD62" i="1"/>
  <c r="AD61" i="1"/>
  <c r="AD60" i="1"/>
  <c r="H60" i="1" s="1"/>
  <c r="AD59" i="1"/>
  <c r="AD58" i="1"/>
  <c r="AD57" i="1"/>
  <c r="AD56" i="1"/>
  <c r="AD55" i="1"/>
  <c r="AD54" i="1"/>
  <c r="AD53" i="1"/>
  <c r="AD52" i="1"/>
  <c r="H52" i="1" s="1"/>
  <c r="AD51" i="1"/>
  <c r="AD50" i="1"/>
  <c r="AD49" i="1"/>
  <c r="AD48" i="1"/>
  <c r="AD47" i="1"/>
  <c r="AD46" i="1"/>
  <c r="AD45" i="1"/>
  <c r="AD44" i="1"/>
  <c r="H44" i="1" s="1"/>
  <c r="AD43" i="1"/>
  <c r="AD42" i="1"/>
  <c r="AD41" i="1"/>
  <c r="AD40" i="1"/>
  <c r="AD39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5" i="1" l="1"/>
  <c r="H14" i="1"/>
  <c r="H22" i="1"/>
  <c r="H30" i="1"/>
  <c r="H40" i="1"/>
  <c r="H48" i="1"/>
  <c r="H56" i="1"/>
  <c r="H146" i="1"/>
  <c r="H64" i="1"/>
  <c r="H73" i="1"/>
  <c r="H83" i="1"/>
  <c r="H91" i="1"/>
  <c r="H101" i="1"/>
  <c r="H109" i="1"/>
  <c r="H119" i="1"/>
  <c r="H20" i="1"/>
  <c r="H37" i="1"/>
  <c r="H46" i="1"/>
  <c r="H54" i="1"/>
  <c r="H71" i="1"/>
  <c r="H80" i="1"/>
  <c r="H99" i="1"/>
  <c r="H107" i="1"/>
  <c r="H128" i="1"/>
  <c r="H137" i="1"/>
  <c r="H145" i="1"/>
  <c r="H155" i="1"/>
  <c r="H163" i="1"/>
  <c r="H173" i="1"/>
  <c r="H181" i="1"/>
  <c r="H189" i="1"/>
  <c r="H198" i="1"/>
  <c r="H207" i="1"/>
  <c r="H31" i="1"/>
  <c r="H65" i="1"/>
  <c r="H16" i="1"/>
  <c r="H42" i="1"/>
  <c r="H58" i="1"/>
  <c r="H75" i="1"/>
  <c r="H93" i="1"/>
  <c r="H103" i="1"/>
  <c r="H121" i="1"/>
  <c r="H139" i="1"/>
  <c r="H147" i="1"/>
  <c r="H157" i="1"/>
  <c r="H24" i="1"/>
  <c r="H50" i="1"/>
  <c r="H66" i="1"/>
  <c r="H85" i="1"/>
  <c r="H111" i="1"/>
  <c r="H130" i="1"/>
  <c r="H8" i="1"/>
  <c r="H32" i="1"/>
  <c r="H7" i="1"/>
  <c r="H23" i="1"/>
  <c r="H41" i="1"/>
  <c r="H57" i="1"/>
  <c r="H74" i="1"/>
  <c r="H92" i="1"/>
  <c r="H102" i="1"/>
  <c r="H110" i="1"/>
  <c r="H129" i="1"/>
  <c r="H138" i="1"/>
  <c r="H156" i="1"/>
  <c r="H164" i="1"/>
  <c r="H182" i="1"/>
  <c r="H190" i="1"/>
  <c r="H11" i="1"/>
  <c r="H19" i="1"/>
  <c r="H27" i="1"/>
  <c r="H36" i="1"/>
  <c r="H45" i="1"/>
  <c r="H53" i="1"/>
  <c r="H61" i="1"/>
  <c r="H70" i="1"/>
  <c r="H79" i="1"/>
  <c r="H88" i="1"/>
  <c r="H97" i="1"/>
  <c r="H106" i="1"/>
  <c r="H115" i="1"/>
  <c r="H124" i="1"/>
  <c r="H134" i="1"/>
  <c r="H142" i="1"/>
  <c r="H152" i="1"/>
  <c r="H160" i="1"/>
  <c r="H169" i="1"/>
  <c r="H178" i="1"/>
  <c r="H186" i="1"/>
  <c r="H194" i="1"/>
  <c r="H203" i="1"/>
  <c r="H213" i="1"/>
  <c r="H116" i="1"/>
  <c r="H135" i="1"/>
  <c r="H13" i="1"/>
  <c r="H39" i="1"/>
  <c r="H47" i="1"/>
  <c r="H72" i="1"/>
  <c r="H81" i="1"/>
  <c r="H100" i="1"/>
  <c r="H108" i="1"/>
  <c r="H136" i="1"/>
  <c r="H144" i="1"/>
  <c r="H15" i="1"/>
  <c r="H49" i="1"/>
  <c r="H84" i="1"/>
  <c r="H120" i="1"/>
  <c r="H174" i="1"/>
  <c r="H199" i="1"/>
  <c r="H17" i="1"/>
  <c r="H25" i="1"/>
  <c r="H33" i="1"/>
  <c r="H43" i="1"/>
  <c r="H59" i="1"/>
  <c r="H68" i="1"/>
  <c r="H86" i="1"/>
  <c r="H95" i="1"/>
  <c r="H104" i="1"/>
  <c r="H112" i="1"/>
  <c r="H132" i="1"/>
  <c r="H140" i="1"/>
  <c r="H158" i="1"/>
  <c r="H167" i="1"/>
  <c r="H176" i="1"/>
  <c r="H184" i="1"/>
  <c r="H201" i="1"/>
  <c r="H211" i="1"/>
  <c r="H28" i="1"/>
  <c r="H62" i="1"/>
  <c r="H78" i="1"/>
  <c r="H87" i="1"/>
  <c r="H96" i="1"/>
  <c r="H105" i="1"/>
  <c r="H113" i="1"/>
  <c r="H123" i="1"/>
  <c r="H133" i="1"/>
  <c r="H141" i="1"/>
  <c r="H149" i="1"/>
  <c r="H159" i="1"/>
  <c r="H168" i="1"/>
  <c r="H177" i="1"/>
  <c r="H185" i="1"/>
  <c r="H193" i="1"/>
  <c r="H202" i="1"/>
  <c r="H212" i="1"/>
  <c r="H143" i="1"/>
  <c r="H153" i="1"/>
  <c r="H161" i="1"/>
  <c r="H179" i="1"/>
  <c r="H187" i="1"/>
  <c r="H195" i="1"/>
  <c r="H204" i="1"/>
  <c r="H171" i="1"/>
  <c r="H180" i="1"/>
  <c r="H205" i="1"/>
  <c r="H12" i="1"/>
  <c r="H208" i="1"/>
  <c r="H89" i="1"/>
  <c r="H125" i="1"/>
  <c r="H165" i="1"/>
  <c r="H175" i="1"/>
  <c r="H183" i="1"/>
  <c r="H191" i="1"/>
  <c r="H200" i="1"/>
  <c r="H4" i="1"/>
  <c r="H21" i="1"/>
  <c r="H29" i="1"/>
  <c r="H55" i="1"/>
  <c r="H63" i="1"/>
  <c r="H90" i="1"/>
  <c r="H117" i="1"/>
  <c r="H126" i="1"/>
  <c r="H154" i="1"/>
  <c r="H162" i="1"/>
  <c r="H188" i="1"/>
  <c r="H197" i="1"/>
  <c r="H9" i="1"/>
  <c r="H51" i="1"/>
  <c r="H76" i="1"/>
  <c r="H122" i="1"/>
  <c r="H148" i="1"/>
  <c r="H192" i="1"/>
  <c r="H69" i="1"/>
  <c r="H170" i="1"/>
  <c r="A2" i="7"/>
  <c r="A3" i="7" s="1"/>
  <c r="AI3" i="1" l="1"/>
  <c r="L3" i="1" l="1"/>
  <c r="AH3" i="1" s="1"/>
  <c r="AD3" i="1"/>
  <c r="H3" i="1" l="1"/>
</calcChain>
</file>

<file path=xl/sharedStrings.xml><?xml version="1.0" encoding="utf-8"?>
<sst xmlns="http://schemas.openxmlformats.org/spreadsheetml/2006/main" count="1199" uniqueCount="624">
  <si>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</si>
  <si>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</si>
  <si>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</si>
  <si>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</si>
  <si>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</si>
  <si>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</si>
  <si>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</si>
  <si>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</si>
  <si>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</si>
  <si>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</si>
  <si>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</si>
  <si>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</si>
  <si>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</si>
  <si>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</si>
  <si>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</si>
  <si>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</si>
  <si>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</si>
  <si>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</si>
  <si>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</si>
  <si>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</si>
  <si>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</si>
  <si>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</si>
  <si>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</si>
  <si>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</si>
  <si>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</si>
  <si>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</si>
  <si>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</si>
  <si>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</si>
  <si>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</si>
  <si>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</si>
  <si>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</si>
  <si>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</si>
  <si>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</si>
  <si>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</si>
  <si>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</si>
  <si>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</si>
  <si>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</si>
  <si>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</si>
  <si>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</si>
  <si>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</si>
  <si>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</si>
  <si>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</si>
  <si>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</si>
  <si>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</si>
  <si>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</si>
  <si>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</si>
  <si>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</si>
  <si>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</si>
  <si>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</si>
  <si>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</si>
  <si>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</si>
  <si>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</si>
  <si>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</si>
  <si>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</si>
  <si>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</si>
  <si>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</si>
  <si>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</si>
  <si>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</si>
  <si>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</si>
  <si>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</si>
  <si>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</si>
  <si>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</si>
  <si>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</si>
  <si>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</si>
  <si>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</si>
  <si>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</si>
  <si>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</si>
  <si>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</si>
  <si>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</si>
  <si>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</si>
  <si>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</si>
  <si>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</si>
  <si>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</si>
  <si>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</si>
  <si>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</si>
  <si>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</si>
  <si>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</si>
  <si>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</si>
  <si>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</si>
  <si>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</si>
  <si>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</si>
  <si>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</si>
  <si>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</si>
  <si>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</si>
  <si>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</si>
  <si>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</si>
  <si>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</si>
  <si>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</si>
  <si>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</si>
  <si>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</si>
  <si>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</si>
  <si>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</si>
  <si>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</si>
  <si>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</si>
  <si>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</si>
  <si>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</si>
  <si>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</si>
  <si>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</si>
  <si>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</si>
  <si>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</si>
  <si>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</si>
  <si>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</si>
  <si>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</si>
  <si>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</si>
  <si>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</si>
  <si>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</si>
  <si>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</si>
  <si>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</si>
  <si>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</si>
  <si>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</si>
  <si>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</si>
  <si>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</si>
  <si>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</si>
  <si>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</si>
  <si>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</si>
  <si>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</si>
  <si>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</si>
  <si>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</si>
  <si>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</si>
  <si>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</si>
  <si>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</si>
  <si>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</si>
  <si>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</si>
  <si>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</si>
  <si>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</si>
  <si>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</si>
  <si>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</si>
  <si>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</si>
  <si>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</si>
  <si>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</si>
  <si>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</si>
  <si>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</si>
  <si>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</si>
  <si>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</si>
  <si>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</si>
  <si>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</si>
  <si>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</si>
  <si>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</si>
  <si>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</si>
  <si>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</si>
  <si>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</si>
  <si>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</si>
  <si>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</si>
  <si>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</si>
  <si>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</si>
  <si>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</si>
  <si>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</si>
  <si>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</si>
  <si>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</si>
  <si>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</si>
  <si>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</si>
  <si>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</si>
  <si>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</si>
  <si>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</si>
  <si>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</si>
  <si>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</si>
  <si>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</si>
  <si>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</si>
  <si>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</si>
  <si>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</si>
  <si>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</si>
  <si>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</si>
  <si>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</si>
  <si>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</si>
  <si>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</si>
  <si>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</si>
  <si>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</si>
  <si>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</si>
  <si>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</si>
  <si>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</si>
  <si>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</si>
  <si>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</si>
  <si>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</si>
  <si>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</si>
  <si>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</si>
  <si>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</si>
  <si>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</si>
  <si>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</si>
  <si>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</si>
  <si>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</si>
  <si>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</si>
  <si>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</si>
  <si>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</si>
  <si>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</si>
  <si>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</si>
  <si>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</si>
  <si>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</si>
  <si>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</si>
  <si>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</si>
  <si>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</si>
  <si>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</si>
  <si>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</si>
  <si>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</si>
  <si>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</si>
  <si>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</si>
  <si>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</si>
  <si>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</si>
  <si>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</si>
  <si>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</si>
  <si>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</si>
  <si>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</si>
  <si>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</si>
  <si>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</si>
  <si>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</si>
  <si>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</si>
  <si>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</si>
  <si>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</si>
  <si>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</si>
  <si>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</si>
  <si>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</si>
  <si>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</si>
  <si>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</si>
  <si>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</si>
  <si>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</si>
  <si>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</si>
  <si>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</si>
  <si>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</si>
  <si>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</si>
  <si>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</si>
  <si>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</si>
  <si>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</si>
  <si>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</si>
  <si>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</si>
  <si>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</si>
  <si>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</si>
  <si>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</si>
  <si>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</si>
  <si>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</si>
  <si>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</si>
  <si>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</si>
  <si>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</si>
  <si>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</si>
  <si>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</si>
  <si>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</si>
  <si>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</si>
  <si>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</si>
  <si>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</si>
  <si>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</si>
  <si>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</si>
  <si>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</si>
  <si>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</si>
  <si>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</si>
  <si>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</si>
  <si>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</si>
  <si>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</si>
  <si>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</si>
  <si>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</si>
  <si>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</si>
  <si>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</si>
  <si>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</si>
  <si>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</si>
  <si>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</si>
  <si>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</si>
  <si>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</si>
  <si>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</si>
  <si>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</si>
  <si>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</si>
  <si>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</si>
  <si>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</si>
  <si>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</si>
  <si>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</si>
  <si>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</si>
  <si>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</si>
  <si>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</si>
  <si>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</si>
  <si>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</si>
  <si>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</si>
  <si>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</si>
  <si>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</si>
  <si>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</si>
  <si>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</si>
  <si>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</si>
  <si>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</si>
  <si>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</si>
  <si>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</si>
  <si>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</si>
  <si>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</si>
  <si>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</si>
  <si>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</si>
  <si>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</si>
  <si>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</si>
  <si>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</si>
  <si>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</si>
  <si>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</si>
  <si>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</si>
  <si>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</si>
  <si>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</si>
  <si>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</si>
  <si>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</si>
  <si>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</si>
  <si>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</si>
  <si>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</si>
  <si>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</si>
  <si>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</si>
  <si>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</si>
  <si>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</si>
  <si>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</si>
  <si>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</si>
  <si>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</si>
  <si>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</si>
  <si>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</si>
  <si>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</si>
  <si>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</si>
  <si>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</si>
  <si>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</si>
  <si>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</si>
  <si>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</si>
  <si>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</si>
  <si>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</si>
  <si>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</si>
  <si>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</si>
  <si>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</si>
  <si>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</si>
  <si>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</si>
  <si>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</si>
  <si>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</si>
  <si>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</si>
  <si>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</si>
  <si>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</si>
  <si>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</si>
  <si>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</si>
  <si>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</si>
  <si>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</si>
  <si>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</si>
  <si>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</si>
  <si>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</si>
  <si>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</si>
  <si>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</si>
  <si>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</si>
  <si>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</si>
  <si>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</si>
  <si>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</si>
  <si>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</si>
  <si>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</si>
  <si>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</si>
  <si>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</si>
  <si>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</si>
  <si>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</si>
  <si>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</si>
  <si>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</si>
  <si>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</si>
  <si>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</si>
  <si>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</si>
  <si>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</si>
  <si>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</si>
  <si>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</si>
  <si>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</si>
  <si>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</si>
  <si>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</si>
  <si>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</si>
  <si>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</si>
  <si>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</si>
  <si>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</si>
  <si>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</si>
  <si>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</si>
  <si>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</si>
  <si>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</si>
  <si>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</si>
  <si>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</si>
  <si>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</si>
  <si>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</si>
  <si>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</si>
  <si>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</si>
  <si>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</si>
  <si>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</si>
  <si>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</si>
  <si>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</si>
  <si>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</si>
  <si>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</si>
  <si>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</si>
  <si>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</si>
  <si>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</si>
  <si>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</si>
  <si>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</si>
  <si>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</si>
  <si>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</si>
  <si>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</si>
  <si>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</si>
  <si>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</si>
  <si>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</si>
  <si>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</si>
  <si>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</si>
  <si>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</si>
  <si>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</si>
  <si>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</si>
  <si>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</si>
  <si>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</si>
  <si>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</si>
  <si>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</si>
  <si>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</si>
  <si>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</si>
  <si>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</si>
  <si>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</si>
  <si>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</si>
  <si>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</si>
  <si>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</si>
  <si>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</si>
  <si>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</si>
  <si>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</si>
  <si>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</si>
  <si>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</si>
  <si>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</si>
  <si>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</si>
  <si>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</si>
  <si>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</si>
  <si>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</si>
  <si>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</si>
  <si>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</si>
  <si>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</si>
  <si>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</si>
  <si>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</si>
  <si>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</si>
  <si>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</si>
  <si>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</si>
  <si>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</si>
  <si>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</si>
  <si>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</si>
  <si>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</si>
  <si>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</si>
  <si>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</si>
  <si>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</si>
  <si>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</si>
  <si>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</si>
  <si>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</si>
  <si>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</si>
  <si>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</si>
  <si>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</si>
  <si>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</si>
  <si>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</si>
  <si>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</si>
  <si>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</si>
  <si>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</si>
  <si>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</si>
  <si>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</si>
  <si>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</si>
  <si>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</si>
  <si>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</si>
  <si>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</si>
  <si>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</si>
  <si>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</si>
  <si>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</si>
  <si>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</si>
  <si>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</si>
  <si>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</si>
  <si>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</si>
  <si>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</si>
  <si>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</si>
  <si>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</si>
  <si>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</si>
  <si>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</si>
  <si>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</si>
  <si>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</si>
  <si>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</si>
  <si>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</si>
  <si>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</si>
  <si>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</si>
  <si>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</si>
  <si>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</si>
  <si>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</si>
  <si>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</si>
  <si>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</si>
  <si>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</si>
  <si>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</si>
  <si>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</si>
  <si>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</si>
  <si>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</si>
  <si>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</si>
  <si>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</si>
  <si>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</si>
  <si>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</si>
  <si>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</si>
  <si>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</si>
  <si>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</si>
  <si>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</si>
  <si>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</si>
  <si>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</si>
  <si>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</si>
  <si>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</si>
  <si>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</si>
  <si>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</si>
  <si>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</si>
  <si>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</si>
  <si>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</si>
  <si>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</si>
  <si>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</si>
  <si>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</si>
  <si>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</si>
  <si>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</si>
  <si>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</si>
  <si>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</si>
  <si>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</si>
  <si>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</si>
  <si>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</si>
  <si>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</si>
  <si>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</si>
  <si>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</si>
  <si>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</si>
  <si>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</si>
  <si>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</si>
  <si>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</si>
  <si>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</si>
  <si>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</si>
  <si>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</si>
  <si>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</si>
  <si>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</si>
  <si>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</si>
  <si>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</si>
  <si>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</si>
  <si>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</si>
  <si>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</si>
  <si>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</si>
  <si>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</si>
  <si>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</si>
  <si>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</si>
  <si>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</si>
  <si>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</si>
  <si>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</si>
  <si>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</si>
  <si>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</si>
  <si>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</si>
  <si>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</si>
  <si>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</si>
  <si>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</si>
  <si>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</si>
  <si>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</si>
  <si>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</si>
  <si>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</si>
  <si>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</si>
  <si>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</si>
  <si>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</si>
  <si>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</si>
  <si>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</si>
  <si>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</si>
  <si>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</si>
  <si>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</si>
  <si>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</si>
  <si>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</si>
  <si>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</si>
  <si>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</si>
  <si>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</si>
  <si>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</si>
  <si>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</si>
  <si>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</si>
  <si>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</si>
  <si>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</si>
  <si>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</si>
  <si>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</si>
  <si>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</si>
  <si>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</si>
  <si>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</si>
  <si>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</si>
  <si>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</si>
  <si>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</si>
  <si>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</si>
  <si>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</si>
  <si>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</si>
  <si>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</si>
  <si>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</si>
  <si>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</si>
  <si>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</si>
  <si>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</si>
  <si>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</si>
  <si>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</si>
  <si>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</si>
  <si>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</si>
  <si>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</si>
  <si>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</si>
  <si>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</si>
  <si>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</si>
  <si>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</si>
  <si>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</si>
  <si>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</si>
  <si>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</si>
  <si>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</si>
  <si>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</si>
  <si>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</si>
  <si>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</si>
  <si>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</si>
  <si>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</si>
  <si>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</si>
  <si>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</si>
  <si>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</si>
  <si>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</si>
  <si>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</si>
  <si>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</si>
  <si>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</si>
  <si>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</si>
  <si>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</si>
  <si>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</si>
  <si>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</si>
  <si>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</si>
  <si>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</si>
  <si>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</si>
  <si>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</si>
  <si>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</si>
  <si>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</si>
  <si>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</si>
  <si>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</si>
  <si>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</si>
  <si>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</si>
  <si>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</si>
  <si>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</si>
  <si>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</si>
  <si>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</si>
  <si>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</si>
  <si>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</si>
  <si>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</si>
  <si>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</si>
  <si>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</si>
  <si>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</si>
  <si>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</si>
  <si>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</si>
  <si>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</si>
  <si>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</si>
  <si>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</si>
  <si>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</si>
  <si>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</si>
  <si>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</si>
  <si>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</si>
  <si>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単体攻撃力50%アップ 回避率10%アップ 斬撃回避率20%アップ クリティカル率10%アップ &lt;強欲&gt;特効40%アップ &lt;色欲&gt;特効20%アップ</t>
  </si>
  <si>
    <t>TS_ENVYRIA_DAPHNE_01.png</t>
  </si>
  <si>
    <t>TS_LUST_ST_MELA_02.png</t>
  </si>
  <si>
    <t>乙女は引かず、盾は輝く</t>
  </si>
  <si>
    <t>即発進スプラッシュ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</si>
</sst>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23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6.png"/><Relationship Id="rId63" Type="http://schemas.openxmlformats.org/officeDocument/2006/relationships/image" Target="../media/image244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8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31.png"/><Relationship Id="rId53" Type="http://schemas.openxmlformats.org/officeDocument/2006/relationships/image" Target="../media/image239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2.png"/><Relationship Id="rId5" Type="http://schemas.openxmlformats.org/officeDocument/2006/relationships/image" Target="../media/image215.png"/><Relationship Id="rId19" Type="http://schemas.openxmlformats.org/officeDocument/2006/relationships/image" Target="../media/image222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6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0.png"/><Relationship Id="rId43" Type="http://schemas.openxmlformats.org/officeDocument/2006/relationships/image" Target="../media/image234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7.png"/><Relationship Id="rId77" Type="http://schemas.openxmlformats.org/officeDocument/2006/relationships/image" Target="../media/image251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8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5.png"/><Relationship Id="rId3" Type="http://schemas.openxmlformats.org/officeDocument/2006/relationships/image" Target="../media/image214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21.png"/><Relationship Id="rId25" Type="http://schemas.openxmlformats.org/officeDocument/2006/relationships/image" Target="../media/image225.png"/><Relationship Id="rId33" Type="http://schemas.openxmlformats.org/officeDocument/2006/relationships/image" Target="../media/image229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2.png"/><Relationship Id="rId67" Type="http://schemas.openxmlformats.org/officeDocument/2006/relationships/image" Target="../media/image246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33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0.png"/><Relationship Id="rId83" Type="http://schemas.openxmlformats.org/officeDocument/2006/relationships/image" Target="../media/image254.png"/><Relationship Id="rId88" Type="http://schemas.openxmlformats.org/officeDocument/2006/relationships/image" Target="../media/image258.png"/><Relationship Id="rId1" Type="http://schemas.openxmlformats.org/officeDocument/2006/relationships/image" Target="../media/image213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0.png"/><Relationship Id="rId23" Type="http://schemas.openxmlformats.org/officeDocument/2006/relationships/image" Target="../media/image224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7.png"/><Relationship Id="rId57" Type="http://schemas.openxmlformats.org/officeDocument/2006/relationships/image" Target="../media/image241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8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5.png"/><Relationship Id="rId73" Type="http://schemas.openxmlformats.org/officeDocument/2006/relationships/image" Target="../media/image249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53.png"/><Relationship Id="rId86" Type="http://schemas.openxmlformats.org/officeDocument/2006/relationships/image" Target="../media/image25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7.png"/><Relationship Id="rId13" Type="http://schemas.openxmlformats.org/officeDocument/2006/relationships/image" Target="../media/image219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2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0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6.png"/><Relationship Id="rId71" Type="http://schemas.openxmlformats.org/officeDocument/2006/relationships/image" Target="../media/image248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7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5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7.png"/><Relationship Id="rId61" Type="http://schemas.openxmlformats.org/officeDocument/2006/relationships/image" Target="../media/image243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468172</xdr:rowOff>
    </xdr:from>
    <xdr:to>
      <xdr:col>2</xdr:col>
      <xdr:colOff>1</xdr:colOff>
      <xdr:row>40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46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46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468172</xdr:rowOff>
    </xdr:from>
    <xdr:to>
      <xdr:col>2</xdr:col>
      <xdr:colOff>1</xdr:colOff>
      <xdr:row>50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51</xdr:row>
      <xdr:rowOff>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2</xdr:col>
      <xdr:colOff>1</xdr:colOff>
      <xdr:row>57</xdr:row>
      <xdr:rowOff>2543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58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468172</xdr:rowOff>
    </xdr:from>
    <xdr:to>
      <xdr:col>2</xdr:col>
      <xdr:colOff>1</xdr:colOff>
      <xdr:row>60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66</xdr:row>
      <xdr:rowOff>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67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69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69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71</xdr:row>
      <xdr:rowOff>2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468171</xdr:rowOff>
    </xdr:from>
    <xdr:to>
      <xdr:col>2</xdr:col>
      <xdr:colOff>1</xdr:colOff>
      <xdr:row>72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5503</xdr:colOff>
      <xdr:row>74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1</xdr:colOff>
      <xdr:row>75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3442</xdr:rowOff>
    </xdr:from>
    <xdr:to>
      <xdr:col>2</xdr:col>
      <xdr:colOff>1</xdr:colOff>
      <xdr:row>78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468172</xdr:rowOff>
    </xdr:from>
    <xdr:to>
      <xdr:col>2</xdr:col>
      <xdr:colOff>1</xdr:colOff>
      <xdr:row>79</xdr:row>
      <xdr:rowOff>1444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80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</xdr:colOff>
      <xdr:row>82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3537</xdr:rowOff>
    </xdr:from>
    <xdr:to>
      <xdr:col>2</xdr:col>
      <xdr:colOff>1</xdr:colOff>
      <xdr:row>83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85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2545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87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88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89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2</xdr:rowOff>
    </xdr:from>
    <xdr:to>
      <xdr:col>2</xdr:col>
      <xdr:colOff>1</xdr:colOff>
      <xdr:row>93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2</xdr:rowOff>
    </xdr:from>
    <xdr:to>
      <xdr:col>2</xdr:col>
      <xdr:colOff>1</xdr:colOff>
      <xdr:row>95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</xdr:rowOff>
    </xdr:from>
    <xdr:to>
      <xdr:col>2</xdr:col>
      <xdr:colOff>1</xdr:colOff>
      <xdr:row>95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468171</xdr:rowOff>
    </xdr:from>
    <xdr:to>
      <xdr:col>2</xdr:col>
      <xdr:colOff>1</xdr:colOff>
      <xdr:row>96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468171</xdr:rowOff>
    </xdr:from>
    <xdr:to>
      <xdr:col>2</xdr:col>
      <xdr:colOff>1</xdr:colOff>
      <xdr:row>99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98</xdr:row>
      <xdr:rowOff>466724</xdr:rowOff>
    </xdr:from>
    <xdr:to>
      <xdr:col>2</xdr:col>
      <xdr:colOff>0</xdr:colOff>
      <xdr:row>100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5747812"/>
          <a:ext cx="468174" cy="4696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466726</xdr:rowOff>
    </xdr:from>
    <xdr:to>
      <xdr:col>2</xdr:col>
      <xdr:colOff>1</xdr:colOff>
      <xdr:row>101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1446</xdr:rowOff>
    </xdr:from>
    <xdr:to>
      <xdr:col>2</xdr:col>
      <xdr:colOff>1</xdr:colOff>
      <xdr:row>102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1125</xdr:rowOff>
    </xdr:from>
    <xdr:to>
      <xdr:col>2</xdr:col>
      <xdr:colOff>1</xdr:colOff>
      <xdr:row>104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463512</xdr:rowOff>
    </xdr:from>
    <xdr:to>
      <xdr:col>2</xdr:col>
      <xdr:colOff>1</xdr:colOff>
      <xdr:row>104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463833</xdr:rowOff>
    </xdr:from>
    <xdr:to>
      <xdr:col>2</xdr:col>
      <xdr:colOff>1</xdr:colOff>
      <xdr:row>105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463510</xdr:rowOff>
    </xdr:from>
    <xdr:to>
      <xdr:col>2</xdr:col>
      <xdr:colOff>1</xdr:colOff>
      <xdr:row>106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463510</xdr:rowOff>
    </xdr:from>
    <xdr:to>
      <xdr:col>2</xdr:col>
      <xdr:colOff>1</xdr:colOff>
      <xdr:row>107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1</xdr:colOff>
      <xdr:row>109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463510</xdr:rowOff>
    </xdr:from>
    <xdr:to>
      <xdr:col>2</xdr:col>
      <xdr:colOff>1</xdr:colOff>
      <xdr:row>109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1</xdr:colOff>
      <xdr:row>110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2</xdr:rowOff>
    </xdr:from>
    <xdr:to>
      <xdr:col>2</xdr:col>
      <xdr:colOff>1</xdr:colOff>
      <xdr:row>112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466087</xdr:rowOff>
    </xdr:from>
    <xdr:to>
      <xdr:col>2</xdr:col>
      <xdr:colOff>1</xdr:colOff>
      <xdr:row>113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113</xdr:row>
      <xdr:rowOff>464731</xdr:rowOff>
    </xdr:from>
    <xdr:to>
      <xdr:col>2</xdr:col>
      <xdr:colOff>0</xdr:colOff>
      <xdr:row>115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52768411"/>
          <a:ext cx="468174" cy="471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466086</xdr:rowOff>
    </xdr:from>
    <xdr:to>
      <xdr:col>2</xdr:col>
      <xdr:colOff>1</xdr:colOff>
      <xdr:row>116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466085</xdr:rowOff>
    </xdr:from>
    <xdr:to>
      <xdr:col>2</xdr:col>
      <xdr:colOff>1</xdr:colOff>
      <xdr:row>117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118</xdr:row>
      <xdr:rowOff>1353</xdr:rowOff>
    </xdr:from>
    <xdr:to>
      <xdr:col>2</xdr:col>
      <xdr:colOff>0</xdr:colOff>
      <xdr:row>119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466405</xdr:rowOff>
    </xdr:from>
    <xdr:to>
      <xdr:col>2</xdr:col>
      <xdr:colOff>1</xdr:colOff>
      <xdr:row>120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466726</xdr:rowOff>
    </xdr:from>
    <xdr:to>
      <xdr:col>2</xdr:col>
      <xdr:colOff>1</xdr:colOff>
      <xdr:row>121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1446</xdr:rowOff>
    </xdr:from>
    <xdr:to>
      <xdr:col>2</xdr:col>
      <xdr:colOff>1</xdr:colOff>
      <xdr:row>122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1</xdr:colOff>
      <xdr:row>123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459973</xdr:rowOff>
    </xdr:from>
    <xdr:to>
      <xdr:col>2</xdr:col>
      <xdr:colOff>1</xdr:colOff>
      <xdr:row>124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463510</xdr:rowOff>
    </xdr:from>
    <xdr:to>
      <xdr:col>2</xdr:col>
      <xdr:colOff>1</xdr:colOff>
      <xdr:row>125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3537</xdr:rowOff>
    </xdr:from>
    <xdr:to>
      <xdr:col>2</xdr:col>
      <xdr:colOff>1</xdr:colOff>
      <xdr:row>128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3536</xdr:rowOff>
    </xdr:from>
    <xdr:to>
      <xdr:col>2</xdr:col>
      <xdr:colOff>1</xdr:colOff>
      <xdr:row>129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3538</xdr:rowOff>
    </xdr:from>
    <xdr:to>
      <xdr:col>2</xdr:col>
      <xdr:colOff>1</xdr:colOff>
      <xdr:row>130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3538</xdr:rowOff>
    </xdr:from>
    <xdr:to>
      <xdr:col>2</xdr:col>
      <xdr:colOff>1</xdr:colOff>
      <xdr:row>133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3535</xdr:rowOff>
    </xdr:from>
    <xdr:to>
      <xdr:col>2</xdr:col>
      <xdr:colOff>1</xdr:colOff>
      <xdr:row>134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3537</xdr:rowOff>
    </xdr:from>
    <xdr:to>
      <xdr:col>2</xdr:col>
      <xdr:colOff>1</xdr:colOff>
      <xdr:row>136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466726</xdr:rowOff>
    </xdr:from>
    <xdr:to>
      <xdr:col>2</xdr:col>
      <xdr:colOff>1</xdr:colOff>
      <xdr:row>137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</xdr:rowOff>
    </xdr:from>
    <xdr:to>
      <xdr:col>2</xdr:col>
      <xdr:colOff>1</xdr:colOff>
      <xdr:row>139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3441</xdr:rowOff>
    </xdr:from>
    <xdr:to>
      <xdr:col>2</xdr:col>
      <xdr:colOff>1</xdr:colOff>
      <xdr:row>141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</xdr:rowOff>
    </xdr:from>
    <xdr:to>
      <xdr:col>2</xdr:col>
      <xdr:colOff>1</xdr:colOff>
      <xdr:row>143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468171</xdr:rowOff>
    </xdr:from>
    <xdr:to>
      <xdr:col>2</xdr:col>
      <xdr:colOff>1</xdr:colOff>
      <xdr:row>144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1</xdr:colOff>
      <xdr:row>146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151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153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3</xdr:rowOff>
    </xdr:from>
    <xdr:to>
      <xdr:col>2</xdr:col>
      <xdr:colOff>1</xdr:colOff>
      <xdr:row>155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156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468170</xdr:rowOff>
    </xdr:from>
    <xdr:to>
      <xdr:col>2</xdr:col>
      <xdr:colOff>1</xdr:colOff>
      <xdr:row>157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158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468170</xdr:rowOff>
    </xdr:from>
    <xdr:to>
      <xdr:col>2</xdr:col>
      <xdr:colOff>1</xdr:colOff>
      <xdr:row>159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468171</xdr:rowOff>
    </xdr:from>
    <xdr:to>
      <xdr:col>2</xdr:col>
      <xdr:colOff>1</xdr:colOff>
      <xdr:row>161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1</xdr:colOff>
      <xdr:row>162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468171</xdr:rowOff>
    </xdr:from>
    <xdr:to>
      <xdr:col>2</xdr:col>
      <xdr:colOff>1</xdr:colOff>
      <xdr:row>163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2</xdr:rowOff>
    </xdr:from>
    <xdr:to>
      <xdr:col>2</xdr:col>
      <xdr:colOff>1</xdr:colOff>
      <xdr:row>164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468172</xdr:rowOff>
    </xdr:from>
    <xdr:to>
      <xdr:col>2</xdr:col>
      <xdr:colOff>1</xdr:colOff>
      <xdr:row>165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2</xdr:rowOff>
    </xdr:from>
    <xdr:to>
      <xdr:col>2</xdr:col>
      <xdr:colOff>1</xdr:colOff>
      <xdr:row>167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468172</xdr:rowOff>
    </xdr:from>
    <xdr:to>
      <xdr:col>2</xdr:col>
      <xdr:colOff>1</xdr:colOff>
      <xdr:row>168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169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1</xdr:colOff>
      <xdr:row>170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2</xdr:rowOff>
    </xdr:from>
    <xdr:to>
      <xdr:col>2</xdr:col>
      <xdr:colOff>1</xdr:colOff>
      <xdr:row>171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172</xdr:row>
      <xdr:rowOff>5988</xdr:rowOff>
    </xdr:from>
    <xdr:to>
      <xdr:col>2</xdr:col>
      <xdr:colOff>0</xdr:colOff>
      <xdr:row>173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5988</xdr:rowOff>
    </xdr:from>
    <xdr:to>
      <xdr:col>2</xdr:col>
      <xdr:colOff>1</xdr:colOff>
      <xdr:row>174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3</xdr:rowOff>
    </xdr:from>
    <xdr:to>
      <xdr:col>2</xdr:col>
      <xdr:colOff>1</xdr:colOff>
      <xdr:row>175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</xdr:colOff>
      <xdr:row>176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1994</xdr:rowOff>
    </xdr:from>
    <xdr:to>
      <xdr:col>2</xdr:col>
      <xdr:colOff>1</xdr:colOff>
      <xdr:row>176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463189</xdr:rowOff>
    </xdr:from>
    <xdr:to>
      <xdr:col>2</xdr:col>
      <xdr:colOff>1</xdr:colOff>
      <xdr:row>177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1996</xdr:rowOff>
    </xdr:from>
    <xdr:to>
      <xdr:col>2</xdr:col>
      <xdr:colOff>1</xdr:colOff>
      <xdr:row>179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179</xdr:row>
      <xdr:rowOff>6976</xdr:rowOff>
    </xdr:from>
    <xdr:to>
      <xdr:col>2</xdr:col>
      <xdr:colOff>0</xdr:colOff>
      <xdr:row>180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</xdr:rowOff>
    </xdr:from>
    <xdr:to>
      <xdr:col>2</xdr:col>
      <xdr:colOff>1</xdr:colOff>
      <xdr:row>181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1995</xdr:rowOff>
    </xdr:from>
    <xdr:to>
      <xdr:col>2</xdr:col>
      <xdr:colOff>1</xdr:colOff>
      <xdr:row>181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1995</xdr:rowOff>
    </xdr:from>
    <xdr:to>
      <xdr:col>2</xdr:col>
      <xdr:colOff>1</xdr:colOff>
      <xdr:row>183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560</xdr:rowOff>
    </xdr:from>
    <xdr:to>
      <xdr:col>2</xdr:col>
      <xdr:colOff>1</xdr:colOff>
      <xdr:row>184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185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466726</xdr:rowOff>
    </xdr:from>
    <xdr:to>
      <xdr:col>2</xdr:col>
      <xdr:colOff>1</xdr:colOff>
      <xdr:row>187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188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1447</xdr:rowOff>
    </xdr:from>
    <xdr:to>
      <xdr:col>2</xdr:col>
      <xdr:colOff>1</xdr:colOff>
      <xdr:row>189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</xdr:colOff>
      <xdr:row>190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1447</xdr:rowOff>
    </xdr:from>
    <xdr:to>
      <xdr:col>2</xdr:col>
      <xdr:colOff>1</xdr:colOff>
      <xdr:row>191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3</xdr:rowOff>
    </xdr:from>
    <xdr:to>
      <xdr:col>2</xdr:col>
      <xdr:colOff>1</xdr:colOff>
      <xdr:row>192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1</xdr:rowOff>
    </xdr:from>
    <xdr:to>
      <xdr:col>2</xdr:col>
      <xdr:colOff>1</xdr:colOff>
      <xdr:row>192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13</xdr:rowOff>
    </xdr:from>
    <xdr:to>
      <xdr:col>1</xdr:col>
      <xdr:colOff>468160</xdr:colOff>
      <xdr:row>194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13</xdr:rowOff>
    </xdr:from>
    <xdr:to>
      <xdr:col>1</xdr:col>
      <xdr:colOff>468160</xdr:colOff>
      <xdr:row>195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90225677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466725</xdr:rowOff>
    </xdr:from>
    <xdr:to>
      <xdr:col>2</xdr:col>
      <xdr:colOff>1</xdr:colOff>
      <xdr:row>198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1994</xdr:rowOff>
    </xdr:from>
    <xdr:to>
      <xdr:col>2</xdr:col>
      <xdr:colOff>1</xdr:colOff>
      <xdr:row>199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463297</xdr:rowOff>
    </xdr:from>
    <xdr:to>
      <xdr:col>2</xdr:col>
      <xdr:colOff>1</xdr:colOff>
      <xdr:row>199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201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463189</xdr:rowOff>
    </xdr:from>
    <xdr:to>
      <xdr:col>2</xdr:col>
      <xdr:colOff>1</xdr:colOff>
      <xdr:row>201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463189</xdr:rowOff>
    </xdr:from>
    <xdr:to>
      <xdr:col>2</xdr:col>
      <xdr:colOff>1</xdr:colOff>
      <xdr:row>202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203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468160</xdr:colOff>
      <xdr:row>206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208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1</xdr:colOff>
      <xdr:row>209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1</xdr:colOff>
      <xdr:row>209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781</xdr:rowOff>
    </xdr:from>
    <xdr:to>
      <xdr:col>2</xdr:col>
      <xdr:colOff>1</xdr:colOff>
      <xdr:row>212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1</xdr:colOff>
      <xdr:row>212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1445</xdr:rowOff>
    </xdr:from>
    <xdr:to>
      <xdr:col>2</xdr:col>
      <xdr:colOff>1</xdr:colOff>
      <xdr:row>73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137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1614</xdr:colOff>
      <xdr:row>91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88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2</xdr:rowOff>
    </xdr:from>
    <xdr:to>
      <xdr:col>2</xdr:col>
      <xdr:colOff>1614</xdr:colOff>
      <xdr:row>122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1614</xdr:colOff>
      <xdr:row>75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131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1614</xdr:colOff>
      <xdr:row>135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139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1614</xdr:colOff>
      <xdr:row>141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1614</xdr:colOff>
      <xdr:row>184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1614</xdr:colOff>
      <xdr:row>205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1614</xdr:colOff>
      <xdr:row>66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416</xdr:colOff>
      <xdr:row>172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457200</xdr:colOff>
      <xdr:row>165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457200</xdr:colOff>
      <xdr:row>210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466344</xdr:colOff>
      <xdr:row>213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1614</xdr:colOff>
      <xdr:row>150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1614</xdr:colOff>
      <xdr:row>151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</xdr:col>
      <xdr:colOff>1614</xdr:colOff>
      <xdr:row>206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193</xdr:row>
      <xdr:rowOff>2</xdr:rowOff>
    </xdr:from>
    <xdr:to>
      <xdr:col>2</xdr:col>
      <xdr:colOff>0</xdr:colOff>
      <xdr:row>194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9757506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1614</xdr:colOff>
      <xdr:row>94</xdr:row>
      <xdr:rowOff>1612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468160</xdr:colOff>
      <xdr:row>130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466344</xdr:colOff>
      <xdr:row>76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466344</xdr:colOff>
      <xdr:row>81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96</xdr:row>
      <xdr:rowOff>468172</xdr:rowOff>
    </xdr:from>
    <xdr:to>
      <xdr:col>1</xdr:col>
      <xdr:colOff>468172</xdr:colOff>
      <xdr:row>97</xdr:row>
      <xdr:rowOff>468172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48129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466344</xdr:colOff>
      <xdr:row>117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466344</xdr:colOff>
      <xdr:row>37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466344</xdr:colOff>
      <xdr:row>113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2303680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6"/>
  <sheetViews>
    <sheetView tabSelected="1" zoomScaleNormal="100" workbookViewId="0">
      <pane xSplit="2" ySplit="2" topLeftCell="N213" activePane="bottomRight" state="frozen"/>
      <selection pane="topRight" activeCell="C1" sqref="C1"/>
      <selection pane="bottomLeft" activeCell="A3" sqref="A3"/>
      <selection pane="bottomRight" activeCell="AH2" sqref="AH2:AH21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605</v>
      </c>
      <c r="AH2" s="49" t="s">
        <v>604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7" si="0">SUMPRODUCT(I$1:AD$1,I3:AD3)</f>
        <v>0</v>
      </c>
      <c r="I3" s="2"/>
      <c r="J3" s="2"/>
      <c r="K3" s="2"/>
      <c r="L3" s="2">
        <f t="shared" ref="L3:L70" si="1">MAX(J3:K3)</f>
        <v>0</v>
      </c>
      <c r="M3" s="2"/>
      <c r="N3" s="2"/>
      <c r="O3" s="2"/>
      <c r="P3" s="2"/>
      <c r="Q3" s="7"/>
      <c r="U3" s="4"/>
      <c r="AD3" s="4">
        <f t="shared" ref="AD3:AD70" si="2">MAX(W3:AC3)</f>
        <v>0</v>
      </c>
      <c r="AF3" s="23"/>
      <c r="AG3" s="31" t="str">
        <f>"&lt;tr class='mmt"&amp;IF(E3="活動"," ev",IF(E3="限定"," ltd",""))&amp;IF(G3=""," groupless'","'")&amp;"&gt;&lt;a href='https://www.alchemistcodedb.com/jp/card/"&amp;SUBSTITUTE(SUBSTITUTE(LOWER(A3),"_","-"),".png",""&amp;"'&gt;&lt;td headers='icon'&gt;&lt;img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 groupless'&gt;&lt;a href='https://www.alchemistcodedb.com/jp/card/ts-aot-01'&gt;&lt;td headers='icon'&gt;&lt;img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);"</f>
        <v>document.getElementById('m001').innerHTML = (b1*0+b2*0+b0*0) + (s1*0+s2*0+s3*0+s4*0+s5*0+s6*0+s7*0+s0*0) + (e01*0+e02*0+e03*0+e04*+e05*0+e06*0+e07*0+e08*0+e09*0+e10*0+e11*0+e12*0+e13*0+e14*0+e15*0+e16*0+e17*0);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groupless'","'")&amp;"&gt;&lt;a href='https://www.alchemistcodedb.com/jp/card/"&amp;SUBSTITUTE(SUBSTITUTE(LOWER(A4),"_","-"),".png",""&amp;"'&gt;&lt;td headers='icon'&gt;&lt;img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 groupless'&gt;&lt;a href='https://www.alchemistcodedb.com/jp/card/ts-aot-02'&gt;&lt;td headers='icon'&gt;&lt;img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);"</f>
        <v>document.getElementById('m002').innerHTML = (b1*0+b2*0+b0*0) + (s1*0+s2*0+s3*0+s4*0+s5*0+s6*0+s7*0+s0*0) + (e01*0+e02*0+e03*0+e04*+e05*0+e06*0+e07*0+e08*0+e09*0+e10*0+e11*0+e12*0+e13*0+e14*0+e15*0+e16*0+e17*0);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groupless'","'")&amp;"&gt;&lt;a href='https://www.alchemistcodedb.com/jp/card/"&amp;SUBSTITUTE(SUBSTITUTE(LOWER(A5),"_","-"),".png",""&amp;"'&gt;&lt;td headers='icon'&gt;&lt;img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ev'&gt;&lt;a href='https://www.alchemistcodedb.com/jp/card/ts-aprilfool-01'&gt;&lt;td headers='icon'&gt;&lt;img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3"/>
        <v>document.getElementById('m003').innerHTML = (b1*0+b2*0+b0*0) + (s1*15+s2*0+s3*0+s4*0+s5*15+s6*0+s7*0+s0*15) + (e01*30+e02*0+e03*0+e04*30+e05*0+e06*0+e07*0+e08*0+e09*0+e10*0+e11*0+e12*0+e13*0+e14*0+e15*0+e16*0+e17*0);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groupless'","'")&amp;"&gt;&lt;a href='https://www.alchemistcodedb.com/jp/card/"&amp;SUBSTITUTE(SUBSTITUTE(LOWER(A6),"_","-"),".png",""&amp;"'&gt;&lt;td headers='icon'&gt;&lt;img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 groupless'&gt;&lt;a href='https://www.alchemistcodedb.com/jp/card/ts-aprilfool-2020'&gt;&lt;td headers='icon'&gt;&lt;img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3"/>
        <v>document.getElementById('m004').innerHTML = (b1*0+b2*0+b0*0) + (s1*0+s2*0+s3*0+s4*0+s5*0+s6*0+s7*0+s0*0) + (e01*0+e02*0+e03*0+e04*+e05*0+e06*0+e07*0+e08*0+e09*0+e10*0+e11*0+e12*0+e13*0+e14*0+e15*0+e16*0+e17*0);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groupless'","'")&amp;"&gt;&lt;a href='https://www.alchemistcodedb.com/jp/card/"&amp;SUBSTITUTE(SUBSTITUTE(LOWER(A7),"_","-"),".png",""&amp;"'&gt;&lt;td headers='icon'&gt;&lt;img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ltd'&gt;&lt;a href='https://www.alchemistcodedb.com/jp/card/ts-bf-01'&gt;&lt;td headers='icon'&gt;&lt;img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t="shared" si="3"/>
        <v>document.getElementById('m005').innerHTML = (b1*30+b2*0+b0*30) + (s1*0+s2*20+s3*0+s4*0+s5*40+s6*0+s7*0+s0*40) + (e01*0+e02*30+e03*0+e04*30+e05*0+e06*0+e07*0+e08*0+e09*0+e10*0+e11*0+e12*0+e13*0+e14*0+e15*0+e16*0+e17*0);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groupless'","'")&amp;"&gt;&lt;a href='https://www.alchemistcodedb.com/jp/card/"&amp;SUBSTITUTE(SUBSTITUTE(LOWER(A8),"_","-"),".png",""&amp;"'&gt;&lt;td headers='icon'&gt;&lt;img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ev'&gt;&lt;a href='https://www.alchemistcodedb.com/jp/card/ts-bf-02'&gt;&lt;td headers='icon'&gt;&lt;img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t="shared" si="3"/>
        <v>document.getElementById('m006').innerHTML = (b1*30+b2*0+b0*30) + (s1*0+s2*30+s3*0+s4*0+s5*0+s6*0+s7*0+s0*30) + (e01*0+e02*0+e03*0+e04*+e05*0+e06*0+e07*0+e08*0+e09*0+e10*0+e11*0+e12*0+e13*0+e14*0+e15*0+e16*0+e17*0);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groupless'","'")&amp;"&gt;&lt;a href='https://www.alchemistcodedb.com/jp/card/"&amp;SUBSTITUTE(SUBSTITUTE(LOWER(A9),"_","-"),".png",""&amp;"'&gt;&lt;td headers='icon'&gt;&lt;img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groupless'&gt;&lt;a href='https://www.alchemistcodedb.com/jp/card/ts-caramel-01'&gt;&lt;td headers='icon'&gt;&lt;img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(b1*0+b2*0+b0*0) + (s1*0+s2*0+s3*0+s4*0+s5*0+s6*0+s7*0+s0*0) + (e01*0+e02*0+e03*0+e04*+e05*0+e06*0+e07*0+e08*0+e09*0+e10*0+e11*0+e12*0+e13*0+e14*0+e15*0+e16*0+e17*0);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groupless'","'")&amp;"&gt;&lt;a href='https://www.alchemistcodedb.com/jp/card/"&amp;SUBSTITUTE(SUBSTITUTE(LOWER(A10),"_","-"),".png",""&amp;"'&gt;&lt;td headers='icon'&gt;&lt;img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ev groupless'&gt;&lt;a href='https://www.alchemistcodedb.com/jp/card/ts-comike-01'&gt;&lt;td headers='icon'&gt;&lt;img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(s1*0+s2*0+s3*0+s4*0+s5*0+s6*0+s7*0+s0*0) + (e01*0+e02*0+e03*0+e04*+e05*0+e06*0+e07*0+e08*0+e09*0+e10*0+e11*0+e12*0+e13*0+e14*0+e15*0+e16*0+e17*0);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groupless'","'")&amp;"&gt;&lt;a href='https://www.alchemistcodedb.com/jp/card/"&amp;SUBSTITUTE(SUBSTITUTE(LOWER(A11),"_","-"),".png",""&amp;"'&gt;&lt;td headers='icon'&gt;&lt;img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ltd'&gt;&lt;a href='https://www.alchemistcodedb.com/jp/card/ts-cry-arth-01'&gt;&lt;td headers='icon'&gt;&lt;img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(s1*0+s2*60+s3*0+s4*0+s5*0+s6*0+s7*0+s0*60) + (e01*50+e02*0+e03*0+e04*50+e05*0+e06*0+e07*0+e08*0+e09*0+e10*0+e11*0+e12*20+e13*0+e14*0+e15*0+e16*0+e17*0);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groupless'","'")&amp;"&gt;&lt;a href='https://www.alchemistcodedb.com/jp/card/"&amp;SUBSTITUTE(SUBSTITUTE(LOWER(A12),"_","-"),".png",""&amp;"'&gt;&lt;td headers='icon'&gt;&lt;img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ev'&gt;&lt;a href='https://www.alchemistcodedb.com/jp/card/ts-cry-merl-01'&gt;&lt;td headers='icon'&gt;&lt;img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(b1*0+b2*30+b0*30) + (s1*0+s2*0+s3*30+s4*0+s5*0+s6*0+s7*0+s0*30) + (e01*0+e02*0+e03*0+e04*+e05*0+e06*0+e07*0+e08*0+e09*0+e10*0+e11*0+e12*0+e13*0+e14*0+e15*0+e16*0+e17*0);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groupless'","'")&amp;"&gt;&lt;a href='https://www.alchemistcodedb.com/jp/card/"&amp;SUBSTITUTE(SUBSTITUTE(LOWER(A13),"_","-"),".png",""&amp;"'&gt;&lt;td headers='icon'&gt;&lt;img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class='mmt'&gt;&lt;a href='https://www.alchemistcodedb.com/jp/card/ts-desert-ank-01'&gt;&lt;td headers='icon'&gt;&lt;img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(b1*30+b2*0+b0*30) + (s1*0+s2*0+s3*0+s4*0+s5*0+s6*0+s7*0+s0*0) + (e01*0+e02*0+e03*0+e04*+e05*0+e06*0+e07*0+e08*0+e09*0+e10*0+e11*0+e12*0+e13*0+e14*0+e15*0+e16*0+e17*0);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groupless'","'")&amp;"&gt;&lt;a href='https://www.alchemistcodedb.com/jp/card/"&amp;SUBSTITUTE(SUBSTITUTE(LOWER(A14),"_","-"),".png",""&amp;"'&gt;&lt;td headers='icon'&gt;&lt;img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class='mmt'&gt;&lt;a href='https://www.alchemistcodedb.com/jp/card/ts-desert-ank-02'&gt;&lt;td headers='icon'&gt;&lt;img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(s1*30+s2*0+s3*0+s4*30+s5*0+s6*0+s7*0+s0*30) + (e01*0+e02*30+e03*0+e04*30+e05*0+e06*0+e07*0+e08*0+e09*0+e10*0+e11*0+e12*0+e13*0+e14*0+e15*0+e16*0+e17*0);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groupless'","'")&amp;"&gt;&lt;a href='https://www.alchemistcodedb.com/jp/card/"&amp;SUBSTITUTE(SUBSTITUTE(LOWER(A15),"_","-"),".png",""&amp;"'&gt;&lt;td headers='icon'&gt;&lt;img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 ltd'&gt;&lt;a href='https://www.alchemistcodedb.com/jp/card/ts-desert-ankh-03'&gt;&lt;td headers='icon'&gt;&lt;img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(b1*20+b2*0+b0*20) + (s1*30+s2*0+s3*0+s4*30+s5*0+s6*0+s7*0+s0*30) + (e01*0+e02*40+e03*0+e04*40+e05*0+e06*0+e07*0+e08*0+e09*0+e10*0+e11*20+e12*0+e13*0+e14*0+e15*0+e16*0+e17*0);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groupless'","'")&amp;"&gt;&lt;a href='https://www.alchemistcodedb.com/jp/card/"&amp;SUBSTITUTE(SUBSTITUTE(LOWER(A16),"_","-"),".png",""&amp;"'&gt;&lt;td headers='icon'&gt;&lt;img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class='mmt'&gt;&lt;a href='https://www.alchemistcodedb.com/jp/card/ts-desert-arkill-01'&gt;&lt;td headers='icon'&gt;&lt;img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t="shared" si="3"/>
        <v>document.getElementById('m014').innerHTML = (b1*0+b2*0+b0*0) + (s1*0+s2*0+s3*0+s4*0+s5*0+s6*0+s7*0+s0*0) + (e01*10+e02*0+e03*0+e04*10+e05*0+e06*0+e07*0+e08*0+e09*0+e10*0+e11*0+e12*0+e13*0+e14*0+e15*0+e16*0+e17*0);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groupless'","'")&amp;"&gt;&lt;a href='https://www.alchemistcodedb.com/jp/card/"&amp;SUBSTITUTE(SUBSTITUTE(LOWER(A17),"_","-"),".png",""&amp;"'&gt;&lt;td headers='icon'&gt;&lt;img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class='mmt'&gt;&lt;a href='https://www.alchemistcodedb.com/jp/card/ts-desert-asuwado-01'&gt;&lt;td headers='icon'&gt;&lt;img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t="shared" si="3"/>
        <v>document.getElementById('m015').innerHTML = (b1*30+b2*0+b0*30) + (s1*0+s2*0+s3*0+s4*30+s5*0+s6*0+s7*0+s0*30) + (e01*0+e02*0+e03*0+e04*+e05*0+e06*0+e07*0+e08*0+e09*0+e10*0+e11*0+e12*0+e13*0+e14*0+e15*0+e16*0+e17*0);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groupless'","'")&amp;"&gt;&lt;a href='https://www.alchemistcodedb.com/jp/card/"&amp;SUBSTITUTE(SUBSTITUTE(LOWER(A18),"_","-"),".png",""&amp;"'&gt;&lt;td headers='icon'&gt;&lt;img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class='mmt'&gt;&lt;a href='https://www.alchemistcodedb.com/jp/card/ts-desert-balt-01'&gt;&lt;td headers='icon'&gt;&lt;img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t="shared" si="3"/>
        <v>document.getElementById('m016').innerHTML = (b1*50+b2*0+b0*50) + (s1*0+s2*0+s3*0+s4*30+s5*30+s6*0+s7*0+s0*30) + (e01*0+e02*0+e03*0+e04*+e05*0+e06*0+e07*0+e08*0+e09*0+e10*0+e11*0+e12*0+e13*0+e14*0+e15*0+e16*0+e17*0);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groupless'","'")&amp;"&gt;&lt;a href='https://www.alchemistcodedb.com/jp/card/"&amp;SUBSTITUTE(SUBSTITUTE(LOWER(A19),"_","-"),".png",""&amp;"'&gt;&lt;td headers='icon'&gt;&lt;img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class='mmt'&gt;&lt;a href='https://www.alchemistcodedb.com/jp/card/ts-desert-basini-01'&gt;&lt;td headers='icon'&gt;&lt;img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t="shared" si="3"/>
        <v>document.getElementById('m017').innerHTML = (b1*30+b2*0+b0*30) + (s1*0+s2*0+s3*0+s4*0+s5*0+s6*60+s7*0+s0*60) + (e01*0+e02*0+e03*0+e04*+e05*0+e06*0+e07*0+e08*0+e09*0+e10*0+e11*0+e12*0+e13*0+e14*0+e15*0+e16*0+e17*0);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groupless'","'")&amp;"&gt;&lt;a href='https://www.alchemistcodedb.com/jp/card/"&amp;SUBSTITUTE(SUBSTITUTE(LOWER(A20),"_","-"),".png",""&amp;"'&gt;&lt;td headers='icon'&gt;&lt;img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 ltd'&gt;&lt;a href='https://www.alchemistcodedb.com/jp/card/ts-desert-basini-02'&gt;&lt;td headers='icon'&gt;&lt;img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t="shared" si="3"/>
        <v>document.getElementById('m018').innerHTML = (b1*20+b2*0+b0*20) + (s1*0+s2*0+s3*40+s4*20+s5*0+s6*0+s7*0+s0*40) + (e01*0+e02*0+e03*0+e04*+e05*0+e06*0+e07*0+e08*0+e09*0+e10*0+e11*20+e12*0+e13*0+e14*0+e15*0+e16*0+e17*0);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groupless'","'")&amp;"&gt;&lt;a href='https://www.alchemistcodedb.com/jp/card/"&amp;SUBSTITUTE(SUBSTITUTE(LOWER(A21),"_","-"),".png",""&amp;"'&gt;&lt;td headers='icon'&gt;&lt;img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ltd'&gt;&lt;a href='https://www.alchemistcodedb.com/jp/card/ts-desert-mashuli-01'&gt;&lt;td headers='icon'&gt;&lt;img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t="shared" si="3"/>
        <v>document.getElementById('m019').innerHTML = (b1*15+b2*15+b0*15) + (s1*30+s2*0+s3*30+s4*0+s5*0+s6*0+s7*0+s0*30) + (e01*0+e02*0+e03*0+e04*+e05*0+e06*0+e07*0+e08*0+e09*0+e10*0+e11*0+e12*0+e13*0+e14*0+e15*0+e16*0+e17*0);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groupless'","'")&amp;"&gt;&lt;a href='https://www.alchemistcodedb.com/jp/card/"&amp;SUBSTITUTE(SUBSTITUTE(LOWER(A22),"_","-"),".png",""&amp;"'&gt;&lt;td headers='icon'&gt;&lt;img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class='mmt'&gt;&lt;a href='https://www.alchemistcodedb.com/jp/card/ts-desert-neferty-01'&gt;&lt;td headers='icon'&gt;&lt;img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t="shared" si="3"/>
        <v>document.getElementById('m020').innerHTML = (b1*0+b2*20+b0*20) + (s1*0+s2*0+s3*20+s4*20+s5*20+s6*0+s7*0+s0*20) + (e01*0+e02*0+e03*0+e04*20+e05*20+e06*0+e07*0+e08*0+e09*0+e10*0+e11*0+e12*0+e13*0+e14*0+e15*0+e16*0+e17*0);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groupless'","'")&amp;"&gt;&lt;a href='https://www.alchemistcodedb.com/jp/card/"&amp;SUBSTITUTE(SUBSTITUTE(LOWER(A23),"_","-"),".png",""&amp;"'&gt;&lt;td headers='icon'&gt;&lt;img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class='mmt'&gt;&lt;a href='https://www.alchemistcodedb.com/jp/card/ts-desert-rameses-01'&gt;&lt;td headers='icon'&gt;&lt;img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t="shared" si="3"/>
        <v>document.getElementById('m021').innerHTML = (b1*0+b2*0+b0*0) + (s1*0+s2*0+s3*0+s4*10+s5*0+s6*0+s7*20+s0*20) + (e01*0+e02*0+e03*0+e04*+e05*0+e06*0+e07*0+e08*0+e09*0+e10*0+e11*0+e12*0+e13*0+e14*0+e15*0+e16*0+e17*0);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groupless'","'")&amp;"&gt;&lt;a href='https://www.alchemistcodedb.com/jp/card/"&amp;SUBSTITUTE(SUBSTITUTE(LOWER(A24),"_","-"),".png",""&amp;"'&gt;&lt;td headers='icon'&gt;&lt;img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class='mmt'&gt;&lt;a href='https://www.alchemistcodedb.com/jp/card/ts-desert-retzius-01'&gt;&lt;td headers='icon'&gt;&lt;img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t="shared" si="3"/>
        <v>document.getElementById('m022').innerHTML = (b1*20+b2*0+b0*20) + (s1*0+s2*0+s3*0+s4*30+s5*0+s6*0+s7*0+s0*30) + (e01*0+e02*0+e03*0+e04*+e05*0+e06*0+e07*0+e08*0+e09*0+e10*0+e11*0+e12*0+e13*0+e14*0+e15*0+e16*0+e17*0);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groupless'","'")&amp;"&gt;&lt;a href='https://www.alchemistcodedb.com/jp/card/"&amp;SUBSTITUTE(SUBSTITUTE(LOWER(A25),"_","-"),".png",""&amp;"'&gt;&lt;td headers='icon'&gt;&lt;img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class='mmt'&gt;&lt;a href='https://www.alchemistcodedb.com/jp/card/ts-desert-ryle-01'&gt;&lt;td headers='icon'&gt;&lt;img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t="shared" si="3"/>
        <v>document.getElementById('m023').innerHTML = (b1*50+b2*0+b0*50) + (s1*20+s2*0+s3*0+s4*20+s5*20+s6*0+s7*0+s0*20) + (e01*0+e02*0+e03*0+e04*+e05*0+e06*0+e07*0+e08*0+e09*0+e10*0+e11*0+e12*0+e13*0+e14*0+e15*0+e16*0+e17*0);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groupless'","'")&amp;"&gt;&lt;a href='https://www.alchemistcodedb.com/jp/card/"&amp;SUBSTITUTE(SUBSTITUTE(LOWER(A26),"_","-"),".png",""&amp;"'&gt;&lt;td headers='icon'&gt;&lt;img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class='mmt'&gt;&lt;a href='https://www.alchemistcodedb.com/jp/card/ts-desert-sutorie-01'&gt;&lt;td headers='icon'&gt;&lt;img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t="shared" si="3"/>
        <v>document.getElementById('m024').innerHTML = (b1*0+b2*0+b0*0) + (s1*0+s2*0+s3*0+s4*20+s5*0+s6*0+s7*0+s0*20) + (e01*0+e02*0+e03*0+e04*+e05*0+e06*0+e07*0+e08*0+e09*0+e10*0+e11*0+e12*0+e13*20+e14*0+e15*0+e16*0+e17*0);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groupless'","'")&amp;"&gt;&lt;a href='https://www.alchemistcodedb.com/jp/card/"&amp;SUBSTITUTE(SUBSTITUTE(LOWER(A27),"_","-"),".png",""&amp;"'&gt;&lt;td headers='icon'&gt;&lt;img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class='mmt'&gt;&lt;a href='https://www.alchemistcodedb.com/jp/card/ts-desert-uzuma-01'&gt;&lt;td headers='icon'&gt;&lt;img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(b1*0+b2*40+b0*40) + (s1*20+s2*0+s3*20+s4*20+s5*0+s6*0+s7*0+s0*20) + (e01*0+e02*0+e03*0+e04*+e05*0+e06*0+e07*0+e08*0+e09*0+e10*0+e11*0+e12*0+e13*0+e14*0+e15*0+e16*0+e17*0);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groupless'","'")&amp;"&gt;&lt;a href='https://www.alchemistcodedb.com/jp/card/"&amp;SUBSTITUTE(SUBSTITUTE(LOWER(A28),"_","-"),".png",""&amp;"'&gt;&lt;td headers='icon'&gt;&lt;img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class='mmt'&gt;&lt;a href='https://www.alchemistcodedb.com/jp/card/ts-envyria-agatha-01'&gt;&lt;td headers='icon'&gt;&lt;img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3"/>
        <v>document.getElementById('m026').innerHTML = (b1*0+b2*0+b0*0) + (s1*0+s2*0+s3*0+s4*0+s5*0+s6*0+s7*0+s0*0) + (e01*0+e02*0+e03*0+e04*+e05*0+e06*0+e07*0+e08*0+e09*0+e10*0+e11*0+e12*0+e13*0+e14*0+e15*0+e16*0+e17*0);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groupless'","'")&amp;"&gt;&lt;a href='https://www.alchemistcodedb.com/jp/card/"&amp;SUBSTITUTE(SUBSTITUTE(LOWER(A29),"_","-"),".png",""&amp;"'&gt;&lt;td headers='icon'&gt;&lt;img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 groupless'&gt;&lt;a href='https://www.alchemistcodedb.com/jp/card/ts-envyria-alaia-01'&gt;&lt;td headers='icon'&gt;&lt;img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(s1*0+s2*0+s3*0+s4*0+s5*0+s6*0+s7*0+s0*0) + (e01*0+e02*0+e03*0+e04*+e05*0+e06*0+e07*0+e08*0+e09*0+e10*0+e11*0+e12*0+e13*0+e14*0+e15*0+e16*0+e17*0);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groupless'","'")&amp;"&gt;&lt;a href='https://www.alchemistcodedb.com/jp/card/"&amp;SUBSTITUTE(SUBSTITUTE(LOWER(A30),"_","-"),".png",""&amp;"'&gt;&lt;td headers='icon'&gt;&lt;img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class='mmt'&gt;&lt;a href='https://www.alchemistcodedb.com/jp/card/ts-envyria-alfred-01'&gt;&lt;td headers='icon'&gt;&lt;img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(b1*20+b2*0+b0*20) + (s1*20+s2*0+s3*0+s4*0+s5*0+s6*0+s7*0+s0*20) + (e01*0+e02*0+e03*0+e04*+e05*0+e06*0+e07*0+e08*0+e09*0+e10*0+e11*0+e12*0+e13*0+e14*0+e15*0+e16*0+e17*0);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groupless'","'")&amp;"&gt;&lt;a href='https://www.alchemistcodedb.com/jp/card/"&amp;SUBSTITUTE(SUBSTITUTE(LOWER(A31),"_","-"),".png",""&amp;"'&gt;&lt;td headers='icon'&gt;&lt;img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 groupless'&gt;&lt;a href='https://www.alchemistcodedb.com/jp/card/ts-envyria-ayllu-01'&gt;&lt;td headers='icon'&gt;&lt;img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(b1*0+b2*0+b0*0) + (s1*0+s2*0+s3*0+s4*0+s5*0+s6*0+s7*0+s0*0) + (e01*0+e02*0+e03*0+e04*+e05*0+e06*0+e07*0+e08*0+e09*0+e10*0+e11*0+e12*0+e13*0+e14*0+e15*0+e16*0+e17*0);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groupless'","'")&amp;"&gt;&lt;a href='https://www.alchemistcodedb.com/jp/card/"&amp;SUBSTITUTE(SUBSTITUTE(LOWER(A32),"_","-"),".png",""&amp;"'&gt;&lt;td headers='icon'&gt;&lt;img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groupless'&gt;&lt;a href='https://www.alchemistcodedb.com/jp/card/ts-envyria-belta-01'&gt;&lt;td headers='icon'&gt;&lt;img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(s1*0+s2*0+s3*0+s4*0+s5*0+s6*0+s7*0+s0*0) + (e01*0+e02*0+e03*0+e04*+e05*0+e06*0+e07*0+e08*0+e09*0+e10*0+e11*0+e12*0+e13*0+e14*0+e15*0+e16*0+e17*0);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groupless'","'")&amp;"&gt;&lt;a href='https://www.alchemistcodedb.com/jp/card/"&amp;SUBSTITUTE(SUBSTITUTE(LOWER(A33),"_","-"),".png",""&amp;"'&gt;&lt;td headers='icon'&gt;&lt;img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groupless'&gt;&lt;a href='https://www.alchemistcodedb.com/jp/card/ts-envyria-belta-02'&gt;&lt;td headers='icon'&gt;&lt;img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(s1*0+s2*0+s3*0+s4*0+s5*0+s6*0+s7*0+s0*0) + (e01*0+e02*0+e03*0+e04*+e05*0+e06*0+e07*0+e08*0+e09*0+e10*0+e11*0+e12*0+e13*0+e14*0+e15*0+e16*0+e17*0);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groupless'","'")&amp;"&gt;&lt;a href='https://www.alchemistcodedb.com/jp/card/"&amp;SUBSTITUTE(SUBSTITUTE(LOWER(A34),"_","-"),".png",""&amp;"'&gt;&lt;td headers='icon'&gt;&lt;img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class='mmt'&gt;&lt;a href='https://www.alchemistcodedb.com/jp/card/ts-envyria-canon-01'&gt;&lt;td headers='icon'&gt;&lt;img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t="shared" si="3"/>
        <v>document.getElementById('m032').innerHTML = (b1*0+b2*0+b0*0) + (s1*0+s2*0+s3*0+s4*0+s5*0+s6*60+s7*0+s0*60) + (e01*0+e02*0+e03*0+e04*+e05*0+e06*0+e07*0+e08*0+e09*0+e10*30+e11*0+e12*0+e13*0+e14*0+e15*0+e16*0+e17*0);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594</v>
      </c>
      <c r="C35" s="6" t="s">
        <v>595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groupless'","'")&amp;"&gt;&lt;a href='https://www.alchemistcodedb.com/jp/card/"&amp;SUBSTITUTE(SUBSTITUTE(LOWER(A35),"_","-"),".png",""&amp;"'&gt;&lt;td headers='icon'&gt;&lt;img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 ltd'&gt;&lt;a href='https://www.alchemistcodedb.com/jp/card/ts-envyria-canon-02'&gt;&lt;td headers='icon'&gt;&lt;img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t="shared" si="3"/>
        <v>document.getElementById('m033').innerHTML = (b1*20+b2*20+b0*20) + (s1*20+s2*0+s3*0+s4*0+s5*0+s6*40+s7*0+s0*40) + (e01*0+e02*0+e03*0+e04*+e05*0+e06*0+e07*0+e08*0+e09*0+e10*0+e11*0+e12*0+e13*0+e14*0+e15*0+e16*0+e17*0);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groupless'","'")&amp;"&gt;&lt;a href='https://www.alchemistcodedb.com/jp/card/"&amp;SUBSTITUTE(SUBSTITUTE(LOWER(A36),"_","-"),".png",""&amp;"'&gt;&lt;td headers='icon'&gt;&lt;img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class='mmt'&gt;&lt;a href='https://www.alchemistcodedb.com/jp/card/ts-envyria-cloe-01'&gt;&lt;td headers='icon'&gt;&lt;img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t="shared" si="3"/>
        <v>document.getElementById('m034').innerHTML = (b1*0+b2*0+b0*0) + (s1*0+s2*0+s3*0+s4*0+s5*40+s6*20+s7*0+s0*40) + (e01*0+e02*0+e03*0+e04*+e05*0+e06*0+e07*0+e08*0+e09*0+e10*0+e11*0+e12*0+e13*0+e14*0+e15*0+e16*0+e17*0);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620</v>
      </c>
      <c r="C37" s="6" t="s">
        <v>622</v>
      </c>
      <c r="D37" s="3">
        <v>5</v>
      </c>
      <c r="E37" s="3" t="s">
        <v>39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groupless'","'")&amp;"&gt;&lt;a href='https://www.alchemistcodedb.com/jp/card/"&amp;SUBSTITUTE(SUBSTITUTE(LOWER(A37),"_","-"),".png",""&amp;"'&gt;&lt;td headers='icon'&gt;&lt;img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 groupless'&gt;&lt;a href='https://www.alchemistcodedb.com/jp/card/ts-envyria-daphne-01'&gt;&lt;td headers='icon'&gt;&lt;img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3"/>
        <v>document.getElementById('m035').innerHTML = (b1*0+b2*0+b0*0) + (s1*0+s2*0+s3*0+s4*0+s5*0+s6*0+s7*0+s0*0) + (e01*0+e02*0+e03*0+e04*+e05*0+e06*0+e07*0+e08*0+e09*0+e10*0+e11*0+e12*0+e13*0+e14*0+e15*0+e16*0+e17*0);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101</v>
      </c>
      <c r="C38" s="6" t="s">
        <v>102</v>
      </c>
      <c r="D38" s="3">
        <v>4</v>
      </c>
      <c r="F38" s="16" t="s">
        <v>42</v>
      </c>
      <c r="G38" s="8" t="s">
        <v>100</v>
      </c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/>
      <c r="AF38" s="23"/>
      <c r="AG38" s="31" t="str">
        <f>"&lt;tr class='mmt"&amp;IF(E38="活動"," ev",IF(E38="限定"," ltd",""))&amp;IF(G38=""," groupless'","'")&amp;"&gt;&lt;a href='https://www.alchemistcodedb.com/jp/card/"&amp;SUBSTITUTE(SUBSTITUTE(LOWER(A38),"_","-"),".png",""&amp;"'&gt;&lt;td headers='icon'&gt;&lt;img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class='mmt'&gt;&lt;a href='https://www.alchemistcodedb.com/jp/card/ts-envyria-dartagnan-01'&gt;&lt;td headers='icon'&gt;&lt;img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(s1*0+s2*0+s3*0+s4*0+s5*0+s6*0+s7*0+s0*0) + (e01*0+e02*0+e03*0+e04*+e05*0+e06*0+e07*0+e08*0+e09*0+e10*0+e11*0+e12*0+e13*0+e14*0+e15*0+e16*0+e17*0);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103</v>
      </c>
      <c r="C39" s="6" t="s">
        <v>104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groupless'","'")&amp;"&gt;&lt;a href='https://www.alchemistcodedb.com/jp/card/"&amp;SUBSTITUTE(SUBSTITUTE(LOWER(A39),"_","-"),".png",""&amp;"'&gt;&lt;td headers='icon'&gt;&lt;img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groupless'&gt;&lt;a href='https://www.alchemistcodedb.com/jp/card/ts-envyria-decel-01'&gt;&lt;td headers='icon'&gt;&lt;img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(s1*0+s2*0+s3*0+s4*0+s5*0+s6*0+s7*0+s0*0) + (e01*0+e02*0+e03*0+e04*+e05*0+e06*0+e07*0+e08*0+e09*0+e10*0+e11*0+e12*0+e13*0+e14*0+e15*0+e16*0+e17*0);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105</v>
      </c>
      <c r="C40" s="6" t="s">
        <v>106</v>
      </c>
      <c r="D40" s="3">
        <v>3</v>
      </c>
      <c r="F40" s="16" t="s">
        <v>42</v>
      </c>
      <c r="G40" s="8" t="s">
        <v>107</v>
      </c>
      <c r="H40" s="4">
        <f t="shared" si="0"/>
        <v>20</v>
      </c>
      <c r="I40" s="2"/>
      <c r="J40" s="2"/>
      <c r="K40" s="2"/>
      <c r="L40" s="2">
        <f t="shared" si="1"/>
        <v>0</v>
      </c>
      <c r="M40" s="2">
        <v>50</v>
      </c>
      <c r="N40" s="2"/>
      <c r="O40" s="2"/>
      <c r="P40" s="2"/>
      <c r="Q40" s="7"/>
      <c r="U40" s="4"/>
      <c r="W40" s="3">
        <v>20</v>
      </c>
      <c r="AD40" s="4">
        <f t="shared" si="2"/>
        <v>20</v>
      </c>
      <c r="AF40" s="23"/>
      <c r="AG40" s="31" t="str">
        <f>"&lt;tr class='mmt"&amp;IF(E40="活動"," ev",IF(E40="限定"," ltd",""))&amp;IF(G40=""," groupless'","'")&amp;"&gt;&lt;a href='https://www.alchemistcodedb.com/jp/card/"&amp;SUBSTITUTE(SUBSTITUTE(LOWER(A40),"_","-"),".png",""&amp;"'&gt;&lt;td headers='icon'&gt;&lt;img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class='mmt'&gt;&lt;a href='https://www.alchemistcodedb.com/jp/card/ts-envyria-dilga-01'&gt;&lt;td headers='icon'&gt;&lt;img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id='m038'&gt;20&lt;/td&gt;&lt;td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(s1*20+s2*0+s3*0+s4*0+s5*0+s6*0+s7*0+s0*20) + (e01*0+e02*0+e03*0+e04*+e05*0+e06*0+e07*0+e08*0+e09*0+e10*0+e11*0+e12*0+e13*0+e14*0+e15*0+e16*0+e17*0);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108</v>
      </c>
      <c r="C41" s="6" t="s">
        <v>109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groupless'","'")&amp;"&gt;&lt;a href='https://www.alchemistcodedb.com/jp/card/"&amp;SUBSTITUTE(SUBSTITUTE(LOWER(A41),"_","-"),".png",""&amp;"'&gt;&lt;td headers='icon'&gt;&lt;img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groupless'&gt;&lt;a href='https://www.alchemistcodedb.com/jp/card/ts-envyria-elaine-01'&gt;&lt;td headers='icon'&gt;&lt;img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(s1*0+s2*0+s3*0+s4*0+s5*0+s6*0+s7*0+s0*0) + (e01*0+e02*0+e03*0+e04*+e05*0+e06*0+e07*0+e08*0+e09*0+e10*0+e11*0+e12*0+e13*0+e14*0+e15*0+e16*0+e17*0);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110</v>
      </c>
      <c r="C42" s="6" t="s">
        <v>111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groupless'","'")&amp;"&gt;&lt;a href='https://www.alchemistcodedb.com/jp/card/"&amp;SUBSTITUTE(SUBSTITUTE(LOWER(A42),"_","-"),".png",""&amp;"'&gt;&lt;td headers='icon'&gt;&lt;img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 groupless'&gt;&lt;a href='https://www.alchemistcodedb.com/jp/card/ts-envyria-elizabeth-01'&gt;&lt;td headers='icon'&gt;&lt;img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(s1*0+s2*0+s3*0+s4*0+s5*0+s6*0+s7*0+s0*0) + (e01*0+e02*0+e03*0+e04*+e05*0+e06*0+e07*0+e08*0+e09*0+e10*0+e11*0+e12*0+e13*0+e14*0+e15*0+e16*0+e17*0);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112</v>
      </c>
      <c r="C43" s="6" t="s">
        <v>452</v>
      </c>
      <c r="D43" s="3">
        <v>4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groupless'","'")&amp;"&gt;&lt;a href='https://www.alchemistcodedb.com/jp/card/"&amp;SUBSTITUTE(SUBSTITUTE(LOWER(A43),"_","-"),".png",""&amp;"'&gt;&lt;td headers='icon'&gt;&lt;img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groupless'&gt;&lt;a href='https://www.alchemistcodedb.com/jp/card/ts-envyria-fairlily-01'&gt;&lt;td headers='icon'&gt;&lt;img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(s1*0+s2*0+s3*0+s4*0+s5*0+s6*0+s7*0+s0*0) + (e01*0+e02*0+e03*0+e04*+e05*0+e06*0+e07*0+e08*0+e09*0+e10*0+e11*0+e12*0+e13*0+e14*0+e15*0+e16*0+e17*0);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113</v>
      </c>
      <c r="C44" s="6" t="s">
        <v>114</v>
      </c>
      <c r="D44" s="3">
        <v>3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groupless'","'")&amp;"&gt;&lt;a href='https://www.alchemistcodedb.com/jp/card/"&amp;SUBSTITUTE(SUBSTITUTE(LOWER(A44),"_","-"),".png",""&amp;"'&gt;&lt;td headers='icon'&gt;&lt;img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groupless'&gt;&lt;a href='https://www.alchemistcodedb.com/jp/card/ts-envyria-fountain-01'&gt;&lt;td headers='icon'&gt;&lt;img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(s1*0+s2*0+s3*0+s4*0+s5*0+s6*0+s7*0+s0*0) + (e01*0+e02*0+e03*0+e04*+e05*0+e06*0+e07*0+e08*0+e09*0+e10*0+e11*0+e12*0+e13*0+e14*0+e15*0+e16*0+e17*0);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115</v>
      </c>
      <c r="C45" s="6" t="s">
        <v>116</v>
      </c>
      <c r="D45" s="3">
        <v>5</v>
      </c>
      <c r="F45" s="16" t="s">
        <v>42</v>
      </c>
      <c r="G45" s="8" t="s">
        <v>100</v>
      </c>
      <c r="H45" s="4">
        <f t="shared" si="0"/>
        <v>60</v>
      </c>
      <c r="I45" s="2">
        <v>40</v>
      </c>
      <c r="J45" s="2"/>
      <c r="K45" s="2"/>
      <c r="L45" s="2">
        <f t="shared" si="1"/>
        <v>0</v>
      </c>
      <c r="M45" s="2">
        <v>30</v>
      </c>
      <c r="N45" s="2"/>
      <c r="O45" s="2"/>
      <c r="P45" s="2">
        <v>10</v>
      </c>
      <c r="Q45" s="7"/>
      <c r="T45" s="3" t="s">
        <v>21</v>
      </c>
      <c r="U45" s="4">
        <v>20</v>
      </c>
      <c r="Z45" s="3">
        <v>20</v>
      </c>
      <c r="AA45" s="3">
        <v>40</v>
      </c>
      <c r="AD45" s="4">
        <f t="shared" si="2"/>
        <v>40</v>
      </c>
      <c r="AF45" s="23"/>
      <c r="AG45" s="31" t="str">
        <f>"&lt;tr class='mmt"&amp;IF(E45="活動"," ev",IF(E45="限定"," ltd",""))&amp;IF(G45=""," groupless'","'")&amp;"&gt;&lt;a href='https://www.alchemistcodedb.com/jp/card/"&amp;SUBSTITUTE(SUBSTITUTE(LOWER(A45),"_","-"),".png",""&amp;"'&gt;&lt;td headers='icon'&gt;&lt;img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class='mmt'&gt;&lt;a href='https://www.alchemistcodedb.com/jp/card/ts-envyria-gerald-01'&gt;&lt;td headers='icon'&gt;&lt;img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id='m043'&gt;60&lt;/td&gt;&lt;td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5" s="31" t="str">
        <f t="shared" si="3"/>
        <v>document.getElementById('m043').innerHTML = (b1*0+b2*0+b0*0) + (s1*0+s2*0+s3*0+s4*20+s5*40+s6*0+s7*0+s0*40) + (e01*0+e02*0+e03*0+e04*+e05*0+e06*0+e07*0+e08*0+e09*0+e10*0+e11*0+e12*20+e13*0+e14*0+e15*0+e16*0+e17*0);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117</v>
      </c>
      <c r="C46" s="6" t="s">
        <v>118</v>
      </c>
      <c r="D46" s="3">
        <v>5</v>
      </c>
      <c r="E46" s="3" t="s">
        <v>35</v>
      </c>
      <c r="F46" s="16" t="s">
        <v>42</v>
      </c>
      <c r="G46" s="8" t="s">
        <v>107</v>
      </c>
      <c r="H46" s="4">
        <f t="shared" si="0"/>
        <v>40</v>
      </c>
      <c r="I46" s="2">
        <v>20</v>
      </c>
      <c r="J46" s="2">
        <v>30</v>
      </c>
      <c r="K46" s="2"/>
      <c r="L46" s="2">
        <f t="shared" si="1"/>
        <v>30</v>
      </c>
      <c r="M46" s="2"/>
      <c r="N46" s="2"/>
      <c r="O46" s="2"/>
      <c r="P46" s="2"/>
      <c r="Q46" s="7"/>
      <c r="U46" s="4"/>
      <c r="W46" s="3">
        <v>10</v>
      </c>
      <c r="Y46" s="3">
        <v>10</v>
      </c>
      <c r="AA46" s="3">
        <v>10</v>
      </c>
      <c r="AD46" s="4">
        <f t="shared" si="2"/>
        <v>10</v>
      </c>
      <c r="AF46" s="23"/>
      <c r="AG46" s="31" t="str">
        <f>"&lt;tr class='mmt"&amp;IF(E46="活動"," ev",IF(E46="限定"," ltd",""))&amp;IF(G46=""," groupless'","'")&amp;"&gt;&lt;a href='https://www.alchemistcodedb.com/jp/card/"&amp;SUBSTITUTE(SUBSTITUTE(LOWER(A46),"_","-"),".png",""&amp;"'&gt;&lt;td headers='icon'&gt;&lt;img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ev'&gt;&lt;a href='https://www.alchemistcodedb.com/jp/card/ts-envyria-gino-01'&gt;&lt;td headers='icon'&gt;&lt;img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id='m044'&gt;40&lt;/td&gt;&lt;td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6" s="31" t="str">
        <f t="shared" si="3"/>
        <v>document.getElementById('m044').innerHTML = (b1*30+b2*0+b0*30) + (s1*10+s2*0+s3*10+s4*0+s5*10+s6*0+s7*0+s0*10) + (e01*0+e02*0+e03*0+e04*+e05*0+e06*0+e07*0+e08*0+e09*0+e10*0+e11*0+e12*0+e13*0+e14*0+e15*0+e16*0+e17*0);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119</v>
      </c>
      <c r="C47" s="6" t="s">
        <v>120</v>
      </c>
      <c r="D47" s="3">
        <v>5</v>
      </c>
      <c r="E47" s="3" t="s">
        <v>39</v>
      </c>
      <c r="F47" s="16" t="s">
        <v>42</v>
      </c>
      <c r="G47" s="8" t="s">
        <v>91</v>
      </c>
      <c r="H47" s="4">
        <f t="shared" si="0"/>
        <v>70</v>
      </c>
      <c r="I47" s="2">
        <v>50</v>
      </c>
      <c r="J47" s="2">
        <v>20</v>
      </c>
      <c r="K47" s="2"/>
      <c r="L47" s="2">
        <f t="shared" si="1"/>
        <v>20</v>
      </c>
      <c r="M47" s="2"/>
      <c r="N47" s="2"/>
      <c r="O47" s="2"/>
      <c r="P47" s="2"/>
      <c r="Q47" s="7"/>
      <c r="R47" s="5" t="s">
        <v>15</v>
      </c>
      <c r="S47" s="3">
        <v>20</v>
      </c>
      <c r="U47" s="4"/>
      <c r="V47" s="3" t="s">
        <v>483</v>
      </c>
      <c r="W47" s="3">
        <v>30</v>
      </c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groupless'","'")&amp;"&gt;&lt;a href='https://www.alchemistcodedb.com/jp/card/"&amp;SUBSTITUTE(SUBSTITUTE(LOWER(A47),"_","-"),".png",""&amp;"'&gt;&lt;td headers='icon'&gt;&lt;img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 ltd'&gt;&lt;a href='https://www.alchemistcodedb.com/jp/card/ts-envyria-leonia-01'&gt;&lt;td headers='icon'&gt;&lt;img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id='m045'&gt;70&lt;/td&gt;&lt;td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t="shared" si="3"/>
        <v>document.getElementById('m045').innerHTML = (b1*20+b2*0+b0*20) + (s1*30+s2*0+s3*0+s4*0+s5*30+s6*0+s7*0+s0*30) + (e01*0+e02*20+e03*0+e04*20+e05*0+e06*0+e07*0+e08*0+e09*0+e10*0+e11*0+e12*0+e13*0+e14*0+e15*0+e16*0+e17*0);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121</v>
      </c>
      <c r="C48" s="6" t="s">
        <v>122</v>
      </c>
      <c r="D48" s="3">
        <v>4</v>
      </c>
      <c r="F48" s="16" t="s">
        <v>42</v>
      </c>
      <c r="G48" s="8" t="s">
        <v>43</v>
      </c>
      <c r="H48" s="4">
        <f t="shared" si="0"/>
        <v>30</v>
      </c>
      <c r="I48" s="2">
        <v>60</v>
      </c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A48" s="3">
        <v>30</v>
      </c>
      <c r="AD48" s="4">
        <f t="shared" si="2"/>
        <v>30</v>
      </c>
      <c r="AF48" s="23"/>
      <c r="AG48" s="31" t="str">
        <f>"&lt;tr class='mmt"&amp;IF(E48="活動"," ev",IF(E48="限定"," ltd",""))&amp;IF(G48=""," groupless'","'")&amp;"&gt;&lt;a href='https://www.alchemistcodedb.com/jp/card/"&amp;SUBSTITUTE(SUBSTITUTE(LOWER(A48),"_","-"),".png",""&amp;"'&gt;&lt;td headers='icon'&gt;&lt;img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class='mmt'&gt;&lt;a href='https://www.alchemistcodedb.com/jp/card/ts-envyria-lgdsag-01'&gt;&lt;td headers='icon'&gt;&lt;img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id='m046'&gt;30&lt;/td&gt;&lt;td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8" s="31" t="str">
        <f t="shared" si="3"/>
        <v>document.getElementById('m046').innerHTML = (b1*0+b2*0+b0*0) + (s1*0+s2*0+s3*0+s4*0+s5*30+s6*0+s7*0+s0*30) + (e01*0+e02*0+e03*0+e04*+e05*0+e06*0+e07*0+e08*0+e09*0+e10*0+e11*0+e12*0+e13*0+e14*0+e15*0+e16*0+e17*0);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123</v>
      </c>
      <c r="C49" s="6" t="s">
        <v>124</v>
      </c>
      <c r="D49" s="3">
        <v>3</v>
      </c>
      <c r="F49" s="16" t="s">
        <v>42</v>
      </c>
      <c r="G49" s="8" t="s">
        <v>107</v>
      </c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>"&lt;tr class='mmt"&amp;IF(E49="活動"," ev",IF(E49="限定"," ltd",""))&amp;IF(G49=""," groupless'","'")&amp;"&gt;&lt;a href='https://www.alchemistcodedb.com/jp/card/"&amp;SUBSTITUTE(SUBSTITUTE(LOWER(A49),"_","-"),".png",""&amp;"'&gt;&lt;td headers='icon'&gt;&lt;img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class='mmt'&gt;&lt;a href='https://www.alchemistcodedb.com/jp/card/ts-envyria-lucretia-01'&gt;&lt;td headers='icon'&gt;&lt;img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t="shared" si="3"/>
        <v>document.getElementById('m047').innerHTML = (b1*0+b2*0+b0*0) + (s1*0+s2*0+s3*0+s4*0+s5*0+s6*0+s7*0+s0*0) + (e01*0+e02*0+e03*0+e04*+e05*0+e06*0+e07*0+e08*0+e09*0+e10*0+e11*0+e12*0+e13*0+e14*0+e15*0+e16*0+e17*0);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125</v>
      </c>
      <c r="C50" s="6" t="s">
        <v>126</v>
      </c>
      <c r="D50" s="3">
        <v>5</v>
      </c>
      <c r="E50" s="3" t="s">
        <v>35</v>
      </c>
      <c r="F50" s="16" t="s">
        <v>42</v>
      </c>
      <c r="G50" s="8" t="s">
        <v>107</v>
      </c>
      <c r="H50" s="4">
        <f t="shared" si="0"/>
        <v>50</v>
      </c>
      <c r="I50" s="2">
        <v>30</v>
      </c>
      <c r="J50" s="2">
        <v>20</v>
      </c>
      <c r="K50" s="2"/>
      <c r="L50" s="2">
        <f t="shared" si="1"/>
        <v>20</v>
      </c>
      <c r="M50" s="2"/>
      <c r="N50" s="2"/>
      <c r="O50" s="2"/>
      <c r="P50" s="2"/>
      <c r="Q50" s="7"/>
      <c r="U50" s="4"/>
      <c r="W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groupless'","'")&amp;"&gt;&lt;a href='https://www.alchemistcodedb.com/jp/card/"&amp;SUBSTITUTE(SUBSTITUTE(LOWER(A50),"_","-"),".png",""&amp;"'&gt;&lt;td headers='icon'&gt;&lt;img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 ev'&gt;&lt;a href='https://www.alchemistcodedb.com/jp/card/ts-envyria-lucretia-02'&gt;&lt;td headers='icon'&gt;&lt;img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(b1*20+b2*0+b0*20) + (s1*30+s2*0+s3*0+s4*0+s5*0+s6*0+s7*0+s0*30) + (e01*0+e02*0+e03*0+e04*+e05*0+e06*0+e07*0+e08*0+e09*0+e10*0+e11*0+e12*0+e13*0+e14*0+e15*0+e16*0+e17*0);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127</v>
      </c>
      <c r="C51" s="6" t="s">
        <v>111</v>
      </c>
      <c r="D51" s="3">
        <v>4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groupless'","'")&amp;"&gt;&lt;a href='https://www.alchemistcodedb.com/jp/card/"&amp;SUBSTITUTE(SUBSTITUTE(LOWER(A51),"_","-"),".png",""&amp;"'&gt;&lt;td headers='icon'&gt;&lt;img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 groupless'&gt;&lt;a href='https://www.alchemistcodedb.com/jp/card/ts-envyria-margaret-01'&gt;&lt;td headers='icon'&gt;&lt;img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(s1*0+s2*0+s3*0+s4*0+s5*0+s6*0+s7*0+s0*0) + (e01*0+e02*0+e03*0+e04*+e05*0+e06*0+e07*0+e08*0+e09*0+e10*0+e11*0+e12*0+e13*0+e14*0+e15*0+e16*0+e17*0);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128</v>
      </c>
      <c r="C52" s="6" t="s">
        <v>129</v>
      </c>
      <c r="D52" s="3">
        <v>4</v>
      </c>
      <c r="F52" s="16" t="s">
        <v>42</v>
      </c>
      <c r="G52" s="8" t="s">
        <v>68</v>
      </c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groupless'","'")&amp;"&gt;&lt;a href='https://www.alchemistcodedb.com/jp/card/"&amp;SUBSTITUTE(SUBSTITUTE(LOWER(A52),"_","-"),".png",""&amp;"'&gt;&lt;td headers='icon'&gt;&lt;img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class='mmt'&gt;&lt;a href='https://www.alchemistcodedb.com/jp/card/ts-envyria-monzotm-01'&gt;&lt;td headers='icon'&gt;&lt;img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(s1*0+s2*0+s3*0+s4*0+s5*0+s6*0+s7*0+s0*0) + (e01*0+e02*0+e03*0+e04*+e05*0+e06*0+e07*0+e08*0+e09*0+e10*0+e11*0+e12*0+e13*0+e14*0+e15*0+e16*0+e17*0);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130</v>
      </c>
      <c r="C53" s="6" t="s">
        <v>131</v>
      </c>
      <c r="D53" s="3">
        <v>5</v>
      </c>
      <c r="F53" s="16" t="s">
        <v>42</v>
      </c>
      <c r="G53" s="8" t="s">
        <v>68</v>
      </c>
      <c r="H53" s="4">
        <f t="shared" si="0"/>
        <v>35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20</v>
      </c>
      <c r="AB53" s="3">
        <v>20</v>
      </c>
      <c r="AD53" s="4">
        <f t="shared" si="2"/>
        <v>20</v>
      </c>
      <c r="AF53" s="23"/>
      <c r="AG53" s="31" t="str">
        <f>"&lt;tr class='mmt"&amp;IF(E53="活動"," ev",IF(E53="限定"," ltd",""))&amp;IF(G53=""," groupless'","'")&amp;"&gt;&lt;a href='https://www.alchemistcodedb.com/jp/card/"&amp;SUBSTITUTE(SUBSTITUTE(LOWER(A53),"_","-"),".png",""&amp;"'&gt;&lt;td headers='icon'&gt;&lt;img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class='mmt'&gt;&lt;a href='https://www.alchemistcodedb.com/jp/card/ts-envyria-monzotm-02'&gt;&lt;td headers='icon'&gt;&lt;img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id='m051'&gt;35&lt;/td&gt;&lt;td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3" s="31" t="str">
        <f t="shared" si="3"/>
        <v>document.getElementById('m051').innerHTML = (b1*15+b2*0+b0*15) + (s1*20+s2*0+s3*0+s4*0+s5*20+s6*20+s7*0+s0*20) + (e01*0+e02*0+e03*0+e04*+e05*0+e06*0+e07*0+e08*0+e09*0+e10*0+e11*0+e12*0+e13*0+e14*0+e15*0+e16*0+e17*0);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132</v>
      </c>
      <c r="C54" s="6" t="s">
        <v>133</v>
      </c>
      <c r="D54" s="3">
        <v>5</v>
      </c>
      <c r="F54" s="16" t="s">
        <v>42</v>
      </c>
      <c r="G54" s="8" t="s">
        <v>100</v>
      </c>
      <c r="H54" s="4">
        <f t="shared" si="0"/>
        <v>55</v>
      </c>
      <c r="I54" s="2">
        <v>70</v>
      </c>
      <c r="J54" s="2">
        <v>15</v>
      </c>
      <c r="K54" s="2"/>
      <c r="L54" s="2">
        <f t="shared" si="1"/>
        <v>15</v>
      </c>
      <c r="M54" s="2">
        <v>15</v>
      </c>
      <c r="N54" s="2"/>
      <c r="O54" s="2"/>
      <c r="P54" s="2"/>
      <c r="Q54" s="7"/>
      <c r="U54" s="4"/>
      <c r="W54" s="3">
        <v>20</v>
      </c>
      <c r="AA54" s="3">
        <v>40</v>
      </c>
      <c r="AD54" s="4">
        <f t="shared" si="2"/>
        <v>40</v>
      </c>
      <c r="AF54" s="23"/>
      <c r="AG54" s="31" t="str">
        <f>"&lt;tr class='mmt"&amp;IF(E54="活動"," ev",IF(E54="限定"," ltd",""))&amp;IF(G54=""," groupless'","'")&amp;"&gt;&lt;a href='https://www.alchemistcodedb.com/jp/card/"&amp;SUBSTITUTE(SUBSTITUTE(LOWER(A54),"_","-"),".png",""&amp;"'&gt;&lt;td headers='icon'&gt;&lt;img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class='mmt'&gt;&lt;a href='https://www.alchemistcodedb.com/jp/card/ts-envyria-natalie-01'&gt;&lt;td headers='icon'&gt;&lt;img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id='m052'&gt;55&lt;/td&gt;&lt;td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4" s="31" t="str">
        <f t="shared" si="3"/>
        <v>document.getElementById('m052').innerHTML = (b1*15+b2*0+b0*15) + (s1*20+s2*0+s3*0+s4*0+s5*40+s6*0+s7*0+s0*40) + (e01*0+e02*0+e03*0+e04*+e05*0+e06*0+e07*0+e08*0+e09*0+e10*0+e11*0+e12*0+e13*0+e14*0+e15*0+e16*0+e17*0);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134</v>
      </c>
      <c r="C55" s="6" t="s">
        <v>135</v>
      </c>
      <c r="D55" s="3">
        <v>3</v>
      </c>
      <c r="F55" s="16" t="s">
        <v>42</v>
      </c>
      <c r="G55" s="8" t="s">
        <v>107</v>
      </c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groupless'","'")&amp;"&gt;&lt;a href='https://www.alchemistcodedb.com/jp/card/"&amp;SUBSTITUTE(SUBSTITUTE(LOWER(A55),"_","-"),".png",""&amp;"'&gt;&lt;td headers='icon'&gt;&lt;img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class='mmt'&gt;&lt;a href='https://www.alchemistcodedb.com/jp/card/ts-envyria-priscila-01'&gt;&lt;td headers='icon'&gt;&lt;img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(s1*0+s2*0+s3*0+s4*0+s5*0+s6*0+s7*0+s0*0) + (e01*0+e02*0+e03*0+e04*+e05*0+e06*0+e07*0+e08*0+e09*0+e10*0+e11*0+e12*0+e13*0+e14*0+e15*0+e16*0+e17*0);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136</v>
      </c>
      <c r="C56" s="6" t="s">
        <v>137</v>
      </c>
      <c r="D56" s="3">
        <v>3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groupless'","'")&amp;"&gt;&lt;a href='https://www.alchemistcodedb.com/jp/card/"&amp;SUBSTITUTE(SUBSTITUTE(LOWER(A56),"_","-"),".png",""&amp;"'&gt;&lt;td headers='icon'&gt;&lt;img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groupless'&gt;&lt;a href='https://www.alchemistcodedb.com/jp/card/ts-envyria-roten-01'&gt;&lt;td headers='icon'&gt;&lt;img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(s1*0+s2*0+s3*0+s4*0+s5*0+s6*0+s7*0+s0*0) + (e01*0+e02*0+e03*0+e04*+e05*0+e06*0+e07*0+e08*0+e09*0+e10*0+e11*0+e12*0+e13*0+e14*0+e15*0+e16*0+e17*0);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138</v>
      </c>
      <c r="C57" s="6" t="s">
        <v>139</v>
      </c>
      <c r="D57" s="3">
        <v>4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groupless'","'")&amp;"&gt;&lt;a href='https://www.alchemistcodedb.com/jp/card/"&amp;SUBSTITUTE(SUBSTITUTE(LOWER(A57),"_","-"),".png",""&amp;"'&gt;&lt;td headers='icon'&gt;&lt;img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 groupless'&gt;&lt;a href='https://www.alchemistcodedb.com/jp/card/ts-envyria-runbell-01'&gt;&lt;td headers='icon'&gt;&lt;img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(s1*0+s2*0+s3*0+s4*0+s5*0+s6*0+s7*0+s0*0) + (e01*0+e02*0+e03*0+e04*+e05*0+e06*0+e07*0+e08*0+e09*0+e10*0+e11*0+e12*0+e13*0+e14*0+e15*0+e16*0+e17*0);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140</v>
      </c>
      <c r="C58" s="6" t="s">
        <v>141</v>
      </c>
      <c r="D58" s="3">
        <v>4</v>
      </c>
      <c r="F58" s="16" t="s">
        <v>42</v>
      </c>
      <c r="G58" s="8" t="s">
        <v>91</v>
      </c>
      <c r="H58" s="4">
        <f t="shared" si="0"/>
        <v>40</v>
      </c>
      <c r="I58" s="2">
        <v>10</v>
      </c>
      <c r="J58" s="2"/>
      <c r="K58" s="2"/>
      <c r="L58" s="2">
        <f t="shared" si="1"/>
        <v>0</v>
      </c>
      <c r="M58" s="2"/>
      <c r="N58" s="2"/>
      <c r="O58" s="2"/>
      <c r="P58" s="2"/>
      <c r="Q58" s="7"/>
      <c r="R58" s="5" t="s">
        <v>16</v>
      </c>
      <c r="S58" s="3">
        <v>40</v>
      </c>
      <c r="U58" s="4"/>
      <c r="V58" s="3" t="s">
        <v>491</v>
      </c>
      <c r="AD58" s="4">
        <f t="shared" si="2"/>
        <v>0</v>
      </c>
      <c r="AF58" s="23"/>
      <c r="AG58" s="31" t="str">
        <f>"&lt;tr class='mmt"&amp;IF(E58="活動"," ev",IF(E58="限定"," ltd",""))&amp;IF(G58=""," groupless'","'")&amp;"&gt;&lt;a href='https://www.alchemistcodedb.com/jp/card/"&amp;SUBSTITUTE(SUBSTITUTE(LOWER(A58),"_","-"),".png",""&amp;"'&gt;&lt;td headers='icon'&gt;&lt;img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class='mmt'&gt;&lt;a href='https://www.alchemistcodedb.com/jp/card/ts-envyria-shayna-01'&gt;&lt;td headers='icon'&gt;&lt;img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id='m056'&gt;40&lt;/td&gt;&lt;td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(s1*0+s2*0+s3*0+s4*0+s5*0+s6*0+s7*0+s0*0) + (e01*0+e02*0+e03*40+e04*40+e05*0+e06*0+e07*0+e08*0+e09*0+e10*0+e11*0+e12*0+e13*0+e14*0+e15*0+e16*0+e17*0);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142</v>
      </c>
      <c r="C59" s="6" t="s">
        <v>455</v>
      </c>
      <c r="D59" s="3">
        <v>5</v>
      </c>
      <c r="E59" s="3" t="s">
        <v>39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groupless'","'")&amp;"&gt;&lt;a href='https://www.alchemistcodedb.com/jp/card/"&amp;SUBSTITUTE(SUBSTITUTE(LOWER(A59),"_","-"),".png",""&amp;"'&gt;&lt;td headers='icon'&gt;&lt;img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 ltd groupless'&gt;&lt;a href='https://www.alchemistcodedb.com/jp/card/ts-envyria-syaron-01'&gt;&lt;td headers='icon'&gt;&lt;img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(s1*0+s2*0+s3*0+s4*0+s5*0+s6*0+s7*0+s0*0) + (e01*0+e02*0+e03*0+e04*+e05*0+e06*0+e07*0+e08*0+e09*0+e10*0+e11*0+e12*0+e13*0+e14*0+e15*0+e16*0+e17*0);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143</v>
      </c>
      <c r="C60" s="6" t="s">
        <v>144</v>
      </c>
      <c r="D60" s="3">
        <v>5</v>
      </c>
      <c r="F60" s="16" t="s">
        <v>42</v>
      </c>
      <c r="G60" s="8" t="s">
        <v>100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A60" s="3">
        <v>60</v>
      </c>
      <c r="AD60" s="4">
        <f t="shared" si="2"/>
        <v>60</v>
      </c>
      <c r="AF60" s="23"/>
      <c r="AG60" s="31" t="str">
        <f>"&lt;tr class='mmt"&amp;IF(E60="活動"," ev",IF(E60="限定"," ltd",""))&amp;IF(G60=""," groupless'","'")&amp;"&gt;&lt;a href='https://www.alchemistcodedb.com/jp/card/"&amp;SUBSTITUTE(SUBSTITUTE(LOWER(A60),"_","-"),".png",""&amp;"'&gt;&lt;td headers='icon'&gt;&lt;img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class='mmt'&gt;&lt;a href='https://www.alchemistcodedb.com/jp/card/ts-envyria-vettel-01'&gt;&lt;td headers='icon'&gt;&lt;img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0" s="31" t="str">
        <f t="shared" si="3"/>
        <v>document.getElementById('m058').innerHTML = (b1*30+b2*30+b0*30) + (s1*0+s2*0+s3*0+s4*0+s5*60+s6*0+s7*0+s0*60) + (e01*0+e02*0+e03*0+e04*+e05*0+e06*0+e07*0+e08*0+e09*0+e10*0+e11*0+e12*0+e13*0+e14*0+e15*0+e16*0+e17*0);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145</v>
      </c>
      <c r="C61" s="6" t="s">
        <v>146</v>
      </c>
      <c r="D61" s="3">
        <v>5</v>
      </c>
      <c r="F61" s="16" t="s">
        <v>42</v>
      </c>
      <c r="G61" s="8" t="s">
        <v>100</v>
      </c>
      <c r="H61" s="4">
        <f t="shared" si="0"/>
        <v>60</v>
      </c>
      <c r="I61" s="2">
        <v>30</v>
      </c>
      <c r="J61" s="2">
        <v>30</v>
      </c>
      <c r="K61" s="2">
        <v>20</v>
      </c>
      <c r="L61" s="2">
        <f t="shared" si="1"/>
        <v>30</v>
      </c>
      <c r="M61" s="2"/>
      <c r="N61" s="2"/>
      <c r="O61" s="2"/>
      <c r="P61" s="2"/>
      <c r="Q61" s="7"/>
      <c r="U61" s="4"/>
      <c r="V61" s="3" t="s">
        <v>551</v>
      </c>
      <c r="AA61" s="3">
        <v>30</v>
      </c>
      <c r="AB61" s="3">
        <v>30</v>
      </c>
      <c r="AD61" s="4">
        <f t="shared" si="2"/>
        <v>30</v>
      </c>
      <c r="AF61" s="23"/>
      <c r="AG61" s="31" t="str">
        <f>"&lt;tr class='mmt"&amp;IF(E61="活動"," ev",IF(E61="限定"," ltd",""))&amp;IF(G61=""," groupless'","'")&amp;"&gt;&lt;a href='https://www.alchemistcodedb.com/jp/card/"&amp;SUBSTITUTE(SUBSTITUTE(LOWER(A61),"_","-"),".png",""&amp;"'&gt;&lt;td headers='icon'&gt;&lt;img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class='mmt'&gt;&lt;a href='https://www.alchemistcodedb.com/jp/card/ts-envyria-victor-01'&gt;&lt;td headers='icon'&gt;&lt;img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id='m059'&gt;60&lt;/td&gt;&lt;td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1" s="31" t="str">
        <f t="shared" si="3"/>
        <v>document.getElementById('m059').innerHTML = (b1*30+b2*20+b0*30) + (s1*0+s2*0+s3*0+s4*0+s5*30+s6*30+s7*0+s0*30) + (e01*0+e02*0+e03*0+e04*+e05*0+e06*0+e07*0+e08*0+e09*0+e10*0+e11*0+e12*0+e13*0+e14*0+e15*0+e16*0+e17*0);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147</v>
      </c>
      <c r="C62" s="6" t="s">
        <v>148</v>
      </c>
      <c r="D62" s="3">
        <v>5</v>
      </c>
      <c r="F62" s="16" t="s">
        <v>42</v>
      </c>
      <c r="G62" s="8" t="s">
        <v>68</v>
      </c>
      <c r="H62" s="4">
        <f t="shared" si="0"/>
        <v>90</v>
      </c>
      <c r="I62" s="2">
        <v>40</v>
      </c>
      <c r="J62" s="2">
        <v>30</v>
      </c>
      <c r="K62" s="2">
        <v>30</v>
      </c>
      <c r="L62" s="2">
        <f t="shared" si="1"/>
        <v>30</v>
      </c>
      <c r="M62" s="2"/>
      <c r="N62" s="2"/>
      <c r="O62" s="2"/>
      <c r="P62" s="2"/>
      <c r="Q62" s="7"/>
      <c r="U62" s="4"/>
      <c r="AB62" s="3">
        <v>60</v>
      </c>
      <c r="AD62" s="4">
        <f t="shared" si="2"/>
        <v>60</v>
      </c>
      <c r="AF62" s="23"/>
      <c r="AG62" s="31" t="str">
        <f>"&lt;tr class='mmt"&amp;IF(E62="活動"," ev",IF(E62="限定"," ltd",""))&amp;IF(G62=""," groupless'","'")&amp;"&gt;&lt;a href='https://www.alchemistcodedb.com/jp/card/"&amp;SUBSTITUTE(SUBSTITUTE(LOWER(A62),"_","-"),".png",""&amp;"'&gt;&lt;td headers='icon'&gt;&lt;img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class='mmt'&gt;&lt;a href='https://www.alchemistcodedb.com/jp/card/ts-envyria-zayin-01'&gt;&lt;td headers='icon'&gt;&lt;img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2" s="31" t="str">
        <f t="shared" si="3"/>
        <v>document.getElementById('m060').innerHTML = (b1*30+b2*30+b0*30) + (s1*0+s2*0+s3*0+s4*0+s5*0+s6*60+s7*0+s0*60) + (e01*0+e02*0+e03*0+e04*+e05*0+e06*0+e07*0+e08*0+e09*0+e10*0+e11*0+e12*0+e13*0+e14*0+e15*0+e16*0+e17*0);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149</v>
      </c>
      <c r="C63" s="6" t="s">
        <v>150</v>
      </c>
      <c r="D63" s="3">
        <v>5</v>
      </c>
      <c r="E63" s="3" t="s">
        <v>39</v>
      </c>
      <c r="F63" s="16" t="s">
        <v>42</v>
      </c>
      <c r="G63" s="8" t="s">
        <v>68</v>
      </c>
      <c r="H63" s="4">
        <f t="shared" si="0"/>
        <v>80</v>
      </c>
      <c r="I63" s="2">
        <v>40</v>
      </c>
      <c r="J63" s="2">
        <v>50</v>
      </c>
      <c r="K63" s="2"/>
      <c r="L63" s="2">
        <f t="shared" si="1"/>
        <v>50</v>
      </c>
      <c r="M63" s="2">
        <v>25</v>
      </c>
      <c r="N63" s="2">
        <v>25</v>
      </c>
      <c r="O63" s="2"/>
      <c r="P63" s="2"/>
      <c r="Q63" s="7"/>
      <c r="U63" s="4"/>
      <c r="W63" s="3">
        <v>30</v>
      </c>
      <c r="AB63" s="3">
        <v>30</v>
      </c>
      <c r="AD63" s="4">
        <f t="shared" si="2"/>
        <v>30</v>
      </c>
      <c r="AF63" s="23"/>
      <c r="AG63" s="31" t="str">
        <f>"&lt;tr class='mmt"&amp;IF(E63="活動"," ev",IF(E63="限定"," ltd",""))&amp;IF(G63=""," groupless'","'")&amp;"&gt;&lt;a href='https://www.alchemistcodedb.com/jp/card/"&amp;SUBSTITUTE(SUBSTITUTE(LOWER(A63),"_","-"),".png",""&amp;"'&gt;&lt;td headers='icon'&gt;&lt;img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 ltd'&gt;&lt;a href='https://www.alchemistcodedb.com/jp/card/ts-envyria-zayin-02'&gt;&lt;td headers='icon'&gt;&lt;img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id='m061'&gt;80&lt;/td&gt;&lt;td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3" s="31" t="str">
        <f t="shared" si="3"/>
        <v>document.getElementById('m061').innerHTML = (b1*50+b2*0+b0*50) + (s1*30+s2*0+s3*0+s4*0+s5*0+s6*30+s7*0+s0*30) + (e01*0+e02*0+e03*0+e04*+e05*0+e06*0+e07*0+e08*0+e09*0+e10*0+e11*0+e12*0+e13*0+e14*0+e15*0+e16*0+e17*0);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151</v>
      </c>
      <c r="C64" s="6" t="s">
        <v>456</v>
      </c>
      <c r="D64" s="3">
        <v>5</v>
      </c>
      <c r="E64" s="3" t="s">
        <v>35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groupless'","'")&amp;"&gt;&lt;a href='https://www.alchemistcodedb.com/jp/card/"&amp;SUBSTITUTE(SUBSTITUTE(LOWER(A64),"_","-"),".png",""&amp;"'&gt;&lt;td headers='icon'&gt;&lt;img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 ev groupless'&gt;&lt;a href='https://www.alchemistcodedb.com/jp/card/ts-fa-01'&gt;&lt;td headers='icon'&gt;&lt;img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t="shared" si="3"/>
        <v>document.getElementById('m062').innerHTML = (b1*0+b2*0+b0*0) + (s1*0+s2*0+s3*0+s4*0+s5*0+s6*0+s7*0+s0*0) + (e01*0+e02*0+e03*0+e04*+e05*0+e06*0+e07*0+e08*0+e09*0+e10*0+e11*0+e12*0+e13*0+e14*0+e15*0+e16*0+e17*0);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152</v>
      </c>
      <c r="C65" s="6" t="s">
        <v>457</v>
      </c>
      <c r="D65" s="3">
        <v>5</v>
      </c>
      <c r="E65" s="3" t="s">
        <v>39</v>
      </c>
      <c r="F65" s="15" t="s">
        <v>36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groupless'","'")&amp;"&gt;&lt;a href='https://www.alchemistcodedb.com/jp/card/"&amp;SUBSTITUTE(SUBSTITUTE(LOWER(A65),"_","-"),".png",""&amp;"'&gt;&lt;td headers='icon'&gt;&lt;img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 ltd groupless'&gt;&lt;a href='https://www.alchemistcodedb.com/jp/card/ts-fa-02'&gt;&lt;td headers='icon'&gt;&lt;img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3"/>
        <v>document.getElementById('m063').innerHTML = (b1*0+b2*0+b0*0) + (s1*0+s2*0+s3*0+s4*0+s5*0+s6*0+s7*0+s0*0) + (e01*0+e02*0+e03*0+e04*+e05*0+e06*0+e07*0+e08*0+e09*0+e10*0+e11*0+e12*0+e13*0+e14*0+e15*0+e16*0+e17*0);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153</v>
      </c>
      <c r="C66" s="6" t="s">
        <v>458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>"&lt;tr class='mmt"&amp;IF(E66="活動"," ev",IF(E66="限定"," ltd",""))&amp;IF(G66=""," groupless'","'")&amp;"&gt;&lt;a href='https://www.alchemistcodedb.com/jp/card/"&amp;SUBSTITUTE(SUBSTITUTE(LOWER(A66),"_","-"),".png",""&amp;"'&gt;&lt;td headers='icon'&gt;&lt;img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 ltd groupless'&gt;&lt;a href='https://www.alchemistcodedb.com/jp/card/ts-gluttony-juuria-01'&gt;&lt;td headers='icon'&gt;&lt;img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(s1*0+s2*0+s3*0+s4*0+s5*0+s6*0+s7*0+s0*0) + (e01*0+e02*0+e03*0+e04*+e05*0+e06*0+e07*0+e08*0+e09*0+e10*0+e11*0+e12*0+e13*0+e14*0+e15*0+e16*0+e17*0);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536</v>
      </c>
      <c r="C67" s="6" t="s">
        <v>539</v>
      </c>
      <c r="D67" s="3">
        <v>5</v>
      </c>
      <c r="E67" s="3" t="s">
        <v>39</v>
      </c>
      <c r="F67" s="17" t="s">
        <v>154</v>
      </c>
      <c r="G67" s="8"/>
      <c r="H67" s="4">
        <f t="shared" ref="H67" si="5">SUMPRODUCT(I$1:AD$1,I67:AD67)</f>
        <v>0</v>
      </c>
      <c r="I67" s="2"/>
      <c r="J67" s="2"/>
      <c r="K67" s="2"/>
      <c r="L67" s="2">
        <f t="shared" ref="L67" si="6">MAX(J67:K67)</f>
        <v>0</v>
      </c>
      <c r="M67" s="2"/>
      <c r="N67" s="2"/>
      <c r="O67" s="2"/>
      <c r="P67" s="2"/>
      <c r="Q67" s="7"/>
      <c r="U67" s="4"/>
      <c r="AD67" s="4">
        <f t="shared" ref="AD67" si="7">MAX(W67:AC67)</f>
        <v>0</v>
      </c>
      <c r="AF67" s="23"/>
      <c r="AG67" s="31" t="str">
        <f>"&lt;tr class='mmt"&amp;IF(E67="活動"," ev",IF(E67="限定"," ltd",""))&amp;IF(G67=""," groupless'","'")&amp;"&gt;&lt;a href='https://www.alchemistcodedb.com/jp/card/"&amp;SUBSTITUTE(SUBSTITUTE(LOWER(A67),"_","-"),".png",""&amp;"'&gt;&lt;td headers='icon'&gt;&lt;img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 groupless'&gt;&lt;a href='https://www.alchemistcodedb.com/jp/card/ts-gluttony-juuria-dark-01'&gt;&lt;td headers='icon'&gt;&lt;img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(s1*0+s2*0+s3*0+s4*0+s5*0+s6*0+s7*0+s0*0) + (e01*0+e02*0+e03*0+e04*+e05*0+e06*0+e07*0+e08*0+e09*0+e10*0+e11*0+e12*0+e13*0+e14*0+e15*0+e16*0+e17*0);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155</v>
      </c>
      <c r="C68" s="6" t="s">
        <v>459</v>
      </c>
      <c r="D68" s="3">
        <v>5</v>
      </c>
      <c r="E68" s="3" t="s">
        <v>35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groupless'","'")&amp;"&gt;&lt;a href='https://www.alchemistcodedb.com/jp/card/"&amp;SUBSTITUTE(SUBSTITUTE(LOWER(A68),"_","-"),".png",""&amp;"'&gt;&lt;td headers='icon'&gt;&lt;img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ev groupless'&gt;&lt;a href='https://www.alchemistcodedb.com/jp/card/ts-gluttony-lotia-01'&gt;&lt;td headers='icon'&gt;&lt;img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);"</f>
        <v>document.getElementById('m066').innerHTML = (b1*0+b2*0+b0*0) + (s1*0+s2*0+s3*0+s4*0+s5*0+s6*0+s7*0+s0*0) + (e01*0+e02*0+e03*0+e04*+e05*0+e06*0+e07*0+e08*0+e09*0+e10*0+e11*0+e12*0+e13*0+e14*0+e15*0+e16*0+e17*0);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156</v>
      </c>
      <c r="C69" s="6" t="s">
        <v>460</v>
      </c>
      <c r="D69" s="3">
        <v>5</v>
      </c>
      <c r="E69" s="3" t="s">
        <v>39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groupless'","'")&amp;"&gt;&lt;a href='https://www.alchemistcodedb.com/jp/card/"&amp;SUBSTITUTE(SUBSTITUTE(LOWER(A69),"_","-"),".png",""&amp;"'&gt;&lt;td headers='icon'&gt;&lt;img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groupless'&gt;&lt;a href='https://www.alchemistcodedb.com/jp/card/ts-gluttony-neica-01'&gt;&lt;td headers='icon'&gt;&lt;img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(b1*0+b2*0+b0*0) + (s1*0+s2*0+s3*0+s4*0+s5*0+s6*0+s7*0+s0*0) + (e01*0+e02*0+e03*0+e04*+e05*0+e06*0+e07*0+e08*0+e09*0+e10*0+e11*0+e12*0+e13*0+e14*0+e15*0+e16*0+e17*0);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157</v>
      </c>
      <c r="C70" s="6" t="s">
        <v>158</v>
      </c>
      <c r="D70" s="3">
        <v>5</v>
      </c>
      <c r="F70" s="17" t="s">
        <v>154</v>
      </c>
      <c r="G70" s="8" t="s">
        <v>91</v>
      </c>
      <c r="H70" s="4">
        <f t="shared" si="0"/>
        <v>90</v>
      </c>
      <c r="I70" s="2"/>
      <c r="J70" s="2">
        <v>30</v>
      </c>
      <c r="K70" s="2">
        <v>30</v>
      </c>
      <c r="L70" s="2">
        <f t="shared" si="1"/>
        <v>30</v>
      </c>
      <c r="M70" s="2"/>
      <c r="N70" s="2"/>
      <c r="O70" s="2"/>
      <c r="P70" s="2">
        <v>10</v>
      </c>
      <c r="Q70" s="7"/>
      <c r="R70" s="5" t="s">
        <v>16</v>
      </c>
      <c r="S70" s="3">
        <v>30</v>
      </c>
      <c r="U70" s="4"/>
      <c r="W70" s="3">
        <v>30</v>
      </c>
      <c r="X70" s="3">
        <v>30</v>
      </c>
      <c r="AD70" s="4">
        <f t="shared" si="2"/>
        <v>30</v>
      </c>
      <c r="AF70" s="23"/>
      <c r="AG70" s="31" t="str">
        <f>"&lt;tr class='mmt"&amp;IF(E70="活動"," ev",IF(E70="限定"," ltd",""))&amp;IF(G70=""," groupless'","'")&amp;"&gt;&lt;a href='https://www.alchemistcodedb.com/jp/card/"&amp;SUBSTITUTE(SUBSTITUTE(LOWER(A70),"_","-"),".png",""&amp;"'&gt;&lt;td headers='icon'&gt;&lt;img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class='mmt'&gt;&lt;a href='https://www.alchemistcodedb.com/jp/card/ts-gluttony-raura-01'&gt;&lt;td headers='icon'&gt;&lt;img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id='m068'&gt;90&lt;/td&gt;&lt;td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(b1*30+b2*30+b0*30) + (s1*30+s2*30+s3*0+s4*0+s5*0+s6*0+s7*0+s0*30) + (e01*0+e02*0+e03*30+e04*30+e05*0+e06*0+e07*0+e08*0+e09*0+e10*0+e11*0+e12*0+e13*0+e14*0+e15*0+e16*0+e17*0);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159</v>
      </c>
      <c r="C71" s="6" t="s">
        <v>461</v>
      </c>
      <c r="D71" s="3">
        <v>5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ref="L71:L142" si="10">MAX(J71:K71)</f>
        <v>0</v>
      </c>
      <c r="M71" s="2"/>
      <c r="N71" s="2"/>
      <c r="O71" s="2"/>
      <c r="P71" s="2"/>
      <c r="Q71" s="7"/>
      <c r="U71" s="4"/>
      <c r="AD71" s="4">
        <f t="shared" ref="AD71:AD142" si="11">MAX(W71:AC71)</f>
        <v>0</v>
      </c>
      <c r="AF71" s="23"/>
      <c r="AG71" s="31" t="str">
        <f>"&lt;tr class='mmt"&amp;IF(E71="活動"," ev",IF(E71="限定"," ltd",""))&amp;IF(G71=""," groupless'","'")&amp;"&gt;&lt;a href='https://www.alchemistcodedb.com/jp/card/"&amp;SUBSTITUTE(SUBSTITUTE(LOWER(A71),"_","-"),".png",""&amp;"'&gt;&lt;td headers='icon'&gt;&lt;img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groupless'&gt;&lt;a href='https://www.alchemistcodedb.com/jp/card/ts-gluttony-teona-01'&gt;&lt;td headers='icon'&gt;&lt;img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(s1*0+s2*0+s3*0+s4*0+s5*0+s6*0+s7*0+s0*0) + (e01*0+e02*0+e03*0+e04*+e05*0+e06*0+e07*0+e08*0+e09*0+e10*0+e11*0+e12*0+e13*0+e14*0+e15*0+e16*0+e17*0);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160</v>
      </c>
      <c r="C72" s="6" t="s">
        <v>462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>"&lt;tr class='mmt"&amp;IF(E72="活動"," ev",IF(E72="限定"," ltd",""))&amp;IF(G72=""," groupless'","'")&amp;"&gt;&lt;a href='https://www.alchemistcodedb.com/jp/card/"&amp;SUBSTITUTE(SUBSTITUTE(LOWER(A72),"_","-"),".png",""&amp;"'&gt;&lt;td headers='icon'&gt;&lt;img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ltd groupless'&gt;&lt;a href='https://www.alchemistcodedb.com/jp/card/ts-greed-emmel-01'&gt;&lt;td headers='icon'&gt;&lt;img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(s1*0+s2*0+s3*0+s4*0+s5*0+s6*0+s7*0+s0*0) + (e01*0+e02*0+e03*0+e04*+e05*0+e06*0+e07*0+e08*0+e09*0+e10*0+e11*0+e12*0+e13*0+e14*0+e15*0+e16*0+e17*0);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469</v>
      </c>
      <c r="C73" s="6" t="s">
        <v>468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>"&lt;tr class='mmt"&amp;IF(E73="活動"," ev",IF(E73="限定"," ltd",""))&amp;IF(G73=""," groupless'","'")&amp;"&gt;&lt;a href='https://www.alchemistcodedb.com/jp/card/"&amp;SUBSTITUTE(SUBSTITUTE(LOWER(A73),"_","-"),".png",""&amp;"'&gt;&lt;td headers='icon'&gt;&lt;img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groupless'&gt;&lt;a href='https://www.alchemistcodedb.com/jp/card/ts-greed-emmel-02'&gt;&lt;td headers='icon'&gt;&lt;img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(s1*0+s2*0+s3*0+s4*0+s5*0+s6*0+s7*0+s0*0) + (e01*0+e02*0+e03*0+e04*+e05*0+e06*0+e07*0+e08*0+e09*0+e10*0+e11*0+e12*0+e13*0+e14*0+e15*0+e16*0+e17*0);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161</v>
      </c>
      <c r="C74" s="6" t="s">
        <v>463</v>
      </c>
      <c r="D74" s="3">
        <v>5</v>
      </c>
      <c r="E74" s="3" t="s">
        <v>39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>"&lt;tr class='mmt"&amp;IF(E74="活動"," ev",IF(E74="限定"," ltd",""))&amp;IF(G74=""," groupless'","'")&amp;"&gt;&lt;a href='https://www.alchemistcodedb.com/jp/card/"&amp;SUBSTITUTE(SUBSTITUTE(LOWER(A74),"_","-"),".png",""&amp;"'&gt;&lt;td headers='icon'&gt;&lt;img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ltd groupless'&gt;&lt;a href='https://www.alchemistcodedb.com/jp/card/ts-greed-ku-iena-01'&gt;&lt;td headers='icon'&gt;&lt;img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(b1*0+b2*0+b0*0) + (s1*0+s2*0+s3*0+s4*0+s5*0+s6*0+s7*0+s0*0) + (e01*0+e02*0+e03*0+e04*+e05*0+e06*0+e07*0+e08*0+e09*0+e10*0+e11*0+e12*0+e13*0+e14*0+e15*0+e16*0+e17*0);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506</v>
      </c>
      <c r="C75" s="6" t="s">
        <v>507</v>
      </c>
      <c r="D75" s="3">
        <v>5</v>
      </c>
      <c r="E75" s="3" t="s">
        <v>39</v>
      </c>
      <c r="F75" s="37" t="s">
        <v>162</v>
      </c>
      <c r="G75" s="8" t="s">
        <v>606</v>
      </c>
      <c r="H75" s="4">
        <f t="shared" si="0"/>
        <v>90</v>
      </c>
      <c r="I75" s="2"/>
      <c r="J75" s="2">
        <v>30</v>
      </c>
      <c r="K75" s="2"/>
      <c r="L75" s="2">
        <f t="shared" si="10"/>
        <v>30</v>
      </c>
      <c r="M75" s="2"/>
      <c r="N75" s="2"/>
      <c r="O75" s="2">
        <v>30</v>
      </c>
      <c r="P75" s="2"/>
      <c r="Q75" s="7"/>
      <c r="R75" s="3" t="s">
        <v>17</v>
      </c>
      <c r="S75" s="3">
        <v>30</v>
      </c>
      <c r="U75" s="4"/>
      <c r="V75" s="3" t="s">
        <v>612</v>
      </c>
      <c r="W75" s="3">
        <v>30</v>
      </c>
      <c r="Z75" s="3">
        <v>30</v>
      </c>
      <c r="AD75" s="4">
        <f t="shared" si="11"/>
        <v>30</v>
      </c>
      <c r="AF75" s="23"/>
      <c r="AG75" s="31" t="str">
        <f>"&lt;tr class='mmt"&amp;IF(E75="活動"," ev",IF(E75="限定"," ltd",""))&amp;IF(G75=""," groupless'","'")&amp;"&gt;&lt;a href='https://www.alchemistcodedb.com/jp/card/"&amp;SUBSTITUTE(SUBSTITUTE(LOWER(A75),"_","-"),".png",""&amp;"'&gt;&lt;td headers='icon'&gt;&lt;img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ltd'&gt;&lt;a href='https://www.alchemistcodedb.com/jp/card/ts-greed-leafa-01'&gt;&lt;td headers='icon'&gt;&lt;img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id='m073'&gt;90&lt;/td&gt;&lt;td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5" s="31" t="str">
        <f t="shared" si="8"/>
        <v>document.getElementById('m073').innerHTML = (b1*30+b2*0+b0*30) + (s1*30+s2*0+s3*0+s4*30+s5*0+s6*0+s7*0+s0*30) + (e01*0+e02*0+e03*0+e04*30+e05*0+e06*0+e07*0+e08*0+e09*0+e10*0+e11*0+e12*0+e13*0+e14*0+e15*0+e16*0+e17*0);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163</v>
      </c>
      <c r="C76" s="6" t="s">
        <v>464</v>
      </c>
      <c r="D76" s="3">
        <v>5</v>
      </c>
      <c r="F76" s="20" t="s">
        <v>162</v>
      </c>
      <c r="G76" s="8" t="s">
        <v>606</v>
      </c>
      <c r="H76" s="4">
        <f t="shared" si="0"/>
        <v>60</v>
      </c>
      <c r="I76" s="2">
        <v>50</v>
      </c>
      <c r="J76" s="2"/>
      <c r="K76" s="2">
        <v>30</v>
      </c>
      <c r="L76" s="2">
        <f t="shared" si="10"/>
        <v>30</v>
      </c>
      <c r="M76" s="2"/>
      <c r="N76" s="2"/>
      <c r="O76" s="2">
        <v>20</v>
      </c>
      <c r="P76" s="2"/>
      <c r="Q76" s="7"/>
      <c r="U76" s="4"/>
      <c r="Z76" s="3">
        <v>30</v>
      </c>
      <c r="AA76" s="3">
        <v>30</v>
      </c>
      <c r="AD76" s="4">
        <f t="shared" si="11"/>
        <v>30</v>
      </c>
      <c r="AF76" s="23"/>
      <c r="AG76" s="31" t="str">
        <f>"&lt;tr class='mmt"&amp;IF(E76="活動"," ev",IF(E76="限定"," ltd",""))&amp;IF(G76=""," groupless'","'")&amp;"&gt;&lt;a href='https://www.alchemistcodedb.com/jp/card/"&amp;SUBSTITUTE(SUBSTITUTE(LOWER(A76),"_","-"),".png",""&amp;"'&gt;&lt;td headers='icon'&gt;&lt;img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class='mmt'&gt;&lt;a href='https://www.alchemistcodedb.com/jp/card/ts-greed-lucille-01'&gt;&lt;td headers='icon'&gt;&lt;img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id='m074'&gt;60&lt;/td&gt;&lt;td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6" s="31" t="str">
        <f t="shared" si="8"/>
        <v>document.getElementById('m074').innerHTML = (b1*0+b2*30+b0*30) + (s1*0+s2*0+s3*0+s4*30+s5*30+s6*0+s7*0+s0*30) + (e01*0+e02*0+e03*0+e04*+e05*0+e06*0+e07*0+e08*0+e09*0+e10*0+e11*0+e12*0+e13*0+e14*0+e15*0+e16*0+e17*0);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607</v>
      </c>
      <c r="C77" s="6" t="s">
        <v>610</v>
      </c>
      <c r="D77" s="3">
        <v>5</v>
      </c>
      <c r="E77" s="3" t="s">
        <v>39</v>
      </c>
      <c r="F77" s="51" t="s">
        <v>162</v>
      </c>
      <c r="G77" s="8" t="s">
        <v>606</v>
      </c>
      <c r="H77" s="4">
        <f t="shared" si="0"/>
        <v>110</v>
      </c>
      <c r="I77" s="2"/>
      <c r="J77" s="2"/>
      <c r="K77" s="2">
        <v>40</v>
      </c>
      <c r="L77" s="2">
        <f t="shared" si="10"/>
        <v>40</v>
      </c>
      <c r="M77" s="2"/>
      <c r="N77" s="2"/>
      <c r="O77" s="2"/>
      <c r="P77" s="2"/>
      <c r="Q77" s="7"/>
      <c r="R77" s="5" t="s">
        <v>611</v>
      </c>
      <c r="S77" s="3">
        <v>30</v>
      </c>
      <c r="U77" s="4"/>
      <c r="Y77" s="3">
        <v>20</v>
      </c>
      <c r="Z77" s="3">
        <v>40</v>
      </c>
      <c r="AD77" s="4">
        <f t="shared" si="11"/>
        <v>40</v>
      </c>
      <c r="AF77" s="23"/>
      <c r="AG77" s="31" t="str">
        <f>"&lt;tr class='mmt"&amp;IF(E77="活動"," ev",IF(E77="限定"," ltd",""))&amp;IF(G77=""," groupless'","'")&amp;"&gt;&lt;a href='https://www.alchemistcodedb.com/jp/card/"&amp;SUBSTITUTE(SUBSTITUTE(LOWER(A77),"_","-"),".png",""&amp;"'&gt;&lt;td headers='icon'&gt;&lt;img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ltd'&gt;&lt;a href='https://www.alchemistcodedb.com/jp/card/ts-greed-lucille-02'&gt;&lt;td headers='icon'&gt;&lt;img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7" s="31" t="str">
        <f t="shared" si="8"/>
        <v>document.getElementById('m075').innerHTML = (b1*0+b2*40+b0*40) + (s1*0+s2*0+s3*20+s4*40+s5*0+s6*0+s7*0+s0*40) + (e01*30+e02*0+e03*0+e04*30+e05*0+e06*0+e07*0+e08*0+e09*0+e10*0+e11*0+e12*0+e13*0+e14*0+e15*0+e16*0+e17*0);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164</v>
      </c>
      <c r="C78" s="6" t="s">
        <v>465</v>
      </c>
      <c r="D78" s="3">
        <v>5</v>
      </c>
      <c r="E78" s="3" t="s">
        <v>39</v>
      </c>
      <c r="F78" s="20" t="s">
        <v>162</v>
      </c>
      <c r="G78" s="8" t="s">
        <v>606</v>
      </c>
      <c r="H78" s="4">
        <f t="shared" ref="H78:H148" si="12">SUMPRODUCT(I$1:AD$1,I78:AD78)</f>
        <v>80</v>
      </c>
      <c r="I78" s="2">
        <v>30</v>
      </c>
      <c r="J78" s="2">
        <v>50</v>
      </c>
      <c r="K78" s="2"/>
      <c r="L78" s="2">
        <f t="shared" si="10"/>
        <v>50</v>
      </c>
      <c r="M78" s="2"/>
      <c r="N78" s="2"/>
      <c r="O78" s="2"/>
      <c r="P78" s="2"/>
      <c r="Q78" s="7"/>
      <c r="U78" s="4"/>
      <c r="V78" s="5" t="s">
        <v>613</v>
      </c>
      <c r="Z78" s="3">
        <v>30</v>
      </c>
      <c r="AC78" s="3">
        <v>30</v>
      </c>
      <c r="AD78" s="4">
        <f t="shared" si="11"/>
        <v>30</v>
      </c>
      <c r="AF78" s="23"/>
      <c r="AG78" s="31" t="str">
        <f>"&lt;tr class='mmt"&amp;IF(E78="活動"," ev",IF(E78="限定"," ltd",""))&amp;IF(G78=""," groupless'","'")&amp;"&gt;&lt;a href='https://www.alchemistcodedb.com/jp/card/"&amp;SUBSTITUTE(SUBSTITUTE(LOWER(A78),"_","-"),".png",""&amp;"'&gt;&lt;td headers='icon'&gt;&lt;img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ltd'&gt;&lt;a href='https://www.alchemistcodedb.com/jp/card/ts-greed-meifan-01'&gt;&lt;td headers='icon'&gt;&lt;img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78" s="31" t="str">
        <f t="shared" si="8"/>
        <v>document.getElementById('m076').innerHTML = (b1*50+b2*0+b0*50) + (s1*0+s2*0+s3*0+s4*30+s5*0+s6*0+s7*30+s0*30) + (e01*0+e02*0+e03*0+e04*+e05*0+e06*0+e07*0+e08*0+e09*0+e10*0+e11*0+e12*0+e13*0+e14*0+e15*0+e16*0+e17*0);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165</v>
      </c>
      <c r="C79" s="6" t="s">
        <v>466</v>
      </c>
      <c r="D79" s="3">
        <v>5</v>
      </c>
      <c r="F79" s="20" t="s">
        <v>162</v>
      </c>
      <c r="G79" s="8" t="s">
        <v>606</v>
      </c>
      <c r="H79" s="4">
        <f t="shared" si="12"/>
        <v>90</v>
      </c>
      <c r="I79" s="2">
        <v>40</v>
      </c>
      <c r="J79" s="2">
        <v>30</v>
      </c>
      <c r="K79" s="2">
        <v>30</v>
      </c>
      <c r="L79" s="2">
        <f t="shared" si="10"/>
        <v>30</v>
      </c>
      <c r="M79" s="2"/>
      <c r="N79" s="2"/>
      <c r="O79" s="2"/>
      <c r="P79" s="2"/>
      <c r="Q79" s="7"/>
      <c r="U79" s="4"/>
      <c r="Z79" s="3">
        <v>60</v>
      </c>
      <c r="AD79" s="4">
        <f t="shared" si="11"/>
        <v>60</v>
      </c>
      <c r="AF79" s="23"/>
      <c r="AG79" s="31" t="str">
        <f>"&lt;tr class='mmt"&amp;IF(E79="活動"," ev",IF(E79="限定"," ltd",""))&amp;IF(G79=""," groupless'","'")&amp;"&gt;&lt;a href='https://www.alchemistcodedb.com/jp/card/"&amp;SUBSTITUTE(SUBSTITUTE(LOWER(A79),"_","-"),".png",""&amp;"'&gt;&lt;td headers='icon'&gt;&lt;img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class='mmt'&gt;&lt;a href='https://www.alchemistcodedb.com/jp/card/ts-greed-orion-01'&gt;&lt;td headers='icon'&gt;&lt;img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79" s="31" t="str">
        <f t="shared" si="8"/>
        <v>document.getElementById('m077').innerHTML = (b1*30+b2*30+b0*30) + (s1*0+s2*0+s3*0+s4*60+s5*0+s6*0+s7*0+s0*60) + (e01*0+e02*0+e03*0+e04*+e05*0+e06*0+e07*0+e08*0+e09*0+e10*0+e11*0+e12*0+e13*0+e14*0+e15*0+e16*0+e17*0);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166</v>
      </c>
      <c r="C80" s="6" t="s">
        <v>167</v>
      </c>
      <c r="D80" s="3">
        <v>5</v>
      </c>
      <c r="E80" s="3" t="s">
        <v>35</v>
      </c>
      <c r="F80" s="20" t="s">
        <v>162</v>
      </c>
      <c r="G80" s="8" t="s">
        <v>168</v>
      </c>
      <c r="H80" s="4">
        <f t="shared" si="12"/>
        <v>50</v>
      </c>
      <c r="I80" s="2">
        <v>30</v>
      </c>
      <c r="J80" s="2">
        <v>20</v>
      </c>
      <c r="K80" s="2"/>
      <c r="L80" s="2">
        <f t="shared" si="10"/>
        <v>20</v>
      </c>
      <c r="M80" s="2"/>
      <c r="N80" s="2"/>
      <c r="O80" s="2"/>
      <c r="P80" s="2"/>
      <c r="Q80" s="7"/>
      <c r="U80" s="4"/>
      <c r="V80" s="3" t="s">
        <v>480</v>
      </c>
      <c r="X80" s="3">
        <v>30</v>
      </c>
      <c r="AD80" s="4">
        <f t="shared" si="11"/>
        <v>30</v>
      </c>
      <c r="AF80" s="23"/>
      <c r="AG80" s="31" t="str">
        <f>"&lt;tr class='mmt"&amp;IF(E80="活動"," ev",IF(E80="限定"," ltd",""))&amp;IF(G80=""," groupless'","'")&amp;"&gt;&lt;a href='https://www.alchemistcodedb.com/jp/card/"&amp;SUBSTITUTE(SUBSTITUTE(LOWER(A80),"_","-"),".png",""&amp;"'&gt;&lt;td headers='icon'&gt;&lt;img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 ev'&gt;&lt;a href='https://www.alchemistcodedb.com/jp/card/ts-greed-rishen-01'&gt;&lt;td headers='icon'&gt;&lt;img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0" s="31" t="str">
        <f t="shared" si="8"/>
        <v>document.getElementById('m078').innerHTML = (b1*20+b2*0+b0*20) + (s1*0+s2*30+s3*0+s4*0+s5*0+s6*0+s7*0+s0*30) + (e01*0+e02*0+e03*0+e04*+e05*0+e06*0+e07*0+e08*0+e09*0+e10*0+e11*0+e12*0+e13*0+e14*0+e15*0+e16*0+e17*0);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169</v>
      </c>
      <c r="C81" s="6" t="s">
        <v>170</v>
      </c>
      <c r="D81" s="3">
        <v>5</v>
      </c>
      <c r="F81" s="20" t="s">
        <v>162</v>
      </c>
      <c r="G81" s="8" t="s">
        <v>168</v>
      </c>
      <c r="H81" s="4">
        <f t="shared" si="12"/>
        <v>110</v>
      </c>
      <c r="I81" s="2"/>
      <c r="J81" s="2">
        <v>40</v>
      </c>
      <c r="K81" s="2"/>
      <c r="L81" s="2">
        <f t="shared" si="10"/>
        <v>40</v>
      </c>
      <c r="M81" s="2"/>
      <c r="N81" s="2"/>
      <c r="O81" s="2">
        <v>30</v>
      </c>
      <c r="P81" s="2">
        <v>10</v>
      </c>
      <c r="Q81" s="7"/>
      <c r="R81" s="3" t="s">
        <v>19</v>
      </c>
      <c r="S81" s="3">
        <v>30</v>
      </c>
      <c r="U81" s="4"/>
      <c r="X81" s="3">
        <v>40</v>
      </c>
      <c r="AB81" s="3">
        <v>20</v>
      </c>
      <c r="AD81" s="4">
        <f t="shared" si="11"/>
        <v>40</v>
      </c>
      <c r="AF81" s="23"/>
      <c r="AG81" s="31" t="str">
        <f>"&lt;tr class='mmt"&amp;IF(E81="活動"," ev",IF(E81="限定"," ltd",""))&amp;IF(G81=""," groupless'","'")&amp;"&gt;&lt;a href='https://www.alchemistcodedb.com/jp/card/"&amp;SUBSTITUTE(SUBSTITUTE(LOWER(A81),"_","-"),".png",""&amp;"'&gt;&lt;td headers='icon'&gt;&lt;img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class='mmt'&gt;&lt;a href='https://www.alchemistcodedb.com/jp/card/ts-greed-shenmei-01'&gt;&lt;td headers='icon'&gt;&lt;img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id='m079'&gt;110&lt;/td&gt;&lt;td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1" s="31" t="str">
        <f t="shared" si="8"/>
        <v>document.getElementById('m079').innerHTML = (b1*40+b2*0+b0*40) + (s1*0+s2*40+s3*0+s4*0+s5*0+s6*20+s7*0+s0*40) + (e01*0+e02*0+e03*0+e04*30+e05*0+e06*30+e07*0+e08*0+e09*0+e10*0+e11*0+e12*0+e13*0+e14*0+e15*0+e16*0+e17*0);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608</v>
      </c>
      <c r="C82" s="6" t="s">
        <v>614</v>
      </c>
      <c r="D82" s="3">
        <v>5</v>
      </c>
      <c r="F82" s="51" t="s">
        <v>162</v>
      </c>
      <c r="G82" s="8" t="s">
        <v>606</v>
      </c>
      <c r="H82" s="4"/>
      <c r="I82" s="2">
        <v>60</v>
      </c>
      <c r="J82" s="2"/>
      <c r="K82" s="2"/>
      <c r="L82" s="2"/>
      <c r="M82" s="2"/>
      <c r="N82" s="2"/>
      <c r="O82" s="2"/>
      <c r="P82" s="2"/>
      <c r="Q82" s="7"/>
      <c r="T82" s="5" t="s">
        <v>615</v>
      </c>
      <c r="U82" s="4">
        <v>20</v>
      </c>
      <c r="W82" s="3">
        <v>20</v>
      </c>
      <c r="Z82" s="3">
        <v>40</v>
      </c>
      <c r="AD82" s="4"/>
      <c r="AF82" s="23"/>
      <c r="AG82" s="31" t="str">
        <f>"&lt;tr class='mmt"&amp;IF(E82="活動"," ev",IF(E82="限定"," ltd",""))&amp;IF(G82=""," groupless'","'")&amp;"&gt;&lt;a href='https://www.alchemistcodedb.com/jp/card/"&amp;SUBSTITUTE(SUBSTITUTE(LOWER(A82),"_","-"),".png",""&amp;"'&gt;&lt;td headers='icon'&gt;&lt;img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class='mmt'&gt;&lt;a href='https://www.alchemistcodedb.com/jp/card/ts-greed-yuen-01'&gt;&lt;td headers='icon'&gt;&lt;img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2" s="31" t="str">
        <f t="shared" si="8"/>
        <v>document.getElementById('m080').innerHTML = (b1*0+b2*0+b0*0) + (s1*20+s2*0+s3*0+s4*40+s5*0+s6*0+s7*0+s0*0) + (e01*0+e02*0+e03*0+e04*+e05*0+e06*0+e07*0+e08*20+e09*0+e10*0+e11*0+e12*20+e13*0+e14*0+e15*0+e16*0+e17*0);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171</v>
      </c>
      <c r="C83" s="6" t="s">
        <v>211</v>
      </c>
      <c r="D83" s="3">
        <v>5</v>
      </c>
      <c r="F83" s="17" t="s">
        <v>48</v>
      </c>
      <c r="G83" s="8"/>
      <c r="H83" s="4">
        <f t="shared" si="12"/>
        <v>0</v>
      </c>
      <c r="I83" s="2"/>
      <c r="J83" s="2"/>
      <c r="K83" s="2"/>
      <c r="L83" s="2">
        <f t="shared" si="10"/>
        <v>0</v>
      </c>
      <c r="M83" s="2"/>
      <c r="N83" s="2"/>
      <c r="O83" s="2"/>
      <c r="P83" s="2"/>
      <c r="Q83" s="7"/>
      <c r="U83" s="4"/>
      <c r="AD83" s="4">
        <f t="shared" si="11"/>
        <v>0</v>
      </c>
      <c r="AF83" s="23"/>
      <c r="AG83" s="31" t="str">
        <f>"&lt;tr class='mmt"&amp;IF(E83="活動"," ev",IF(E83="限定"," ltd",""))&amp;IF(G83=""," groupless'","'")&amp;"&gt;&lt;a href='https://www.alchemistcodedb.com/jp/card/"&amp;SUBSTITUTE(SUBSTITUTE(LOWER(A83),"_","-"),".png",""&amp;"'&gt;&lt;td headers='icon'&gt;&lt;img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 groupless'&gt;&lt;a href='https://www.alchemistcodedb.com/jp/card/ts-liesbet-edgar-01'&gt;&lt;td headers='icon'&gt;&lt;img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3" s="31" t="str">
        <f t="shared" si="8"/>
        <v>document.getElementById('m081').innerHTML = (b1*0+b2*0+b0*0) + (s1*0+s2*0+s3*0+s4*0+s5*0+s6*0+s7*0+s0*0) + (e01*0+e02*0+e03*0+e04*+e05*0+e06*0+e07*0+e08*0+e09*0+e10*0+e11*0+e12*0+e13*0+e14*0+e15*0+e16*0+e17*0);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172</v>
      </c>
      <c r="C84" s="6" t="s">
        <v>173</v>
      </c>
      <c r="D84" s="3">
        <v>5</v>
      </c>
      <c r="F84" s="17" t="s">
        <v>174</v>
      </c>
      <c r="G84" s="8" t="s">
        <v>175</v>
      </c>
      <c r="H84" s="4">
        <f t="shared" si="12"/>
        <v>50</v>
      </c>
      <c r="I84" s="2">
        <v>30</v>
      </c>
      <c r="J84" s="2"/>
      <c r="K84" s="2"/>
      <c r="L84" s="2">
        <f t="shared" si="10"/>
        <v>0</v>
      </c>
      <c r="M84" s="2">
        <v>50</v>
      </c>
      <c r="N84" s="2"/>
      <c r="O84" s="2"/>
      <c r="P84" s="2"/>
      <c r="Q84" s="7"/>
      <c r="R84" s="5" t="s">
        <v>16</v>
      </c>
      <c r="S84" s="3">
        <v>20</v>
      </c>
      <c r="U84" s="4"/>
      <c r="Y84" s="3">
        <v>30</v>
      </c>
      <c r="AC84" s="3">
        <v>30</v>
      </c>
      <c r="AD84" s="4">
        <f t="shared" si="11"/>
        <v>30</v>
      </c>
      <c r="AF84" s="23"/>
      <c r="AG84" s="31" t="str">
        <f>"&lt;tr class='mmt"&amp;IF(E84="活動"," ev",IF(E84="限定"," ltd",""))&amp;IF(G84=""," groupless'","'")&amp;"&gt;&lt;a href='https://www.alchemistcodedb.com/jp/card/"&amp;SUBSTITUTE(SUBSTITUTE(LOWER(A84),"_","-"),".png",""&amp;"'&gt;&lt;td headers='icon'&gt;&lt;img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class='mmt'&gt;&lt;a href='https://www.alchemistcodedb.com/jp/card/ts-lost-achad-01'&gt;&lt;td headers='icon'&gt;&lt;img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4" s="31" t="str">
        <f t="shared" si="8"/>
        <v>document.getElementById('m082').innerHTML = (b1*0+b2*0+b0*0) + (s1*0+s2*0+s3*30+s4*0+s5*0+s6*0+s7*30+s0*30) + (e01*0+e02*0+e03*20+e04*20+e05*0+e06*0+e07*0+e08*0+e09*0+e10*0+e11*0+e12*0+e13*0+e14*0+e15*0+e16*0+e17*0);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176</v>
      </c>
      <c r="C85" s="6" t="s">
        <v>177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>
        <v>50</v>
      </c>
      <c r="K85" s="2"/>
      <c r="L85" s="2">
        <f t="shared" si="10"/>
        <v>50</v>
      </c>
      <c r="M85" s="2"/>
      <c r="N85" s="2"/>
      <c r="O85" s="2"/>
      <c r="P85" s="2"/>
      <c r="Q85" s="7"/>
      <c r="U85" s="4"/>
      <c r="V85" s="5" t="s">
        <v>493</v>
      </c>
      <c r="AB85" s="3">
        <v>20</v>
      </c>
      <c r="AC85" s="3">
        <v>40</v>
      </c>
      <c r="AD85" s="4">
        <f t="shared" si="11"/>
        <v>40</v>
      </c>
      <c r="AF85" s="23"/>
      <c r="AG85" s="31" t="str">
        <f>"&lt;tr class='mmt"&amp;IF(E85="活動"," ev",IF(E85="限定"," ltd",""))&amp;IF(G85=""," groupless'","'")&amp;"&gt;&lt;a href='https://www.alchemistcodedb.com/jp/card/"&amp;SUBSTITUTE(SUBSTITUTE(LOWER(A85),"_","-"),".png",""&amp;"'&gt;&lt;td headers='icon'&gt;&lt;img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 ltd'&gt;&lt;a href='https://www.alchemistcodedb.com/jp/card/ts-lost-achad-02'&gt;&lt;td headers='icon'&gt;&lt;img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t="shared" si="8"/>
        <v>document.getElementById('m083').innerHTML = (b1*50+b2*0+b0*50) + (s1*0+s2*0+s3*0+s4*0+s5*0+s6*20+s7*40+s0*40) + (e01*0+e02*0+e03*0+e04*+e05*0+e06*0+e07*0+e08*0+e09*0+e10*0+e11*0+e12*0+e13*0+e14*0+e15*0+e16*0+e17*0);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178</v>
      </c>
      <c r="C86" s="6" t="s">
        <v>179</v>
      </c>
      <c r="D86" s="3">
        <v>5</v>
      </c>
      <c r="E86" s="3" t="s">
        <v>39</v>
      </c>
      <c r="F86" s="17" t="s">
        <v>174</v>
      </c>
      <c r="G86" s="8" t="s">
        <v>175</v>
      </c>
      <c r="H86" s="4">
        <f t="shared" si="12"/>
        <v>70</v>
      </c>
      <c r="I86" s="2">
        <v>60</v>
      </c>
      <c r="J86" s="2">
        <v>20</v>
      </c>
      <c r="K86" s="2"/>
      <c r="L86" s="2">
        <f t="shared" si="10"/>
        <v>20</v>
      </c>
      <c r="M86" s="2"/>
      <c r="N86" s="2"/>
      <c r="O86" s="2"/>
      <c r="P86" s="2"/>
      <c r="Q86" s="7"/>
      <c r="R86" s="5" t="s">
        <v>16</v>
      </c>
      <c r="S86" s="3">
        <v>20</v>
      </c>
      <c r="U86" s="4"/>
      <c r="Y86" s="3">
        <v>30</v>
      </c>
      <c r="AC86" s="3">
        <v>30</v>
      </c>
      <c r="AD86" s="4">
        <f t="shared" si="11"/>
        <v>30</v>
      </c>
      <c r="AF86" s="23"/>
      <c r="AG86" s="31" t="str">
        <f>"&lt;tr class='mmt"&amp;IF(E86="活動"," ev",IF(E86="限定"," ltd",""))&amp;IF(G86=""," groupless'","'")&amp;"&gt;&lt;a href='https://www.alchemistcodedb.com/jp/card/"&amp;SUBSTITUTE(SUBSTITUTE(LOWER(A86),"_","-"),".png",""&amp;"'&gt;&lt;td headers='icon'&gt;&lt;img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 ltd'&gt;&lt;a href='https://www.alchemistcodedb.com/jp/card/ts-lost-achad-03'&gt;&lt;td headers='icon'&gt;&lt;img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6" s="31" t="str">
        <f t="shared" si="8"/>
        <v>document.getElementById('m084').innerHTML = (b1*20+b2*0+b0*20) + (s1*0+s2*0+s3*30+s4*0+s5*0+s6*0+s7*30+s0*30) + (e01*0+e02*0+e03*20+e04*20+e05*0+e06*0+e07*0+e08*0+e09*0+e10*0+e11*0+e12*0+e13*0+e14*0+e15*0+e16*0+e17*0);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180</v>
      </c>
      <c r="C87" s="6" t="s">
        <v>181</v>
      </c>
      <c r="D87" s="3">
        <v>5</v>
      </c>
      <c r="F87" s="17" t="s">
        <v>174</v>
      </c>
      <c r="G87" s="8" t="s">
        <v>175</v>
      </c>
      <c r="H87" s="4">
        <f t="shared" si="12"/>
        <v>90</v>
      </c>
      <c r="I87" s="2">
        <v>50</v>
      </c>
      <c r="J87" s="2"/>
      <c r="K87" s="2">
        <v>20</v>
      </c>
      <c r="L87" s="2">
        <f t="shared" si="10"/>
        <v>20</v>
      </c>
      <c r="M87" s="2"/>
      <c r="N87" s="2"/>
      <c r="O87" s="2"/>
      <c r="P87" s="2"/>
      <c r="Q87" s="7"/>
      <c r="R87" s="3" t="s">
        <v>14</v>
      </c>
      <c r="S87" s="3">
        <v>30</v>
      </c>
      <c r="U87" s="4"/>
      <c r="AB87" s="3">
        <v>20</v>
      </c>
      <c r="AC87" s="3">
        <v>40</v>
      </c>
      <c r="AD87" s="4">
        <f t="shared" si="11"/>
        <v>40</v>
      </c>
      <c r="AF87" s="23"/>
      <c r="AG87" s="31" t="str">
        <f>"&lt;tr class='mmt"&amp;IF(E87="活動"," ev",IF(E87="限定"," ltd",""))&amp;IF(G87=""," groupless'","'")&amp;"&gt;&lt;a href='https://www.alchemistcodedb.com/jp/card/"&amp;SUBSTITUTE(SUBSTITUTE(LOWER(A87),"_","-"),".png",""&amp;"'&gt;&lt;td headers='icon'&gt;&lt;img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class='mmt'&gt;&lt;a href='https://www.alchemistcodedb.com/jp/card/ts-lost-drei-01'&gt;&lt;td headers='icon'&gt;&lt;img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8"/>
        <v>document.getElementById('m085').innerHTML = (b1*0+b2*20+b0*20) + (s1*0+s2*0+s3*0+s4*0+s5*0+s6*20+s7*40+s0*40) + (e01*30+e02*0+e03*0+e04*30+e05*0+e06*0+e07*0+e08*0+e09*0+e10*0+e11*0+e12*0+e13*0+e14*0+e15*0+e16*0+e17*0);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500</v>
      </c>
      <c r="C88" s="6" t="s">
        <v>501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100</v>
      </c>
      <c r="I88" s="2">
        <v>30</v>
      </c>
      <c r="J88" s="2"/>
      <c r="K88" s="2"/>
      <c r="L88" s="2">
        <f t="shared" si="10"/>
        <v>0</v>
      </c>
      <c r="M88" s="2"/>
      <c r="N88" s="2"/>
      <c r="O88" s="2"/>
      <c r="P88" s="2"/>
      <c r="Q88" s="7"/>
      <c r="R88" s="3" t="s">
        <v>14</v>
      </c>
      <c r="S88" s="3">
        <v>40</v>
      </c>
      <c r="T88" s="3" t="s">
        <v>20</v>
      </c>
      <c r="U88" s="4">
        <v>20</v>
      </c>
      <c r="V88" s="3" t="s">
        <v>502</v>
      </c>
      <c r="AB88" s="3">
        <v>20</v>
      </c>
      <c r="AC88" s="3">
        <v>40</v>
      </c>
      <c r="AD88" s="4">
        <f t="shared" si="11"/>
        <v>40</v>
      </c>
      <c r="AF88" s="23"/>
      <c r="AG88" s="31" t="str">
        <f>"&lt;tr class='mmt"&amp;IF(E88="活動"," ev",IF(E88="限定"," ltd",""))&amp;IF(G88=""," groupless'","'")&amp;"&gt;&lt;a href='https://www.alchemistcodedb.com/jp/card/"&amp;SUBSTITUTE(SUBSTITUTE(LOWER(A88),"_","-"),".png",""&amp;"'&gt;&lt;td headers='icon'&gt;&lt;img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 ltd'&gt;&lt;a href='https://www.alchemistcodedb.com/jp/card/ts-lost-einz-01'&gt;&lt;td headers='icon'&gt;&lt;img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8" s="31" t="str">
        <f t="shared" si="8"/>
        <v>document.getElementById('m086').innerHTML = (b1*0+b2*0+b0*0) + (s1*0+s2*0+s3*0+s4*0+s5*0+s6*20+s7*40+s0*40) + (e01*40+e02*0+e03*0+e04*40+e05*0+e06*0+e07*0+e08*0+e09*0+e10*0+e11*20+e12*0+e13*0+e14*0+e15*0+e16*0+e17*0);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182</v>
      </c>
      <c r="C89" s="6" t="s">
        <v>183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30</v>
      </c>
      <c r="L89" s="2">
        <f t="shared" si="10"/>
        <v>30</v>
      </c>
      <c r="M89" s="2"/>
      <c r="N89" s="2"/>
      <c r="O89" s="2"/>
      <c r="P89" s="2"/>
      <c r="Q89" s="7"/>
      <c r="R89" s="3" t="s">
        <v>18</v>
      </c>
      <c r="S89" s="3">
        <v>20</v>
      </c>
      <c r="U89" s="4"/>
      <c r="V89" s="5" t="s">
        <v>484</v>
      </c>
      <c r="Y89" s="3">
        <v>20</v>
      </c>
      <c r="AC89" s="3">
        <v>40</v>
      </c>
      <c r="AD89" s="4">
        <f t="shared" si="11"/>
        <v>40</v>
      </c>
      <c r="AF89" s="23"/>
      <c r="AG89" s="31" t="str">
        <f>"&lt;tr class='mmt"&amp;IF(E89="活動"," ev",IF(E89="限定"," ltd",""))&amp;IF(G89=""," groupless'","'")&amp;"&gt;&lt;a href='https://www.alchemistcodedb.com/jp/card/"&amp;SUBSTITUTE(SUBSTITUTE(LOWER(A89),"_","-"),".png",""&amp;"'&gt;&lt;td headers='icon'&gt;&lt;img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class='mmt'&gt;&lt;a href='https://www.alchemistcodedb.com/jp/card/ts-lost-fury-01'&gt;&lt;td headers='icon'&gt;&lt;img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9" s="31" t="str">
        <f t="shared" si="8"/>
        <v>document.getElementById('m087').innerHTML = (b1*0+b2*30+b0*30) + (s1*0+s2*0+s3*20+s4*0+s5*0+s6*0+s7*40+s0*40) + (e01*0+e02*0+e03*0+e04*20+e05*20+e06*0+e07*0+e08*0+e09*0+e10*0+e11*0+e12*0+e13*0+e14*0+e15*0+e16*0+e17*0);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184</v>
      </c>
      <c r="C90" s="6" t="s">
        <v>185</v>
      </c>
      <c r="D90" s="3">
        <v>5</v>
      </c>
      <c r="F90" s="17" t="s">
        <v>174</v>
      </c>
      <c r="G90" s="8" t="s">
        <v>175</v>
      </c>
      <c r="H90" s="4">
        <f t="shared" si="12"/>
        <v>60</v>
      </c>
      <c r="I90" s="2">
        <v>70</v>
      </c>
      <c r="J90" s="2"/>
      <c r="K90" s="2"/>
      <c r="L90" s="2">
        <f t="shared" si="10"/>
        <v>0</v>
      </c>
      <c r="M90" s="2"/>
      <c r="N90" s="2"/>
      <c r="O90" s="2"/>
      <c r="P90" s="2">
        <v>5</v>
      </c>
      <c r="Q90" s="7"/>
      <c r="R90" s="5" t="s">
        <v>16</v>
      </c>
      <c r="S90" s="3">
        <v>20</v>
      </c>
      <c r="U90" s="4"/>
      <c r="Z90" s="3">
        <v>20</v>
      </c>
      <c r="AC90" s="3">
        <v>40</v>
      </c>
      <c r="AD90" s="4">
        <f t="shared" si="11"/>
        <v>40</v>
      </c>
      <c r="AF90" s="23"/>
      <c r="AG90" s="31" t="str">
        <f>"&lt;tr class='mmt"&amp;IF(E90="活動"," ev",IF(E90="限定"," ltd",""))&amp;IF(G90=""," groupless'","'")&amp;"&gt;&lt;a href='https://www.alchemistcodedb.com/jp/card/"&amp;SUBSTITUTE(SUBSTITUTE(LOWER(A90),"_","-"),".png",""&amp;"'&gt;&lt;td headers='icon'&gt;&lt;img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class='mmt'&gt;&lt;a href='https://www.alchemistcodedb.com/jp/card/ts-lost-noin-01'&gt;&lt;td headers='icon'&gt;&lt;img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0" s="31" t="str">
        <f t="shared" si="8"/>
        <v>document.getElementById('m088').innerHTML = (b1*0+b2*0+b0*0) + (s1*0+s2*0+s3*0+s4*20+s5*0+s6*0+s7*40+s0*40) + (e01*0+e02*0+e03*20+e04*20+e05*0+e06*0+e07*0+e08*0+e09*0+e10*0+e11*0+e12*0+e13*0+e14*0+e15*0+e16*0+e17*0);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186</v>
      </c>
      <c r="C91" s="6" t="s">
        <v>187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2"/>
        <v>90</v>
      </c>
      <c r="I91" s="2">
        <v>40</v>
      </c>
      <c r="J91" s="2">
        <v>30</v>
      </c>
      <c r="K91" s="2">
        <v>30</v>
      </c>
      <c r="L91" s="2">
        <f t="shared" si="10"/>
        <v>30</v>
      </c>
      <c r="M91" s="2"/>
      <c r="N91" s="2"/>
      <c r="O91" s="2"/>
      <c r="P91" s="2"/>
      <c r="Q91" s="7"/>
      <c r="U91" s="4"/>
      <c r="AC91" s="3">
        <v>60</v>
      </c>
      <c r="AD91" s="4">
        <f t="shared" si="11"/>
        <v>60</v>
      </c>
      <c r="AF91" s="23"/>
      <c r="AG91" s="31" t="str">
        <f>"&lt;tr class='mmt"&amp;IF(E91="活動"," ev",IF(E91="限定"," ltd",""))&amp;IF(G91=""," groupless'","'")&amp;"&gt;&lt;a href='https://www.alchemistcodedb.com/jp/card/"&amp;SUBSTITUTE(SUBSTITUTE(LOWER(A91),"_","-"),".png",""&amp;"'&gt;&lt;td headers='icon'&gt;&lt;img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 ltd'&gt;&lt;a href='https://www.alchemistcodedb.com/jp/card/ts-lost-thol-01'&gt;&lt;td headers='icon'&gt;&lt;img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1" s="31" t="str">
        <f t="shared" si="8"/>
        <v>document.getElementById('m089').innerHTML = (b1*30+b2*30+b0*30) + (s1*0+s2*0+s3*0+s4*0+s5*0+s6*0+s7*60+s0*60) + (e01*0+e02*0+e03*0+e04*+e05*0+e06*0+e07*0+e08*0+e09*0+e10*0+e11*0+e12*0+e13*0+e14*0+e15*0+e16*0+e17*0);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498</v>
      </c>
      <c r="C92" s="6" t="s">
        <v>499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2"/>
        <v>110</v>
      </c>
      <c r="I92" s="2"/>
      <c r="J92" s="2"/>
      <c r="K92" s="2"/>
      <c r="L92" s="2">
        <f t="shared" si="10"/>
        <v>0</v>
      </c>
      <c r="M92" s="2"/>
      <c r="N92" s="2"/>
      <c r="O92" s="2"/>
      <c r="P92" s="2">
        <v>10</v>
      </c>
      <c r="Q92" s="7"/>
      <c r="R92" s="5" t="s">
        <v>496</v>
      </c>
      <c r="S92" s="3">
        <v>40</v>
      </c>
      <c r="T92" s="3" t="s">
        <v>23</v>
      </c>
      <c r="U92" s="4">
        <v>10</v>
      </c>
      <c r="AC92" s="3">
        <v>60</v>
      </c>
      <c r="AD92" s="4">
        <f t="shared" si="11"/>
        <v>60</v>
      </c>
      <c r="AF92" s="23"/>
      <c r="AG92" s="31" t="str">
        <f>"&lt;tr class='mmt"&amp;IF(E92="活動"," ev",IF(E92="限定"," ltd",""))&amp;IF(G92=""," groupless'","'")&amp;"&gt;&lt;a href='https://www.alchemistcodedb.com/jp/card/"&amp;SUBSTITUTE(SUBSTITUTE(LOWER(A92),"_","-"),".png",""&amp;"'&gt;&lt;td headers='icon'&gt;&lt;img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ltd'&gt;&lt;a href='https://www.alchemistcodedb.com/jp/card/ts-lost-thol-02'&gt;&lt;td headers='icon'&gt;&lt;img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2" s="31" t="str">
        <f t="shared" si="8"/>
        <v>document.getElementById('m090').innerHTML = (b1*0+b2*0+b0*0) + (s1*0+s2*0+s3*0+s4*0+s5*0+s6*0+s7*60+s0*60) + (e01*0+e02*0+e03*0+e04*40+e05*40+e06*0+e07*0+e08*0+e09*0+e10*0+e11*0+e12*0+e13*10+e14*0+e15*0+e16*0+e17*0);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188</v>
      </c>
      <c r="C93" s="6" t="s">
        <v>189</v>
      </c>
      <c r="D93" s="3">
        <v>5</v>
      </c>
      <c r="F93" s="17" t="s">
        <v>174</v>
      </c>
      <c r="G93" s="8" t="s">
        <v>175</v>
      </c>
      <c r="H93" s="4">
        <f t="shared" si="12"/>
        <v>90</v>
      </c>
      <c r="I93" s="2">
        <v>30</v>
      </c>
      <c r="J93" s="2"/>
      <c r="K93" s="2">
        <v>50</v>
      </c>
      <c r="L93" s="2">
        <f t="shared" si="10"/>
        <v>50</v>
      </c>
      <c r="M93" s="2"/>
      <c r="N93" s="2"/>
      <c r="O93" s="2"/>
      <c r="P93" s="2">
        <v>5</v>
      </c>
      <c r="Q93" s="7"/>
      <c r="U93" s="4"/>
      <c r="V93" s="5" t="s">
        <v>489</v>
      </c>
      <c r="W93" s="3">
        <v>20</v>
      </c>
      <c r="AC93" s="3">
        <v>40</v>
      </c>
      <c r="AD93" s="4">
        <f t="shared" si="11"/>
        <v>40</v>
      </c>
      <c r="AF93" s="23"/>
      <c r="AG93" s="31" t="str">
        <f>"&lt;tr class='mmt"&amp;IF(E93="活動"," ev",IF(E93="限定"," ltd",""))&amp;IF(G93=""," groupless'","'")&amp;"&gt;&lt;a href='https://www.alchemistcodedb.com/jp/card/"&amp;SUBSTITUTE(SUBSTITUTE(LOWER(A93),"_","-"),".png",""&amp;"'&gt;&lt;td headers='icon'&gt;&lt;img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class='mmt'&gt;&lt;a href='https://www.alchemistcodedb.com/jp/card/ts-lost-vier-01'&gt;&lt;td headers='icon'&gt;&lt;img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3" s="31" t="str">
        <f t="shared" si="8"/>
        <v>document.getElementById('m091').innerHTML = (b1*0+b2*50+b0*50) + (s1*20+s2*0+s3*0+s4*0+s5*0+s6*0+s7*40+s0*40) + (e01*0+e02*0+e03*0+e04*+e05*0+e06*0+e07*0+e08*0+e09*0+e10*0+e11*0+e12*0+e13*0+e14*0+e15*0+e16*0+e17*0);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598</v>
      </c>
      <c r="C94" s="6" t="s">
        <v>600</v>
      </c>
      <c r="D94" s="3">
        <v>5</v>
      </c>
      <c r="F94" s="17" t="s">
        <v>174</v>
      </c>
      <c r="G94" s="8" t="s">
        <v>175</v>
      </c>
      <c r="H94" s="4">
        <f t="shared" ref="H94" si="13">SUMPRODUCT(I$1:AD$1,I94:AD94)</f>
        <v>60</v>
      </c>
      <c r="I94" s="2">
        <v>50</v>
      </c>
      <c r="J94" s="2"/>
      <c r="K94" s="2"/>
      <c r="L94" s="2">
        <f t="shared" ref="L94" si="14">MAX(J94:K94)</f>
        <v>0</v>
      </c>
      <c r="M94" s="2"/>
      <c r="N94" s="2"/>
      <c r="O94" s="2"/>
      <c r="P94" s="2">
        <v>5</v>
      </c>
      <c r="Q94" s="7"/>
      <c r="R94" s="3" t="s">
        <v>18</v>
      </c>
      <c r="S94" s="3">
        <v>30</v>
      </c>
      <c r="U94" s="4"/>
      <c r="V94" s="5" t="s">
        <v>551</v>
      </c>
      <c r="Y94" s="3">
        <v>30</v>
      </c>
      <c r="AC94" s="3">
        <v>30</v>
      </c>
      <c r="AD94" s="4">
        <f t="shared" ref="AD94" si="15">MAX(W94:AC94)</f>
        <v>30</v>
      </c>
      <c r="AF94" s="23"/>
      <c r="AG94" s="31" t="str">
        <f>"&lt;tr class='mmt"&amp;IF(E94="活動"," ev",IF(E94="限定"," ltd",""))&amp;IF(G94=""," groupless'","'")&amp;"&gt;&lt;a href='https://www.alchemistcodedb.com/jp/card/"&amp;SUBSTITUTE(SUBSTITUTE(LOWER(A94),"_","-"),".png",""&amp;"'&gt;&lt;td headers='icon'&gt;&lt;img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class='mmt'&gt;&lt;a href='https://www.alchemistcodedb.com/jp/card/ts-lost-vier-02'&gt;&lt;td headers='icon'&gt;&lt;img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4" s="31" t="str">
        <f t="shared" si="8"/>
        <v>document.getElementById('m092').innerHTML = (b1*0+b2*0+b0*0) + (s1*0+s2*0+s3*30+s4*0+s5*0+s6*0+s7*30+s0*30) + (e01*0+e02*0+e03*0+e04*30+e05*30+e06*0+e07*0+e08*0+e09*0+e10*0+e11*0+e12*0+e13*0+e14*0+e15*0+e16*0+e17*0);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190</v>
      </c>
      <c r="C95" s="6" t="s">
        <v>191</v>
      </c>
      <c r="D95" s="3">
        <v>5</v>
      </c>
      <c r="F95" s="17" t="s">
        <v>174</v>
      </c>
      <c r="G95" s="8" t="s">
        <v>175</v>
      </c>
      <c r="H95" s="4">
        <f t="shared" si="12"/>
        <v>70</v>
      </c>
      <c r="I95" s="2">
        <v>40</v>
      </c>
      <c r="J95" s="2">
        <v>20</v>
      </c>
      <c r="K95" s="2"/>
      <c r="L95" s="2">
        <f t="shared" si="10"/>
        <v>20</v>
      </c>
      <c r="M95" s="2"/>
      <c r="N95" s="2"/>
      <c r="O95" s="2"/>
      <c r="P95" s="2"/>
      <c r="Q95" s="7"/>
      <c r="R95" s="3" t="s">
        <v>14</v>
      </c>
      <c r="S95" s="3">
        <v>20</v>
      </c>
      <c r="U95" s="4"/>
      <c r="V95" s="3" t="s">
        <v>551</v>
      </c>
      <c r="AA95" s="3">
        <v>30</v>
      </c>
      <c r="AC95" s="3">
        <v>30</v>
      </c>
      <c r="AD95" s="4">
        <f t="shared" si="11"/>
        <v>30</v>
      </c>
      <c r="AF95" s="23"/>
      <c r="AG95" s="31" t="str">
        <f>"&lt;tr class='mmt"&amp;IF(E95="活動"," ev",IF(E95="限定"," ltd",""))&amp;IF(G95=""," groupless'","'")&amp;"&gt;&lt;a href='https://www.alchemistcodedb.com/jp/card/"&amp;SUBSTITUTE(SUBSTITUTE(LOWER(A95),"_","-"),".png",""&amp;"'&gt;&lt;td headers='icon'&gt;&lt;img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class='mmt'&gt;&lt;a href='https://www.alchemistcodedb.com/jp/card/ts-lost-zenn-01'&gt;&lt;td headers='icon'&gt;&lt;img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5" s="31" t="str">
        <f t="shared" si="8"/>
        <v>document.getElementById('m093').innerHTML = (b1*20+b2*0+b0*20) + (s1*0+s2*0+s3*0+s4*0+s5*30+s6*0+s7*30+s0*30) + (e01*20+e02*0+e03*0+e04*20+e05*0+e06*0+e07*0+e08*0+e09*0+e10*0+e11*0+e12*0+e13*0+e14*0+e15*0+e16*0+e17*0);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192</v>
      </c>
      <c r="C96" s="6" t="s">
        <v>193</v>
      </c>
      <c r="D96" s="3">
        <v>5</v>
      </c>
      <c r="F96" s="17" t="s">
        <v>174</v>
      </c>
      <c r="G96" s="8" t="s">
        <v>175</v>
      </c>
      <c r="H96" s="4">
        <f t="shared" si="12"/>
        <v>80</v>
      </c>
      <c r="I96" s="2">
        <v>20</v>
      </c>
      <c r="J96" s="2"/>
      <c r="K96" s="2">
        <v>40</v>
      </c>
      <c r="L96" s="2">
        <f t="shared" si="10"/>
        <v>40</v>
      </c>
      <c r="M96" s="2"/>
      <c r="N96" s="2"/>
      <c r="O96" s="2"/>
      <c r="P96" s="2"/>
      <c r="Q96" s="7"/>
      <c r="U96" s="4"/>
      <c r="V96" s="5" t="s">
        <v>553</v>
      </c>
      <c r="AB96" s="3">
        <v>20</v>
      </c>
      <c r="AC96" s="3">
        <v>40</v>
      </c>
      <c r="AD96" s="4">
        <f t="shared" si="11"/>
        <v>40</v>
      </c>
      <c r="AF96" s="23"/>
      <c r="AG96" s="31" t="str">
        <f>"&lt;tr class='mmt"&amp;IF(E96="活動"," ev",IF(E96="限定"," ltd",""))&amp;IF(G96=""," groupless'","'")&amp;"&gt;&lt;a href='https://www.alchemistcodedb.com/jp/card/"&amp;SUBSTITUTE(SUBSTITUTE(LOWER(A96),"_","-"),".png",""&amp;"'&gt;&lt;td headers='icon'&gt;&lt;img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class='mmt'&gt;&lt;a href='https://www.alchemistcodedb.com/jp/card/ts-lost-zwei-01'&gt;&lt;td headers='icon'&gt;&lt;img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6" s="31" t="str">
        <f t="shared" si="8"/>
        <v>document.getElementById('m094').innerHTML = (b1*0+b2*40+b0*40) + (s1*0+s2*0+s3*0+s4*0+s5*0+s6*20+s7*40+s0*40) + (e01*0+e02*0+e03*0+e04*+e05*0+e06*0+e07*0+e08*0+e09*0+e10*0+e11*0+e12*0+e13*0+e14*0+e15*0+e16*0+e17*0);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194</v>
      </c>
      <c r="C97" s="6" t="s">
        <v>195</v>
      </c>
      <c r="D97" s="3">
        <v>5</v>
      </c>
      <c r="F97" s="17" t="s">
        <v>174</v>
      </c>
      <c r="G97" s="8" t="s">
        <v>175</v>
      </c>
      <c r="H97" s="4">
        <f t="shared" si="12"/>
        <v>90</v>
      </c>
      <c r="I97" s="2"/>
      <c r="J97" s="2">
        <v>30</v>
      </c>
      <c r="K97" s="2"/>
      <c r="L97" s="2">
        <f t="shared" si="10"/>
        <v>30</v>
      </c>
      <c r="M97" s="2"/>
      <c r="N97" s="2"/>
      <c r="O97" s="2"/>
      <c r="P97" s="2">
        <v>10</v>
      </c>
      <c r="Q97" s="7"/>
      <c r="R97" s="3" t="s">
        <v>14</v>
      </c>
      <c r="S97" s="3">
        <v>40</v>
      </c>
      <c r="U97" s="4"/>
      <c r="V97" s="3" t="s">
        <v>551</v>
      </c>
      <c r="Y97" s="3">
        <v>20</v>
      </c>
      <c r="AA97" s="3">
        <v>20</v>
      </c>
      <c r="AC97" s="3">
        <v>20</v>
      </c>
      <c r="AD97" s="4">
        <f t="shared" si="11"/>
        <v>20</v>
      </c>
      <c r="AF97" s="23"/>
      <c r="AG97" s="31" t="str">
        <f>"&lt;tr class='mmt"&amp;IF(E97="活動"," ev",IF(E97="限定"," ltd",""))&amp;IF(G97=""," groupless'","'")&amp;"&gt;&lt;a href='https://www.alchemistcodedb.com/jp/card/"&amp;SUBSTITUTE(SUBSTITUTE(LOWER(A97),"_","-"),".png",""&amp;"'&gt;&lt;td headers='icon'&gt;&lt;img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class='mmt'&gt;&lt;a href='https://www.alchemistcodedb.com/jp/card/ts-lost-zyva-01'&gt;&lt;td headers='icon'&gt;&lt;img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7" s="31" t="str">
        <f t="shared" si="8"/>
        <v>document.getElementById('m095').innerHTML = (b1*30+b2*0+b0*30) + (s1*0+s2*0+s3*20+s4*0+s5*20+s6*0+s7*20+s0*20) + (e01*40+e02*0+e03*0+e04*40+e05*0+e06*0+e07*0+e08*0+e09*0+e10*0+e11*0+e12*0+e13*0+e14*0+e15*0+e16*0+e17*0);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599</v>
      </c>
      <c r="C98" s="6" t="s">
        <v>601</v>
      </c>
      <c r="D98" s="3">
        <v>5</v>
      </c>
      <c r="F98" s="17" t="s">
        <v>48</v>
      </c>
      <c r="G98" s="8"/>
      <c r="H98" s="4"/>
      <c r="I98" s="2"/>
      <c r="J98" s="2"/>
      <c r="K98" s="2"/>
      <c r="L98" s="2"/>
      <c r="M98" s="2"/>
      <c r="N98" s="2"/>
      <c r="O98" s="2"/>
      <c r="P98" s="2"/>
      <c r="Q98" s="7"/>
      <c r="U98" s="4"/>
      <c r="AD98" s="4"/>
      <c r="AF98" s="23"/>
      <c r="AG98" s="31" t="str">
        <f>"&lt;tr class='mmt"&amp;IF(E98="活動"," ev",IF(E98="限定"," ltd",""))&amp;IF(G98=""," groupless'","'")&amp;"&gt;&lt;a href='https://www.alchemistcodedb.com/jp/card/"&amp;SUBSTITUTE(SUBSTITUTE(LOWER(A98),"_","-"),".png",""&amp;"'&gt;&lt;td headers='icon'&gt;&lt;img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 groupless'&gt;&lt;a href='https://www.alchemistcodedb.com/jp/card/ts-lust-ainanna-01'&gt;&lt;td headers='icon'&gt;&lt;img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t="shared" si="8"/>
        <v>document.getElementById('m096').innerHTML = (b1*0+b2*0+b0*0) + (s1*0+s2*0+s3*0+s4*0+s5*0+s6*0+s7*0+s0*0) + (e01*0+e02*0+e03*0+e04*+e05*0+e06*0+e07*0+e08*0+e09*0+e10*0+e11*0+e12*0+e13*0+e14*0+e15*0+e16*0+e17*0);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196</v>
      </c>
      <c r="C99" s="6" t="s">
        <v>197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>"&lt;tr class='mmt"&amp;IF(E99="活動"," ev",IF(E99="限定"," ltd",""))&amp;IF(G99=""," groupless'","'")&amp;"&gt;&lt;a href='https://www.alchemistcodedb.com/jp/card/"&amp;SUBSTITUTE(SUBSTITUTE(LOWER(A99),"_","-"),".png",""&amp;"'&gt;&lt;td headers='icon'&gt;&lt;img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 ltd groupless'&gt;&lt;a href='https://www.alchemistcodedb.com/jp/card/ts-lust-alma-01'&gt;&lt;td headers='icon'&gt;&lt;img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t="shared" si="8"/>
        <v>document.getElementById('m097').innerHTML = (b1*0+b2*0+b0*0) + (s1*0+s2*0+s3*0+s4*0+s5*0+s6*0+s7*0+s0*0) + (e01*0+e02*0+e03*0+e04*+e05*0+e06*0+e07*0+e08*0+e09*0+e10*0+e11*0+e12*0+e13*0+e14*0+e15*0+e16*0+e17*0);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198</v>
      </c>
      <c r="C100" s="6" t="s">
        <v>199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>"&lt;tr class='mmt"&amp;IF(E100="活動"," ev",IF(E100="限定"," ltd",""))&amp;IF(G100=""," groupless'","'")&amp;"&gt;&lt;a href='https://www.alchemistcodedb.com/jp/card/"&amp;SUBSTITUTE(SUBSTITUTE(LOWER(A100),"_","-"),".png",""&amp;"'&gt;&lt;td headers='icon'&gt;&lt;img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 ltd groupless'&gt;&lt;a href='https://www.alchemistcodedb.com/jp/card/ts-lust-alma-02'&gt;&lt;td headers='icon'&gt;&lt;img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8"/>
        <v>document.getElementById('m098').innerHTML = (b1*0+b2*0+b0*0) + (s1*0+s2*0+s3*0+s4*0+s5*0+s6*0+s7*0+s0*0) + (e01*0+e02*0+e03*0+e04*+e05*0+e06*0+e07*0+e08*0+e09*0+e10*0+e11*0+e12*0+e13*0+e14*0+e15*0+e16*0+e17*0);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200</v>
      </c>
      <c r="C101" s="6" t="s">
        <v>201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>"&lt;tr class='mmt"&amp;IF(E101="活動"," ev",IF(E101="限定"," ltd",""))&amp;IF(G101=""," groupless'","'")&amp;"&gt;&lt;a href='https://www.alchemistcodedb.com/jp/card/"&amp;SUBSTITUTE(SUBSTITUTE(LOWER(A101),"_","-"),".png",""&amp;"'&gt;&lt;td headers='icon'&gt;&lt;img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ltd groupless'&gt;&lt;a href='https://www.alchemistcodedb.com/jp/card/ts-lust-ambrosia-01'&gt;&lt;td headers='icon'&gt;&lt;img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8"/>
        <v>document.getElementById('m099').innerHTML = (b1*0+b2*0+b0*0) + (s1*0+s2*0+s3*0+s4*0+s5*0+s6*0+s7*0+s0*0) + (e01*0+e02*0+e03*0+e04*+e05*0+e06*0+e07*0+e08*0+e09*0+e10*0+e11*0+e12*0+e13*0+e14*0+e15*0+e16*0+e17*0);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202</v>
      </c>
      <c r="C102" s="6" t="s">
        <v>203</v>
      </c>
      <c r="D102" s="3">
        <v>5</v>
      </c>
      <c r="F102" s="17" t="s">
        <v>48</v>
      </c>
      <c r="G102" s="8"/>
      <c r="H102" s="4">
        <f t="shared" si="12"/>
        <v>0</v>
      </c>
      <c r="I102" s="2"/>
      <c r="J102" s="2"/>
      <c r="K102" s="2"/>
      <c r="L102" s="2">
        <f t="shared" si="10"/>
        <v>0</v>
      </c>
      <c r="M102" s="2"/>
      <c r="N102" s="2"/>
      <c r="O102" s="2"/>
      <c r="P102" s="2"/>
      <c r="Q102" s="7"/>
      <c r="U102" s="4"/>
      <c r="AD102" s="4">
        <f t="shared" si="11"/>
        <v>0</v>
      </c>
      <c r="AF102" s="23"/>
      <c r="AG102" s="31" t="str">
        <f>"&lt;tr class='mmt"&amp;IF(E102="活動"," ev",IF(E102="限定"," ltd",""))&amp;IF(G102=""," groupless'","'")&amp;"&gt;&lt;a href='https://www.alchemistcodedb.com/jp/card/"&amp;SUBSTITUTE(SUBSTITUTE(LOWER(A102),"_","-"),".png",""&amp;"'&gt;&lt;td headers='icon'&gt;&lt;img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 groupless'&gt;&lt;a href='https://www.alchemistcodedb.com/jp/card/ts-lust-ema-01'&gt;&lt;td headers='icon'&gt;&lt;img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8"/>
        <v>document.getElementById('m100').innerHTML = (b1*0+b2*0+b0*0) + (s1*0+s2*0+s3*0+s4*0+s5*0+s6*0+s7*0+s0*0) + (e01*0+e02*0+e03*0+e04*+e05*0+e06*0+e07*0+e08*0+e09*0+e10*0+e11*0+e12*0+e13*0+e14*0+e15*0+e16*0+e17*0);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450</v>
      </c>
      <c r="C103" s="6" t="s">
        <v>467</v>
      </c>
      <c r="D103" s="3">
        <v>5</v>
      </c>
      <c r="E103" s="3" t="s">
        <v>39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>"&lt;tr class='mmt"&amp;IF(E103="活動"," ev",IF(E103="限定"," ltd",""))&amp;IF(G103=""," groupless'","'")&amp;"&gt;&lt;a href='https://www.alchemistcodedb.com/jp/card/"&amp;SUBSTITUTE(SUBSTITUTE(LOWER(A103),"_","-"),".png",""&amp;"'&gt;&lt;td headers='icon'&gt;&lt;img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 groupless'&gt;&lt;a href='https://www.alchemistcodedb.com/jp/card/ts-lust-ema-02'&gt;&lt;td headers='icon'&gt;&lt;img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8"/>
        <v>document.getElementById('m101').innerHTML = (b1*0+b2*0+b0*0) + (s1*0+s2*0+s3*0+s4*0+s5*0+s6*0+s7*0+s0*0) + (e01*0+e02*0+e03*0+e04*+e05*0+e06*0+e07*0+e08*0+e09*0+e10*0+e11*0+e12*0+e13*0+e14*0+e15*0+e16*0+e17*0);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204</v>
      </c>
      <c r="C104" s="6" t="s">
        <v>205</v>
      </c>
      <c r="D104" s="3">
        <v>5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>"&lt;tr class='mmt"&amp;IF(E104="活動"," ev",IF(E104="限定"," ltd",""))&amp;IF(G104=""," groupless'","'")&amp;"&gt;&lt;a href='https://www.alchemistcodedb.com/jp/card/"&amp;SUBSTITUTE(SUBSTITUTE(LOWER(A104),"_","-"),".png",""&amp;"'&gt;&lt;td headers='icon'&gt;&lt;img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groupless'&gt;&lt;a href='https://www.alchemistcodedb.com/jp/card/ts-lust-lavina-01'&gt;&lt;td headers='icon'&gt;&lt;img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8"/>
        <v>document.getElementById('m102').innerHTML = (b1*0+b2*0+b0*0) + (s1*0+s2*0+s3*0+s4*0+s5*0+s6*0+s7*0+s0*0) + (e01*0+e02*0+e03*0+e04*+e05*0+e06*0+e07*0+e08*0+e09*0+e10*0+e11*0+e12*0+e13*0+e14*0+e15*0+e16*0+e17*0);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206</v>
      </c>
      <c r="C105" s="6" t="s">
        <v>207</v>
      </c>
      <c r="D105" s="3">
        <v>5</v>
      </c>
      <c r="E105" s="3" t="s">
        <v>39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>"&lt;tr class='mmt"&amp;IF(E105="活動"," ev",IF(E105="限定"," ltd",""))&amp;IF(G105=""," groupless'","'")&amp;"&gt;&lt;a href='https://www.alchemistcodedb.com/jp/card/"&amp;SUBSTITUTE(SUBSTITUTE(LOWER(A105),"_","-"),".png",""&amp;"'&gt;&lt;td headers='icon'&gt;&lt;img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groupless'&gt;&lt;a href='https://www.alchemistcodedb.com/jp/card/ts-lust-lavina-02'&gt;&lt;td headers='icon'&gt;&lt;img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8"/>
        <v>document.getElementById('m103').innerHTML = (b1*0+b2*0+b0*0) + (s1*0+s2*0+s3*0+s4*0+s5*0+s6*0+s7*0+s0*0) + (e01*0+e02*0+e03*0+e04*+e05*0+e06*0+e07*0+e08*0+e09*0+e10*0+e11*0+e12*0+e13*0+e14*0+e15*0+e16*0+e17*0);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208</v>
      </c>
      <c r="C106" s="6" t="s">
        <v>209</v>
      </c>
      <c r="D106" s="3">
        <v>5</v>
      </c>
      <c r="E106" s="3" t="s">
        <v>39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>"&lt;tr class='mmt"&amp;IF(E106="活動"," ev",IF(E106="限定"," ltd",""))&amp;IF(G106=""," groupless'","'")&amp;"&gt;&lt;a href='https://www.alchemistcodedb.com/jp/card/"&amp;SUBSTITUTE(SUBSTITUTE(LOWER(A106),"_","-"),".png",""&amp;"'&gt;&lt;td headers='icon'&gt;&lt;img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groupless'&gt;&lt;a href='https://www.alchemistcodedb.com/jp/card/ts-lust-more-01'&gt;&lt;td headers='icon'&gt;&lt;img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8"/>
        <v>document.getElementById('m104').innerHTML = (b1*0+b2*0+b0*0) + (s1*0+s2*0+s3*0+s4*0+s5*0+s6*0+s7*0+s0*0) + (e01*0+e02*0+e03*0+e04*+e05*0+e06*0+e07*0+e08*0+e09*0+e10*0+e11*0+e12*0+e13*0+e14*0+e15*0+e16*0+e17*0);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210</v>
      </c>
      <c r="C107" s="6" t="s">
        <v>211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>"&lt;tr class='mmt"&amp;IF(E107="活動"," ev",IF(E107="限定"," ltd",""))&amp;IF(G107=""," groupless'","'")&amp;"&gt;&lt;a href='https://www.alchemistcodedb.com/jp/card/"&amp;SUBSTITUTE(SUBSTITUTE(LOWER(A107),"_","-"),".png",""&amp;"'&gt;&lt;td headers='icon'&gt;&lt;img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ltd groupless'&gt;&lt;a href='https://www.alchemistcodedb.com/jp/card/ts-lust-nikusu-01'&gt;&lt;td headers='icon'&gt;&lt;img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8"/>
        <v>document.getElementById('m105').innerHTML = (b1*0+b2*0+b0*0) + (s1*0+s2*0+s3*0+s4*0+s5*0+s6*0+s7*0+s0*0) + (e01*0+e02*0+e03*0+e04*+e05*0+e06*0+e07*0+e08*0+e09*0+e10*0+e11*0+e12*0+e13*0+e14*0+e15*0+e16*0+e17*0);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212</v>
      </c>
      <c r="C108" s="6" t="s">
        <v>213</v>
      </c>
      <c r="D108" s="3">
        <v>5</v>
      </c>
      <c r="E108" s="3" t="s">
        <v>39</v>
      </c>
      <c r="F108" s="17" t="s">
        <v>48</v>
      </c>
      <c r="G108" s="8" t="s">
        <v>68</v>
      </c>
      <c r="H108" s="4">
        <f t="shared" si="12"/>
        <v>60</v>
      </c>
      <c r="I108" s="2">
        <v>60</v>
      </c>
      <c r="J108" s="2"/>
      <c r="K108" s="2">
        <v>30</v>
      </c>
      <c r="L108" s="2">
        <f t="shared" si="10"/>
        <v>30</v>
      </c>
      <c r="M108" s="2"/>
      <c r="N108" s="2"/>
      <c r="O108" s="2"/>
      <c r="P108" s="2"/>
      <c r="Q108" s="7"/>
      <c r="U108" s="4"/>
      <c r="V108" s="3" t="s">
        <v>552</v>
      </c>
      <c r="Y108" s="3">
        <v>30</v>
      </c>
      <c r="AB108" s="3">
        <v>30</v>
      </c>
      <c r="AD108" s="4">
        <f t="shared" si="11"/>
        <v>30</v>
      </c>
      <c r="AF108" s="23"/>
      <c r="AG108" s="31" t="str">
        <f>"&lt;tr class='mmt"&amp;IF(E108="活動"," ev",IF(E108="限定"," ltd",""))&amp;IF(G108=""," groupless'","'")&amp;"&gt;&lt;a href='https://www.alchemistcodedb.com/jp/card/"&amp;SUBSTITUTE(SUBSTITUTE(LOWER(A108),"_","-"),".png",""&amp;"'&gt;&lt;td headers='icon'&gt;&lt;img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ltd'&gt;&lt;a href='https://www.alchemistcodedb.com/jp/card/ts-lust-othima-01'&gt;&lt;td headers='icon'&gt;&lt;img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8" s="31" t="str">
        <f t="shared" si="8"/>
        <v>document.getElementById('m106').innerHTML = (b1*0+b2*30+b0*30) + (s1*0+s2*0+s3*30+s4*0+s5*0+s6*30+s7*0+s0*30) + (e01*0+e02*0+e03*0+e04*+e05*0+e06*0+e07*0+e08*0+e09*0+e10*0+e11*0+e12*0+e13*0+e14*0+e15*0+e16*0+e17*0);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214</v>
      </c>
      <c r="C109" s="6" t="s">
        <v>215</v>
      </c>
      <c r="D109" s="3">
        <v>5</v>
      </c>
      <c r="E109" s="3" t="s">
        <v>35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>"&lt;tr class='mmt"&amp;IF(E109="活動"," ev",IF(E109="限定"," ltd",""))&amp;IF(G109=""," groupless'","'")&amp;"&gt;&lt;a href='https://www.alchemistcodedb.com/jp/card/"&amp;SUBSTITUTE(SUBSTITUTE(LOWER(A109),"_","-"),".png",""&amp;"'&gt;&lt;td headers='icon'&gt;&lt;img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ev groupless'&gt;&lt;a href='https://www.alchemistcodedb.com/jp/card/ts-lust-rebecca-01'&gt;&lt;td headers='icon'&gt;&lt;img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8"/>
        <v>document.getElementById('m107').innerHTML = (b1*0+b2*0+b0*0) + (s1*0+s2*0+s3*0+s4*0+s5*0+s6*0+s7*0+s0*0) + (e01*0+e02*0+e03*0+e04*+e05*0+e06*0+e07*0+e08*0+e09*0+e10*0+e11*0+e12*0+e13*0+e14*0+e15*0+e16*0+e17*0);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216</v>
      </c>
      <c r="C110" s="6" t="s">
        <v>217</v>
      </c>
      <c r="D110" s="3">
        <v>5</v>
      </c>
      <c r="E110" s="3" t="s">
        <v>39</v>
      </c>
      <c r="F110" s="17" t="s">
        <v>48</v>
      </c>
      <c r="G110" s="8"/>
      <c r="H110" s="4">
        <f t="shared" si="12"/>
        <v>0</v>
      </c>
      <c r="I110" s="2"/>
      <c r="J110" s="2"/>
      <c r="K110" s="2"/>
      <c r="L110" s="2">
        <f t="shared" si="10"/>
        <v>0</v>
      </c>
      <c r="M110" s="2"/>
      <c r="N110" s="2"/>
      <c r="O110" s="2"/>
      <c r="P110" s="2"/>
      <c r="Q110" s="7"/>
      <c r="U110" s="4"/>
      <c r="AD110" s="4">
        <f t="shared" si="11"/>
        <v>0</v>
      </c>
      <c r="AF110" s="23"/>
      <c r="AG110" s="31" t="str">
        <f>"&lt;tr class='mmt"&amp;IF(E110="活動"," ev",IF(E110="限定"," ltd",""))&amp;IF(G110=""," groupless'","'")&amp;"&gt;&lt;a href='https://www.alchemistcodedb.com/jp/card/"&amp;SUBSTITUTE(SUBSTITUTE(LOWER(A110),"_","-"),".png",""&amp;"'&gt;&lt;td headers='icon'&gt;&lt;img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groupless'&gt;&lt;a href='https://www.alchemistcodedb.com/jp/card/ts-lust-rebecca-02'&gt;&lt;td headers='icon'&gt;&lt;img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(s1*0+s2*0+s3*0+s4*0+s5*0+s6*0+s7*0+s0*0) + (e01*0+e02*0+e03*0+e04*+e05*0+e06*0+e07*0+e08*0+e09*0+e10*0+e11*0+e12*0+e13*0+e14*0+e15*0+e16*0+e17*0);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218</v>
      </c>
      <c r="C111" s="6" t="s">
        <v>219</v>
      </c>
      <c r="D111" s="3">
        <v>5</v>
      </c>
      <c r="F111" s="17" t="s">
        <v>48</v>
      </c>
      <c r="G111" s="8"/>
      <c r="H111" s="4">
        <f t="shared" si="12"/>
        <v>0</v>
      </c>
      <c r="I111" s="2"/>
      <c r="J111" s="2"/>
      <c r="K111" s="2"/>
      <c r="L111" s="2">
        <f t="shared" si="10"/>
        <v>0</v>
      </c>
      <c r="M111" s="2"/>
      <c r="N111" s="2"/>
      <c r="O111" s="2"/>
      <c r="P111" s="2"/>
      <c r="Q111" s="7"/>
      <c r="U111" s="4"/>
      <c r="AD111" s="4">
        <f t="shared" si="11"/>
        <v>0</v>
      </c>
      <c r="AF111" s="23"/>
      <c r="AG111" s="31" t="str">
        <f>"&lt;tr class='mmt"&amp;IF(E111="活動"," ev",IF(E111="限定"," ltd",""))&amp;IF(G111=""," groupless'","'")&amp;"&gt;&lt;a href='https://www.alchemistcodedb.com/jp/card/"&amp;SUBSTITUTE(SUBSTITUTE(LOWER(A111),"_","-"),".png",""&amp;"'&gt;&lt;td headers='icon'&gt;&lt;img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groupless'&gt;&lt;a href='https://www.alchemistcodedb.com/jp/card/ts-lust-rofia-01'&gt;&lt;td headers='icon'&gt;&lt;img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(s1*0+s2*0+s3*0+s4*0+s5*0+s6*0+s7*0+s0*0) + (e01*0+e02*0+e03*0+e04*+e05*0+e06*0+e07*0+e08*0+e09*0+e10*0+e11*0+e12*0+e13*0+e14*0+e15*0+e16*0+e17*0);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220</v>
      </c>
      <c r="C112" s="6" t="s">
        <v>221</v>
      </c>
      <c r="D112" s="3">
        <v>5</v>
      </c>
      <c r="F112" s="17" t="s">
        <v>48</v>
      </c>
      <c r="G112" s="8"/>
      <c r="H112" s="4">
        <f t="shared" si="12"/>
        <v>0</v>
      </c>
      <c r="I112" s="2"/>
      <c r="J112" s="2"/>
      <c r="K112" s="2"/>
      <c r="L112" s="2">
        <f t="shared" si="10"/>
        <v>0</v>
      </c>
      <c r="M112" s="2"/>
      <c r="N112" s="2"/>
      <c r="O112" s="2"/>
      <c r="P112" s="2"/>
      <c r="Q112" s="7"/>
      <c r="U112" s="4"/>
      <c r="AD112" s="4">
        <f t="shared" si="11"/>
        <v>0</v>
      </c>
      <c r="AF112" s="23"/>
      <c r="AG112" s="31" t="str">
        <f>"&lt;tr class='mmt"&amp;IF(E112="活動"," ev",IF(E112="限定"," ltd",""))&amp;IF(G112=""," groupless'","'")&amp;"&gt;&lt;a href='https://www.alchemistcodedb.com/jp/card/"&amp;SUBSTITUTE(SUBSTITUTE(LOWER(A112),"_","-"),".png",""&amp;"'&gt;&lt;td headers='icon'&gt;&lt;img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groupless'&gt;&lt;a href='https://www.alchemistcodedb.com/jp/card/ts-lust-sophia-01'&gt;&lt;td headers='icon'&gt;&lt;img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(s1*0+s2*0+s3*0+s4*0+s5*0+s6*0+s7*0+s0*0) + (e01*0+e02*0+e03*0+e04*+e05*0+e06*0+e07*0+e08*0+e09*0+e10*0+e11*0+e12*0+e13*0+e14*0+e15*0+e16*0+e17*0);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222</v>
      </c>
      <c r="C113" s="6" t="s">
        <v>223</v>
      </c>
      <c r="D113" s="3">
        <v>5</v>
      </c>
      <c r="E113" s="3" t="s">
        <v>39</v>
      </c>
      <c r="F113" s="17" t="s">
        <v>48</v>
      </c>
      <c r="G113" s="8"/>
      <c r="H113" s="4">
        <f t="shared" si="12"/>
        <v>0</v>
      </c>
      <c r="I113" s="2"/>
      <c r="J113" s="2"/>
      <c r="K113" s="2"/>
      <c r="L113" s="2">
        <f t="shared" si="10"/>
        <v>0</v>
      </c>
      <c r="M113" s="2"/>
      <c r="N113" s="2"/>
      <c r="O113" s="2"/>
      <c r="P113" s="2"/>
      <c r="Q113" s="7"/>
      <c r="U113" s="4"/>
      <c r="AD113" s="4">
        <f t="shared" si="11"/>
        <v>0</v>
      </c>
      <c r="AF113" s="23"/>
      <c r="AG113" s="31" t="str">
        <f>"&lt;tr class='mmt"&amp;IF(E113="活動"," ev",IF(E113="限定"," ltd",""))&amp;IF(G113=""," groupless'","'")&amp;"&gt;&lt;a href='https://www.alchemistcodedb.com/jp/card/"&amp;SUBSTITUTE(SUBSTITUTE(LOWER(A113),"_","-"),".png",""&amp;"'&gt;&lt;td headers='icon'&gt;&lt;img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ltd groupless'&gt;&lt;a href='https://www.alchemistcodedb.com/jp/card/ts-lust-st-mela-01'&gt;&lt;td headers='icon'&gt;&lt;img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(s1*0+s2*0+s3*0+s4*0+s5*0+s6*0+s7*0+s0*0) + (e01*0+e02*0+e03*0+e04*+e05*0+e06*0+e07*0+e08*0+e09*0+e10*0+e11*0+e12*0+e13*0+e14*0+e15*0+e16*0+e17*0);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621</v>
      </c>
      <c r="C114" s="6" t="s">
        <v>623</v>
      </c>
      <c r="D114" s="3">
        <v>5</v>
      </c>
      <c r="E114" s="3" t="s">
        <v>39</v>
      </c>
      <c r="F114" s="17" t="s">
        <v>48</v>
      </c>
      <c r="G114" s="8"/>
      <c r="H114" s="4"/>
      <c r="I114" s="2"/>
      <c r="J114" s="2"/>
      <c r="K114" s="2"/>
      <c r="L114" s="2"/>
      <c r="M114" s="2"/>
      <c r="N114" s="2"/>
      <c r="O114" s="2"/>
      <c r="P114" s="2"/>
      <c r="Q114" s="7"/>
      <c r="U114" s="4"/>
      <c r="AD114" s="4"/>
      <c r="AF114" s="23"/>
      <c r="AG114" s="31" t="str">
        <f>"&lt;tr class='mmt"&amp;IF(E114="活動"," ev",IF(E114="限定"," ltd",""))&amp;IF(G114=""," groupless'","'")&amp;"&gt;&lt;a href='https://www.alchemistcodedb.com/jp/card/"&amp;SUBSTITUTE(SUBSTITUTE(LOWER(A114),"_","-"),".png",""&amp;"'&gt;&lt;td headers='icon'&gt;&lt;img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 groupless'&gt;&lt;a href='https://www.alchemistcodedb.com/jp/card/ts-lust-st-mela-02'&gt;&lt;td headers='icon'&gt;&lt;img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8"/>
        <v>document.getElementById('m112').innerHTML = (b1*0+b2*0+b0*0) + (s1*0+s2*0+s3*0+s4*0+s5*0+s6*0+s7*0+s0*0) + (e01*0+e02*0+e03*0+e04*+e05*0+e06*0+e07*0+e08*0+e09*0+e10*0+e11*0+e12*0+e13*0+e14*0+e15*0+e16*0+e17*0);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224</v>
      </c>
      <c r="C115" s="6" t="s">
        <v>225</v>
      </c>
      <c r="D115" s="3">
        <v>5</v>
      </c>
      <c r="E115" s="3" t="s">
        <v>39</v>
      </c>
      <c r="F115" s="17" t="s">
        <v>48</v>
      </c>
      <c r="G115" s="8"/>
      <c r="H115" s="4">
        <f t="shared" si="12"/>
        <v>0</v>
      </c>
      <c r="I115" s="2"/>
      <c r="J115" s="2"/>
      <c r="K115" s="2"/>
      <c r="L115" s="2">
        <f t="shared" si="10"/>
        <v>0</v>
      </c>
      <c r="M115" s="2"/>
      <c r="N115" s="2"/>
      <c r="O115" s="2"/>
      <c r="P115" s="2"/>
      <c r="Q115" s="7"/>
      <c r="U115" s="4"/>
      <c r="AD115" s="4">
        <f t="shared" si="11"/>
        <v>0</v>
      </c>
      <c r="AF115" s="23"/>
      <c r="AG115" s="31" t="str">
        <f>"&lt;tr class='mmt"&amp;IF(E115="活動"," ev",IF(E115="限定"," ltd",""))&amp;IF(G115=""," groupless'","'")&amp;"&gt;&lt;a href='https://www.alchemistcodedb.com/jp/card/"&amp;SUBSTITUTE(SUBSTITUTE(LOWER(A115),"_","-"),".png",""&amp;"'&gt;&lt;td headers='icon'&gt;&lt;img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 groupless'&gt;&lt;a href='https://www.alchemistcodedb.com/jp/card/ts-lust-st-mela-dark-01'&gt;&lt;td headers='icon'&gt;&lt;img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8"/>
        <v>document.getElementById('m113').innerHTML = (b1*0+b2*0+b0*0) + (s1*0+s2*0+s3*0+s4*0+s5*0+s6*0+s7*0+s0*0) + (e01*0+e02*0+e03*0+e04*+e05*0+e06*0+e07*0+e08*0+e09*0+e10*0+e11*0+e12*0+e13*0+e14*0+e15*0+e16*0+e17*0);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226</v>
      </c>
      <c r="C116" s="6" t="s">
        <v>227</v>
      </c>
      <c r="D116" s="3">
        <v>5</v>
      </c>
      <c r="E116" s="3" t="s">
        <v>39</v>
      </c>
      <c r="F116" s="17" t="s">
        <v>48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>"&lt;tr class='mmt"&amp;IF(E116="活動"," ev",IF(E116="限定"," ltd",""))&amp;IF(G116=""," groupless'","'")&amp;"&gt;&lt;a href='https://www.alchemistcodedb.com/jp/card/"&amp;SUBSTITUTE(SUBSTITUTE(LOWER(A116),"_","-"),".png",""&amp;"'&gt;&lt;td headers='icon'&gt;&lt;img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ltd groupless'&gt;&lt;a href='https://www.alchemistcodedb.com/jp/card/ts-lust-st-nikusu-dark-01'&gt;&lt;td headers='icon'&gt;&lt;img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8"/>
        <v>document.getElementById('m114').innerHTML = (b1*0+b2*0+b0*0) + (s1*0+s2*0+s3*0+s4*0+s5*0+s6*0+s7*0+s0*0) + (e01*0+e02*0+e03*0+e04*+e05*0+e06*0+e07*0+e08*0+e09*0+e10*0+e11*0+e12*0+e13*0+e14*0+e15*0+e16*0+e17*0);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228</v>
      </c>
      <c r="C117" s="6" t="s">
        <v>229</v>
      </c>
      <c r="D117" s="3">
        <v>5</v>
      </c>
      <c r="F117" s="17" t="s">
        <v>48</v>
      </c>
      <c r="G117" s="8" t="s">
        <v>68</v>
      </c>
      <c r="H117" s="4">
        <f t="shared" si="12"/>
        <v>90</v>
      </c>
      <c r="I117" s="2"/>
      <c r="J117" s="2">
        <v>30</v>
      </c>
      <c r="K117" s="2"/>
      <c r="L117" s="2">
        <f t="shared" si="10"/>
        <v>30</v>
      </c>
      <c r="M117" s="2"/>
      <c r="N117" s="2"/>
      <c r="O117" s="2"/>
      <c r="P117" s="2">
        <v>10</v>
      </c>
      <c r="Q117" s="7"/>
      <c r="R117" s="3" t="s">
        <v>14</v>
      </c>
      <c r="S117" s="3">
        <v>40</v>
      </c>
      <c r="U117" s="4"/>
      <c r="V117" s="3" t="s">
        <v>551</v>
      </c>
      <c r="W117" s="3">
        <v>20</v>
      </c>
      <c r="Y117" s="3">
        <v>20</v>
      </c>
      <c r="AB117" s="3">
        <v>20</v>
      </c>
      <c r="AD117" s="4">
        <f t="shared" si="11"/>
        <v>20</v>
      </c>
      <c r="AF117" s="23"/>
      <c r="AG117" s="31" t="str">
        <f>"&lt;tr class='mmt"&amp;IF(E117="活動"," ev",IF(E117="限定"," ltd",""))&amp;IF(G117=""," groupless'","'")&amp;"&gt;&lt;a href='https://www.alchemistcodedb.com/jp/card/"&amp;SUBSTITUTE(SUBSTITUTE(LOWER(A117),"_","-"),".png",""&amp;"'&gt;&lt;td headers='icon'&gt;&lt;img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class='mmt'&gt;&lt;a href='https://www.alchemistcodedb.com/jp/card/ts-lust-yaulas-01'&gt;&lt;td headers='icon'&gt;&lt;img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7" s="31" t="str">
        <f t="shared" si="8"/>
        <v>document.getElementById('m115').innerHTML = (b1*30+b2*0+b0*30) + (s1*20+s2*0+s3*20+s4*0+s5*0+s6*20+s7*0+s0*20) + (e01*40+e02*0+e03*0+e04*40+e05*0+e06*0+e07*0+e08*0+e09*0+e10*0+e11*0+e12*0+e13*0+e14*0+e15*0+e16*0+e17*0);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609</v>
      </c>
      <c r="C118" s="6" t="s">
        <v>616</v>
      </c>
      <c r="D118" s="3">
        <v>5</v>
      </c>
      <c r="E118" s="3" t="s">
        <v>39</v>
      </c>
      <c r="F118" s="17" t="s">
        <v>48</v>
      </c>
      <c r="G118" s="8" t="s">
        <v>68</v>
      </c>
      <c r="H118" s="4">
        <f t="shared" si="12"/>
        <v>90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T118" s="3" t="s">
        <v>20</v>
      </c>
      <c r="U118" s="4">
        <v>50</v>
      </c>
      <c r="V118" s="5" t="s">
        <v>618</v>
      </c>
      <c r="Y118" s="3">
        <v>20</v>
      </c>
      <c r="AB118" s="3">
        <v>40</v>
      </c>
      <c r="AD118" s="4">
        <f t="shared" ref="AD118" si="16">MAX(W118:AC118)</f>
        <v>40</v>
      </c>
      <c r="AF118" s="23"/>
      <c r="AG118" s="31" t="str">
        <f>"&lt;tr class='mmt"&amp;IF(E118="活動"," ev",IF(E118="限定"," ltd",""))&amp;IF(G118=""," groupless'","'")&amp;"&gt;&lt;a href='https://www.alchemistcodedb.com/jp/card/"&amp;SUBSTITUTE(SUBSTITUTE(LOWER(A118),"_","-"),".png",""&amp;"'&gt;&lt;td headers='icon'&gt;&lt;img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ltd'&gt;&lt;a href='https://www.alchemistcodedb.com/jp/card/ts-lust-yaulas-02'&gt;&lt;td headers='icon'&gt;&lt;img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id='m116'&gt;90&lt;/td&gt;&lt;td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18" s="31" t="str">
        <f t="shared" si="8"/>
        <v>document.getElementById('m116').innerHTML = (b1*0+b2*0+b0*0) + (s1*0+s2*0+s3*20+s4*0+s5*0+s6*40+s7*0+s0*40) + (e01*0+e02*0+e03*0+e04*+e05*0+e06*0+e07*0+e08*0+e09*0+e10*0+e11*50+e12*0+e13*0+e14*0+e15*0+e16*0+e17*0);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230</v>
      </c>
      <c r="C119" s="6" t="s">
        <v>231</v>
      </c>
      <c r="D119" s="3">
        <v>5</v>
      </c>
      <c r="E119" s="3" t="s">
        <v>35</v>
      </c>
      <c r="F119" s="15" t="s">
        <v>36</v>
      </c>
      <c r="G119" s="8" t="s">
        <v>232</v>
      </c>
      <c r="H119" s="4">
        <f t="shared" si="12"/>
        <v>50</v>
      </c>
      <c r="I119" s="2">
        <v>20</v>
      </c>
      <c r="J119" s="2">
        <v>30</v>
      </c>
      <c r="K119" s="2"/>
      <c r="L119" s="2">
        <f t="shared" si="10"/>
        <v>30</v>
      </c>
      <c r="M119" s="2"/>
      <c r="N119" s="2"/>
      <c r="O119" s="2"/>
      <c r="P119" s="2"/>
      <c r="Q119" s="7"/>
      <c r="U119" s="4"/>
      <c r="Y119" s="3">
        <v>10</v>
      </c>
      <c r="AA119" s="3">
        <v>20</v>
      </c>
      <c r="AD119" s="4">
        <f t="shared" si="11"/>
        <v>20</v>
      </c>
      <c r="AF119" s="23"/>
      <c r="AG119" s="31" t="str">
        <f>"&lt;tr class='mmt"&amp;IF(E119="活動"," ev",IF(E119="限定"," ltd",""))&amp;IF(G119=""," groupless'","'")&amp;"&gt;&lt;a href='https://www.alchemistcodedb.com/jp/card/"&amp;SUBSTITUTE(SUBSTITUTE(LOWER(A119),"_","-"),".png",""&amp;"'&gt;&lt;td headers='icon'&gt;&lt;img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ev'&gt;&lt;a href='https://www.alchemistcodedb.com/jp/card/ts-mcf-alto-01'&gt;&lt;td headers='icon'&gt;&lt;img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id='m117'&gt;50&lt;/td&gt;&lt;td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9" s="31" t="str">
        <f t="shared" si="8"/>
        <v>document.getElementById('m117').innerHTML = (b1*30+b2*0+b0*30) + (s1*0+s2*0+s3*10+s4*0+s5*20+s6*0+s7*0+s0*20) + (e01*0+e02*0+e03*0+e04*+e05*0+e06*0+e07*0+e08*0+e09*0+e10*0+e11*0+e12*0+e13*0+e14*0+e15*0+e16*0+e17*0);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233</v>
      </c>
      <c r="C120" s="6" t="s">
        <v>234</v>
      </c>
      <c r="D120" s="3">
        <v>5</v>
      </c>
      <c r="E120" s="3" t="s">
        <v>39</v>
      </c>
      <c r="F120" s="15" t="s">
        <v>36</v>
      </c>
      <c r="G120" s="8" t="s">
        <v>232</v>
      </c>
      <c r="H120" s="4">
        <f t="shared" si="12"/>
        <v>130</v>
      </c>
      <c r="I120" s="2"/>
      <c r="J120" s="2">
        <v>30</v>
      </c>
      <c r="K120" s="2">
        <v>30</v>
      </c>
      <c r="L120" s="2">
        <f t="shared" si="10"/>
        <v>30</v>
      </c>
      <c r="M120" s="2"/>
      <c r="N120" s="2"/>
      <c r="O120" s="2"/>
      <c r="P120" s="2"/>
      <c r="Q120" s="7"/>
      <c r="T120" s="3" t="s">
        <v>25</v>
      </c>
      <c r="U120" s="4">
        <v>40</v>
      </c>
      <c r="Y120" s="3">
        <v>60</v>
      </c>
      <c r="AD120" s="4">
        <f t="shared" si="11"/>
        <v>60</v>
      </c>
      <c r="AF120" s="23"/>
      <c r="AG120" s="31" t="str">
        <f>"&lt;tr class='mmt"&amp;IF(E120="活動"," ev",IF(E120="限定"," ltd",""))&amp;IF(G120=""," groupless'","'")&amp;"&gt;&lt;a href='https://www.alchemistcodedb.com/jp/card/"&amp;SUBSTITUTE(SUBSTITUTE(LOWER(A120),"_","-"),".png",""&amp;"'&gt;&lt;td headers='icon'&gt;&lt;img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ltd'&gt;&lt;a href='https://www.alchemistcodedb.com/jp/card/ts-mcf-ranka-01'&gt;&lt;td headers='icon'&gt;&lt;img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id='m118'&gt;130&lt;/td&gt;&lt;td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0" s="31" t="str">
        <f t="shared" si="8"/>
        <v>document.getElementById('m118').innerHTML = (b1*30+b2*30+b0*30) + (s1*0+s2*0+s3*60+s4*0+s5*0+s6*0+s7*0+s0*60) + (e01*0+e02*0+e03*0+e04*+e05*0+e06*0+e07*0+e08*0+e09*0+e10*0+e11*0+e12*0+e13*0+e14*0+e15*40+e16*0+e17*0);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235</v>
      </c>
      <c r="C121" s="6" t="s">
        <v>236</v>
      </c>
      <c r="D121" s="3">
        <v>5</v>
      </c>
      <c r="E121" s="3" t="s">
        <v>39</v>
      </c>
      <c r="F121" s="15" t="s">
        <v>36</v>
      </c>
      <c r="G121" s="8" t="s">
        <v>232</v>
      </c>
      <c r="H121" s="4">
        <f t="shared" si="12"/>
        <v>140</v>
      </c>
      <c r="I121" s="2">
        <v>20</v>
      </c>
      <c r="J121" s="2">
        <v>40</v>
      </c>
      <c r="K121" s="2"/>
      <c r="L121" s="2">
        <f t="shared" si="10"/>
        <v>40</v>
      </c>
      <c r="M121" s="2"/>
      <c r="N121" s="2"/>
      <c r="O121" s="2"/>
      <c r="P121" s="2"/>
      <c r="Q121" s="7"/>
      <c r="T121" s="3" t="s">
        <v>25</v>
      </c>
      <c r="U121" s="4">
        <v>40</v>
      </c>
      <c r="AA121" s="3">
        <v>60</v>
      </c>
      <c r="AD121" s="4">
        <f t="shared" si="11"/>
        <v>60</v>
      </c>
      <c r="AF121" s="23"/>
      <c r="AG121" s="31" t="str">
        <f>"&lt;tr class='mmt"&amp;IF(E121="活動"," ev",IF(E121="限定"," ltd",""))&amp;IF(G121=""," groupless'","'")&amp;"&gt;&lt;a href='https://www.alchemistcodedb.com/jp/card/"&amp;SUBSTITUTE(SUBSTITUTE(LOWER(A121),"_","-"),".png",""&amp;"'&gt;&lt;td headers='icon'&gt;&lt;img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ltd'&gt;&lt;a href='https://www.alchemistcodedb.com/jp/card/ts-mcf-sheryl-01'&gt;&lt;td headers='icon'&gt;&lt;img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id='m119'&gt;140&lt;/td&gt;&lt;td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1" s="31" t="str">
        <f t="shared" si="8"/>
        <v>document.getElementById('m119').innerHTML = (b1*40+b2*0+b0*40) + (s1*0+s2*0+s3*0+s4*0+s5*60+s6*0+s7*0+s0*60) + (e01*0+e02*0+e03*0+e04*+e05*0+e06*0+e07*0+e08*0+e09*0+e10*0+e11*0+e12*0+e13*0+e14*0+e15*40+e16*0+e17*0);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237</v>
      </c>
      <c r="C122" s="6" t="s">
        <v>238</v>
      </c>
      <c r="D122" s="3">
        <v>5</v>
      </c>
      <c r="F122" s="17" t="s">
        <v>497</v>
      </c>
      <c r="G122" s="8" t="s">
        <v>68</v>
      </c>
      <c r="H122" s="4">
        <f t="shared" si="12"/>
        <v>80</v>
      </c>
      <c r="I122" s="2">
        <v>40</v>
      </c>
      <c r="J122" s="2">
        <v>40</v>
      </c>
      <c r="K122" s="2"/>
      <c r="L122" s="2">
        <f t="shared" si="10"/>
        <v>40</v>
      </c>
      <c r="M122" s="2"/>
      <c r="N122" s="2"/>
      <c r="O122" s="2"/>
      <c r="P122" s="2">
        <v>5</v>
      </c>
      <c r="Q122" s="7"/>
      <c r="U122" s="4"/>
      <c r="V122" s="3" t="s">
        <v>480</v>
      </c>
      <c r="Y122" s="3">
        <v>20</v>
      </c>
      <c r="AC122" s="3">
        <v>40</v>
      </c>
      <c r="AD122" s="4">
        <f t="shared" si="11"/>
        <v>40</v>
      </c>
      <c r="AF122" s="23"/>
      <c r="AG122" s="31" t="str">
        <f>"&lt;tr class='mmt"&amp;IF(E122="活動"," ev",IF(E122="限定"," ltd",""))&amp;IF(G122=""," groupless'","'")&amp;"&gt;&lt;a href='https://www.alchemistcodedb.com/jp/card/"&amp;SUBSTITUTE(SUBSTITUTE(LOWER(A122),"_","-"),".png",""&amp;"'&gt;&lt;td headers='icon'&gt;&lt;img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class='mmt'&gt;&lt;a href='https://www.alchemistcodedb.com/jp/card/ts-north-cadanova-01'&gt;&lt;td headers='icon'&gt;&lt;img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id='m120'&gt;80&lt;/td&gt;&lt;td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2" s="31" t="str">
        <f t="shared" si="8"/>
        <v>document.getElementById('m120').innerHTML = (b1*40+b2*0+b0*40) + (s1*0+s2*0+s3*20+s4*0+s5*0+s6*0+s7*40+s0*40) + (e01*0+e02*0+e03*0+e04*+e05*0+e06*0+e07*0+e08*0+e09*0+e10*0+e11*0+e12*0+e13*0+e14*0+e15*0+e16*0+e17*0);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503</v>
      </c>
      <c r="C123" s="6" t="s">
        <v>504</v>
      </c>
      <c r="D123" s="3">
        <v>5</v>
      </c>
      <c r="E123" s="3" t="s">
        <v>39</v>
      </c>
      <c r="F123" s="17" t="s">
        <v>497</v>
      </c>
      <c r="G123" s="8" t="s">
        <v>68</v>
      </c>
      <c r="H123" s="4">
        <f t="shared" si="12"/>
        <v>110</v>
      </c>
      <c r="I123" s="2">
        <v>30</v>
      </c>
      <c r="J123" s="2">
        <v>50</v>
      </c>
      <c r="K123" s="2"/>
      <c r="L123" s="2">
        <f t="shared" si="10"/>
        <v>50</v>
      </c>
      <c r="M123" s="2"/>
      <c r="N123" s="2"/>
      <c r="O123" s="2"/>
      <c r="P123" s="2">
        <v>5</v>
      </c>
      <c r="Q123" s="7"/>
      <c r="T123" s="3" t="s">
        <v>505</v>
      </c>
      <c r="U123" s="4">
        <v>20</v>
      </c>
      <c r="AB123" s="3">
        <v>40</v>
      </c>
      <c r="AC123" s="3">
        <v>20</v>
      </c>
      <c r="AD123" s="4">
        <f t="shared" si="11"/>
        <v>40</v>
      </c>
      <c r="AF123" s="23"/>
      <c r="AG123" s="31" t="str">
        <f>"&lt;tr class='mmt"&amp;IF(E123="活動"," ev",IF(E123="限定"," ltd",""))&amp;IF(G123=""," groupless'","'")&amp;"&gt;&lt;a href='https://www.alchemistcodedb.com/jp/card/"&amp;SUBSTITUTE(SUBSTITUTE(LOWER(A123),"_","-"),".png",""&amp;"'&gt;&lt;td headers='icon'&gt;&lt;img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ltd'&gt;&lt;a href='https://www.alchemistcodedb.com/jp/card/ts-north-cadanova-02'&gt;&lt;td headers='icon'&gt;&lt;img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id='m121'&gt;110&lt;/td&gt;&lt;td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3" s="31" t="str">
        <f t="shared" si="8"/>
        <v>document.getElementById('m121').innerHTML = (b1*50+b2*0+b0*50) + (s1*0+s2*0+s3*0+s4*0+s5*0+s6*40+s7*20+s0*40) + (e01*0+e02*0+e03*0+e04*+e05*0+e06*0+e07*0+e08*0+e09*20+e10*0+e11*0+e12*0+e13*0+e14*0+e15*0+e16*0+e17*0);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239</v>
      </c>
      <c r="C124" s="6" t="s">
        <v>240</v>
      </c>
      <c r="D124" s="3">
        <v>5</v>
      </c>
      <c r="E124" s="3" t="s">
        <v>35</v>
      </c>
      <c r="F124" s="17" t="s">
        <v>497</v>
      </c>
      <c r="G124" s="8"/>
      <c r="H124" s="4">
        <f t="shared" si="12"/>
        <v>0</v>
      </c>
      <c r="I124" s="2"/>
      <c r="J124" s="2"/>
      <c r="K124" s="2"/>
      <c r="L124" s="2">
        <f t="shared" si="10"/>
        <v>0</v>
      </c>
      <c r="M124" s="2"/>
      <c r="N124" s="2"/>
      <c r="O124" s="2"/>
      <c r="P124" s="2"/>
      <c r="Q124" s="7"/>
      <c r="U124" s="4"/>
      <c r="AD124" s="4">
        <f t="shared" si="11"/>
        <v>0</v>
      </c>
      <c r="AF124" s="23"/>
      <c r="AG124" s="31" t="str">
        <f>"&lt;tr class='mmt"&amp;IF(E124="活動"," ev",IF(E124="限定"," ltd",""))&amp;IF(G124=""," groupless'","'")&amp;"&gt;&lt;a href='https://www.alchemistcodedb.com/jp/card/"&amp;SUBSTITUTE(SUBSTITUTE(LOWER(A124),"_","-"),".png",""&amp;"'&gt;&lt;td headers='icon'&gt;&lt;img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ev groupless'&gt;&lt;a href='https://www.alchemistcodedb.com/jp/card/ts-north-guildford-01'&gt;&lt;td headers='icon'&gt;&lt;img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8"/>
        <v>document.getElementById('m122').innerHTML = (b1*0+b2*0+b0*0) + (s1*0+s2*0+s3*0+s4*0+s5*0+s6*0+s7*0+s0*0) + (e01*0+e02*0+e03*0+e04*+e05*0+e06*0+e07*0+e08*0+e09*0+e10*0+e11*0+e12*0+e13*0+e14*0+e15*0+e16*0+e17*0);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241</v>
      </c>
      <c r="C125" s="6" t="s">
        <v>242</v>
      </c>
      <c r="D125" s="3">
        <v>5</v>
      </c>
      <c r="F125" s="17" t="s">
        <v>497</v>
      </c>
      <c r="G125" s="8" t="s">
        <v>68</v>
      </c>
      <c r="H125" s="4">
        <f t="shared" si="12"/>
        <v>80</v>
      </c>
      <c r="I125" s="2">
        <v>40</v>
      </c>
      <c r="J125" s="2">
        <v>20</v>
      </c>
      <c r="K125" s="2">
        <v>20</v>
      </c>
      <c r="L125" s="2">
        <f t="shared" si="10"/>
        <v>20</v>
      </c>
      <c r="M125" s="2"/>
      <c r="N125" s="2"/>
      <c r="O125" s="2"/>
      <c r="P125" s="2"/>
      <c r="Q125" s="7"/>
      <c r="U125" s="4"/>
      <c r="AC125" s="3">
        <v>60</v>
      </c>
      <c r="AD125" s="4">
        <f t="shared" si="11"/>
        <v>60</v>
      </c>
      <c r="AF125" s="23"/>
      <c r="AG125" s="31" t="str">
        <f>"&lt;tr class='mmt"&amp;IF(E125="活動"," ev",IF(E125="限定"," ltd",""))&amp;IF(G125=""," groupless'","'")&amp;"&gt;&lt;a href='https://www.alchemistcodedb.com/jp/card/"&amp;SUBSTITUTE(SUBSTITUTE(LOWER(A125),"_","-"),".png",""&amp;"'&gt;&lt;td headers='icon'&gt;&lt;img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class='mmt'&gt;&lt;a href='https://www.alchemistcodedb.com/jp/card/ts-north-rakina-01'&gt;&lt;td headers='icon'&gt;&lt;img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id='m123'&gt;80&lt;/td&gt;&lt;td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5" s="31" t="str">
        <f t="shared" si="8"/>
        <v>document.getElementById('m123').innerHTML = (b1*20+b2*20+b0*20) + (s1*0+s2*0+s3*0+s4*0+s5*0+s6*0+s7*60+s0*60) + (e01*0+e02*0+e03*0+e04*+e05*0+e06*0+e07*0+e08*0+e09*0+e10*0+e11*0+e12*0+e13*0+e14*0+e15*0+e16*0+e17*0);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243</v>
      </c>
      <c r="C126" s="6" t="s">
        <v>244</v>
      </c>
      <c r="D126" s="3">
        <v>5</v>
      </c>
      <c r="F126" s="17" t="s">
        <v>497</v>
      </c>
      <c r="G126" s="8"/>
      <c r="H126" s="4">
        <f t="shared" si="12"/>
        <v>0</v>
      </c>
      <c r="I126" s="2"/>
      <c r="J126" s="2"/>
      <c r="K126" s="2"/>
      <c r="L126" s="2">
        <f t="shared" si="10"/>
        <v>0</v>
      </c>
      <c r="M126" s="2"/>
      <c r="N126" s="2"/>
      <c r="O126" s="2"/>
      <c r="P126" s="2"/>
      <c r="Q126" s="7"/>
      <c r="U126" s="4"/>
      <c r="AD126" s="4">
        <f t="shared" si="11"/>
        <v>0</v>
      </c>
      <c r="AF126" s="23"/>
      <c r="AG126" s="31" t="str">
        <f>"&lt;tr class='mmt"&amp;IF(E126="活動"," ev",IF(E126="限定"," ltd",""))&amp;IF(G126=""," groupless'","'")&amp;"&gt;&lt;a href='https://www.alchemistcodedb.com/jp/card/"&amp;SUBSTITUTE(SUBSTITUTE(LOWER(A126),"_","-"),".png",""&amp;"'&gt;&lt;td headers='icon'&gt;&lt;img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groupless'&gt;&lt;a href='https://www.alchemistcodedb.com/jp/card/ts-north-toritoh-01'&gt;&lt;td headers='icon'&gt;&lt;img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t="shared" si="8"/>
        <v>document.getElementById('m124').innerHTML = (b1*0+b2*0+b0*0) + (s1*0+s2*0+s3*0+s4*0+s5*0+s6*0+s7*0+s0*0) + (e01*0+e02*0+e03*0+e04*+e05*0+e06*0+e07*0+e08*0+e09*0+e10*0+e11*0+e12*0+e13*0+e14*0+e15*0+e16*0+e17*0);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537</v>
      </c>
      <c r="C127" s="6" t="s">
        <v>540</v>
      </c>
      <c r="D127" s="3">
        <v>5</v>
      </c>
      <c r="E127" s="3" t="s">
        <v>39</v>
      </c>
      <c r="F127" s="15" t="s">
        <v>36</v>
      </c>
      <c r="G127" s="8" t="s">
        <v>175</v>
      </c>
      <c r="H127" s="4">
        <f t="shared" ref="H127" si="17">SUMPRODUCT(I$1:AD$1,I127:AD127)</f>
        <v>50</v>
      </c>
      <c r="I127" s="2">
        <v>60</v>
      </c>
      <c r="J127" s="2">
        <v>20</v>
      </c>
      <c r="K127" s="2">
        <v>20</v>
      </c>
      <c r="L127" s="2">
        <f t="shared" ref="L127" si="18">MAX(J127:K127)</f>
        <v>20</v>
      </c>
      <c r="M127" s="2"/>
      <c r="N127" s="2"/>
      <c r="O127" s="2"/>
      <c r="P127" s="2"/>
      <c r="Q127" s="7"/>
      <c r="U127" s="4"/>
      <c r="AB127" s="3">
        <v>30</v>
      </c>
      <c r="AC127" s="3">
        <v>30</v>
      </c>
      <c r="AD127" s="4">
        <f t="shared" ref="AD127" si="19">MAX(W127:AC127)</f>
        <v>30</v>
      </c>
      <c r="AF127" s="23"/>
      <c r="AG127" s="31" t="str">
        <f>"&lt;tr class='mmt"&amp;IF(E127="活動"," ev",IF(E127="限定"," ltd",""))&amp;IF(G127=""," groupless'","'")&amp;"&gt;&lt;a href='https://www.alchemistcodedb.com/jp/card/"&amp;SUBSTITUTE(SUBSTITUTE(LOWER(A127),"_","-"),".png",""&amp;"'&gt;&lt;td headers='icon'&gt;&lt;img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ltd'&gt;&lt;a href='https://www.alchemistcodedb.com/jp/card/ts-other-nero-01'&gt;&lt;td headers='icon'&gt;&lt;img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id='m125'&gt;50&lt;/td&gt;&lt;td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7" s="31" t="str">
        <f t="shared" si="8"/>
        <v>document.getElementById('m125').innerHTML = (b1*20+b2*20+b0*20) + (s1*0+s2*0+s3*0+s4*0+s5*0+s6*30+s7*30+s0*30) + (e01*0+e02*0+e03*0+e04*+e05*0+e06*0+e07*0+e08*0+e09*0+e10*0+e11*0+e12*0+e13*0+e14*0+e15*0+e16*0+e17*0);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245</v>
      </c>
      <c r="C128" s="6" t="s">
        <v>246</v>
      </c>
      <c r="D128" s="3">
        <v>4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>"&lt;tr class='mmt"&amp;IF(E128="活動"," ev",IF(E128="限定"," ltd",""))&amp;IF(G128=""," groupless'","'")&amp;"&gt;&lt;a href='https://www.alchemistcodedb.com/jp/card/"&amp;SUBSTITUTE(SUBSTITUTE(LOWER(A128),"_","-"),".png",""&amp;"'&gt;&lt;td headers='icon'&gt;&lt;img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groupless'&gt;&lt;a href='https://www.alchemistcodedb.com/jp/card/ts-other-waginao-01'&gt;&lt;td headers='icon'&gt;&lt;img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t="shared" si="8"/>
        <v>document.getElementById('m126').innerHTML = (b1*0+b2*0+b0*0) + (s1*0+s2*0+s3*0+s4*0+s5*0+s6*0+s7*0+s0*0) + (e01*0+e02*0+e03*0+e04*+e05*0+e06*0+e07*0+e08*0+e09*0+e10*0+e11*0+e12*0+e13*0+e14*0+e15*0+e16*0+e17*0);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247</v>
      </c>
      <c r="C129" s="6" t="s">
        <v>248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2"/>
        <v>90</v>
      </c>
      <c r="I129" s="2">
        <v>30</v>
      </c>
      <c r="J129" s="2">
        <v>20</v>
      </c>
      <c r="K129" s="2"/>
      <c r="L129" s="2">
        <f t="shared" si="10"/>
        <v>20</v>
      </c>
      <c r="M129" s="2"/>
      <c r="N129" s="2"/>
      <c r="O129" s="2"/>
      <c r="P129" s="2"/>
      <c r="Q129" s="7"/>
      <c r="T129" s="3" t="s">
        <v>24</v>
      </c>
      <c r="U129" s="4">
        <v>50</v>
      </c>
      <c r="W129" s="3">
        <v>20</v>
      </c>
      <c r="X129" s="3">
        <v>20</v>
      </c>
      <c r="AB129" s="3">
        <v>20</v>
      </c>
      <c r="AD129" s="4">
        <f t="shared" si="11"/>
        <v>20</v>
      </c>
      <c r="AF129" s="23"/>
      <c r="AG129" s="31" t="str">
        <f>"&lt;tr class='mmt"&amp;IF(E129="活動"," ev",IF(E129="限定"," ltd",""))&amp;IF(G129=""," groupless'","'")&amp;"&gt;&lt;a href='https://www.alchemistcodedb.com/jp/card/"&amp;SUBSTITUTE(SUBSTITUTE(LOWER(A129),"_","-"),".png",""&amp;"'&gt;&lt;td headers='icon'&gt;&lt;img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ltd'&gt;&lt;a href='https://www.alchemistcodedb.com/jp/card/ts-pok-01'&gt;&lt;td headers='icon'&gt;&lt;img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9" s="31" t="str">
        <f t="shared" si="8"/>
        <v>document.getElementById('m127').innerHTML = (b1*20+b2*0+b0*20) + (s1*20+s2*20+s3*0+s4*0+s5*0+s6*20+s7*0+s0*20) + (e01*0+e02*0+e03*0+e04*+e05*0+e06*0+e07*0+e08*0+e09*0+e10*0+e11*0+e12*0+e13*0+e14*50+e15*0+e16*0+e17*0);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250</v>
      </c>
      <c r="C130" s="6" t="s">
        <v>251</v>
      </c>
      <c r="D130" s="3">
        <v>5</v>
      </c>
      <c r="E130" s="3" t="s">
        <v>35</v>
      </c>
      <c r="F130" s="15" t="s">
        <v>36</v>
      </c>
      <c r="G130" s="8" t="s">
        <v>249</v>
      </c>
      <c r="H130" s="4">
        <f t="shared" si="12"/>
        <v>50</v>
      </c>
      <c r="I130" s="2">
        <v>30</v>
      </c>
      <c r="J130" s="2">
        <v>30</v>
      </c>
      <c r="K130" s="2"/>
      <c r="L130" s="2">
        <f t="shared" si="10"/>
        <v>30</v>
      </c>
      <c r="M130" s="2"/>
      <c r="N130" s="2"/>
      <c r="O130" s="2"/>
      <c r="P130" s="2"/>
      <c r="Q130" s="7"/>
      <c r="U130" s="4"/>
      <c r="AA130" s="3">
        <v>10</v>
      </c>
      <c r="AC130" s="3">
        <v>20</v>
      </c>
      <c r="AD130" s="4">
        <f t="shared" si="11"/>
        <v>20</v>
      </c>
      <c r="AF130" s="23"/>
      <c r="AG130" s="31" t="str">
        <f>"&lt;tr class='mmt"&amp;IF(E130="活動"," ev",IF(E130="限定"," ltd",""))&amp;IF(G130=""," groupless'","'")&amp;"&gt;&lt;a href='https://www.alchemistcodedb.com/jp/card/"&amp;SUBSTITUTE(SUBSTITUTE(LOWER(A130),"_","-"),".png",""&amp;"'&gt;&lt;td headers='icon'&gt;&lt;img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ev'&gt;&lt;a href='https://www.alchemistcodedb.com/jp/card/ts-pok-arumasu-01'&gt;&lt;td headers='icon'&gt;&lt;img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0" s="31" t="str">
        <f t="shared" si="8"/>
        <v>document.getElementById('m128').innerHTML = (b1*30+b2*0+b0*30) + (s1*0+s2*0+s3*0+s4*0+s5*10+s6*0+s7*20+s0*20) + (e01*0+e02*0+e03*0+e04*+e05*0+e06*0+e07*0+e08*0+e09*0+e10*0+e11*0+e12*0+e13*0+e14*0+e15*0+e16*0+e17*0);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602</v>
      </c>
      <c r="C131" s="6" t="s">
        <v>603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2"/>
        <v>50</v>
      </c>
      <c r="I131" s="2">
        <v>40</v>
      </c>
      <c r="J131" s="2">
        <v>20</v>
      </c>
      <c r="K131" s="2">
        <v>20</v>
      </c>
      <c r="L131" s="2">
        <f t="shared" si="10"/>
        <v>20</v>
      </c>
      <c r="M131" s="2"/>
      <c r="N131" s="2"/>
      <c r="O131" s="2"/>
      <c r="P131" s="2"/>
      <c r="Q131" s="7"/>
      <c r="U131" s="4"/>
      <c r="V131" s="3" t="s">
        <v>483</v>
      </c>
      <c r="Y131" s="3">
        <v>30</v>
      </c>
      <c r="AA131" s="3">
        <v>30</v>
      </c>
      <c r="AD131" s="4">
        <f t="shared" si="11"/>
        <v>30</v>
      </c>
      <c r="AF131" s="23"/>
      <c r="AG131" s="31" t="str">
        <f>"&lt;tr class='mmt"&amp;IF(E131="活動"," ev",IF(E131="限定"," ltd",""))&amp;IF(G131=""," groupless'","'")&amp;"&gt;&lt;a href='https://www.alchemistcodedb.com/jp/card/"&amp;SUBSTITUTE(SUBSTITUTE(LOWER(A131),"_","-"),".png",""&amp;"'&gt;&lt;td headers='icon'&gt;&lt;img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ltd'&gt;&lt;a href='https://www.alchemistcodedb.com/jp/card/ts-pok-black-01'&gt;&lt;td headers='icon'&gt;&lt;img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1" s="31" t="str">
        <f t="shared" si="8"/>
        <v>document.getElementById('m129').innerHTML = (b1*20+b2*20+b0*20) + (s1*0+s2*0+s3*30+s4*0+s5*30+s6*0+s7*0+s0*30) + (e01*0+e02*0+e03*0+e04*+e05*0+e06*0+e07*0+e08*0+e09*0+e10*0+e11*0+e12*0+e13*0+e14*0+e15*0+e16*0+e17*0);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508</v>
      </c>
      <c r="C132" s="6" t="s">
        <v>509</v>
      </c>
      <c r="D132" s="3">
        <v>5</v>
      </c>
      <c r="E132" s="3" t="s">
        <v>39</v>
      </c>
      <c r="F132" s="15" t="s">
        <v>36</v>
      </c>
      <c r="G132" s="8" t="s">
        <v>249</v>
      </c>
      <c r="H132" s="4">
        <f t="shared" si="12"/>
        <v>90</v>
      </c>
      <c r="I132" s="2"/>
      <c r="J132" s="2">
        <v>60</v>
      </c>
      <c r="K132" s="2"/>
      <c r="L132" s="2">
        <f t="shared" si="10"/>
        <v>60</v>
      </c>
      <c r="M132" s="2"/>
      <c r="N132" s="2"/>
      <c r="O132" s="2"/>
      <c r="P132" s="2"/>
      <c r="Q132" s="7"/>
      <c r="U132" s="4"/>
      <c r="V132" s="5" t="s">
        <v>510</v>
      </c>
      <c r="W132" s="3">
        <v>30</v>
      </c>
      <c r="AB132" s="3">
        <v>30</v>
      </c>
      <c r="AD132" s="4">
        <f t="shared" si="11"/>
        <v>30</v>
      </c>
      <c r="AF132" s="23"/>
      <c r="AG132" s="31" t="str">
        <f>"&lt;tr class='mmt"&amp;IF(E132="活動"," ev",IF(E132="限定"," ltd",""))&amp;IF(G132=""," groupless'","'")&amp;"&gt;&lt;a href='https://www.alchemistcodedb.com/jp/card/"&amp;SUBSTITUTE(SUBSTITUTE(LOWER(A132),"_","-"),".png",""&amp;"'&gt;&lt;td headers='icon'&gt;&lt;img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ltd'&gt;&lt;a href='https://www.alchemistcodedb.com/jp/card/ts-pok-cassius-01'&gt;&lt;td headers='icon'&gt;&lt;img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id='m130'&gt;90&lt;/td&gt;&lt;td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2" s="31" t="str">
        <f t="shared" ref="AH132:AH195" si="20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);"</f>
        <v>document.getElementById('m130').innerHTML = (b1*60+b2*0+b0*60) + (s1*30+s2*0+s3*0+s4*0+s5*0+s6*30+s7*0+s0*30) + (e01*0+e02*0+e03*0+e04*+e05*0+e06*0+e07*0+e08*0+e09*0+e10*0+e11*0+e12*0+e13*0+e14*0+e15*0+e16*0+e17*0);</v>
      </c>
      <c r="AI132" s="35" t="str">
        <f t="shared" ref="AI132:AI195" si="21">"m"&amp;TEXT(ROW()-2,"000")</f>
        <v>m130</v>
      </c>
      <c r="AJ132" s="23"/>
    </row>
    <row r="133" spans="1:36" s="3" customFormat="1" ht="37.049999999999997" customHeight="1" x14ac:dyDescent="0.3">
      <c r="A133" s="3" t="s">
        <v>252</v>
      </c>
      <c r="C133" s="6" t="s">
        <v>253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2"/>
        <v>60</v>
      </c>
      <c r="I133" s="2">
        <v>40</v>
      </c>
      <c r="J133" s="2">
        <v>30</v>
      </c>
      <c r="K133" s="2"/>
      <c r="L133" s="2">
        <f t="shared" si="10"/>
        <v>30</v>
      </c>
      <c r="M133" s="2"/>
      <c r="N133" s="2"/>
      <c r="O133" s="2">
        <v>20</v>
      </c>
      <c r="P133" s="2">
        <v>10</v>
      </c>
      <c r="Q133" s="7"/>
      <c r="U133" s="4"/>
      <c r="Y133" s="3">
        <v>30</v>
      </c>
      <c r="AB133" s="3">
        <v>30</v>
      </c>
      <c r="AD133" s="4">
        <f t="shared" si="11"/>
        <v>30</v>
      </c>
      <c r="AF133" s="23"/>
      <c r="AG133" s="31" t="str">
        <f>"&lt;tr class='mmt"&amp;IF(E133="活動"," ev",IF(E133="限定"," ltd",""))&amp;IF(G133=""," groupless'","'")&amp;"&gt;&lt;a href='https://www.alchemistcodedb.com/jp/card/"&amp;SUBSTITUTE(SUBSTITUTE(LOWER(A133),"_","-"),".png",""&amp;"'&gt;&lt;td headers='icon'&gt;&lt;img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ltd'&gt;&lt;a href='https://www.alchemistcodedb.com/jp/card/ts-pok-failnaught-01'&gt;&lt;td headers='icon'&gt;&lt;img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3" s="31" t="str">
        <f t="shared" si="20"/>
        <v>document.getElementById('m131').innerHTML = (b1*30+b2*0+b0*30) + (s1*0+s2*0+s3*30+s4*0+s5*0+s6*30+s7*0+s0*30) + (e01*0+e02*0+e03*0+e04*+e05*0+e06*0+e07*0+e08*0+e09*0+e10*0+e11*0+e12*0+e13*0+e14*0+e15*0+e16*0+e17*0);</v>
      </c>
      <c r="AI133" s="35" t="str">
        <f t="shared" si="21"/>
        <v>m131</v>
      </c>
      <c r="AJ133" s="23"/>
    </row>
    <row r="134" spans="1:36" s="3" customFormat="1" ht="37.049999999999997" customHeight="1" x14ac:dyDescent="0.3">
      <c r="A134" s="3" t="s">
        <v>254</v>
      </c>
      <c r="C134" s="6" t="s">
        <v>255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2"/>
        <v>110</v>
      </c>
      <c r="I134" s="2">
        <v>20</v>
      </c>
      <c r="J134" s="2">
        <v>50</v>
      </c>
      <c r="K134" s="2"/>
      <c r="L134" s="2">
        <f t="shared" si="10"/>
        <v>50</v>
      </c>
      <c r="M134" s="2"/>
      <c r="N134" s="2"/>
      <c r="O134" s="2"/>
      <c r="P134" s="2"/>
      <c r="Q134" s="7"/>
      <c r="T134" s="3" t="s">
        <v>24</v>
      </c>
      <c r="U134" s="4">
        <v>30</v>
      </c>
      <c r="Z134" s="3">
        <v>20</v>
      </c>
      <c r="AA134" s="3">
        <v>30</v>
      </c>
      <c r="AC134" s="3">
        <v>10</v>
      </c>
      <c r="AD134" s="4">
        <f t="shared" si="11"/>
        <v>30</v>
      </c>
      <c r="AF134" s="23"/>
      <c r="AG134" s="31" t="str">
        <f>"&lt;tr class='mmt"&amp;IF(E134="活動"," ev",IF(E134="限定"," ltd",""))&amp;IF(G134=""," groupless'","'")&amp;"&gt;&lt;a href='https://www.alchemistcodedb.com/jp/card/"&amp;SUBSTITUTE(SUBSTITUTE(LOWER(A134),"_","-"),".png",""&amp;"'&gt;&lt;td headers='icon'&gt;&lt;img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ltd'&gt;&lt;a href='https://www.alchemistcodedb.com/jp/card/ts-pok-masamune-01'&gt;&lt;td headers='icon'&gt;&lt;img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4" s="31" t="str">
        <f t="shared" si="20"/>
        <v>document.getElementById('m132').innerHTML = (b1*50+b2*0+b0*50) + (s1*0+s2*0+s3*0+s4*20+s5*30+s6*0+s7*10+s0*30) + (e01*0+e02*0+e03*0+e04*+e05*0+e06*0+e07*0+e08*0+e09*0+e10*0+e11*0+e12*0+e13*0+e14*30+e15*0+e16*0+e17*0);</v>
      </c>
      <c r="AI134" s="35" t="str">
        <f t="shared" si="21"/>
        <v>m132</v>
      </c>
      <c r="AJ134" s="23"/>
    </row>
    <row r="135" spans="1:36" s="3" customFormat="1" ht="37.049999999999997" customHeight="1" x14ac:dyDescent="0.3">
      <c r="A135" s="3" t="s">
        <v>511</v>
      </c>
      <c r="C135" s="6" t="s">
        <v>514</v>
      </c>
      <c r="D135" s="3">
        <v>5</v>
      </c>
      <c r="E135" s="3" t="s">
        <v>39</v>
      </c>
      <c r="F135" s="15" t="s">
        <v>36</v>
      </c>
      <c r="G135" s="8" t="s">
        <v>249</v>
      </c>
      <c r="H135" s="4">
        <f t="shared" si="12"/>
        <v>30</v>
      </c>
      <c r="I135" s="2">
        <v>70</v>
      </c>
      <c r="J135" s="2"/>
      <c r="K135" s="2"/>
      <c r="L135" s="2">
        <f t="shared" si="10"/>
        <v>0</v>
      </c>
      <c r="M135" s="2"/>
      <c r="N135" s="2"/>
      <c r="O135" s="2"/>
      <c r="P135" s="2">
        <v>10</v>
      </c>
      <c r="Q135" s="7"/>
      <c r="U135" s="4"/>
      <c r="V135" s="3" t="s">
        <v>515</v>
      </c>
      <c r="AA135" s="3">
        <v>30</v>
      </c>
      <c r="AC135" s="3">
        <v>30</v>
      </c>
      <c r="AD135" s="4">
        <f t="shared" si="11"/>
        <v>30</v>
      </c>
      <c r="AF135" s="23"/>
      <c r="AG135" s="31" t="str">
        <f>"&lt;tr class='mmt"&amp;IF(E135="活動"," ev",IF(E135="限定"," ltd",""))&amp;IF(G135=""," groupless'","'")&amp;"&gt;&lt;a href='https://www.alchemistcodedb.com/jp/card/"&amp;SUBSTITUTE(SUBSTITUTE(LOWER(A135),"_","-"),".png",""&amp;"'&gt;&lt;td headers='icon'&gt;&lt;img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ltd'&gt;&lt;a href='https://www.alchemistcodedb.com/jp/card/ts-pok-risanaut-01'&gt;&lt;td headers='icon'&gt;&lt;img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5" s="31" t="str">
        <f t="shared" si="20"/>
        <v>document.getElementById('m133').innerHTML = (b1*0+b2*0+b0*0) + (s1*0+s2*0+s3*0+s4*0+s5*30+s6*0+s7*30+s0*30) + (e01*0+e02*0+e03*0+e04*+e05*0+e06*0+e07*0+e08*0+e09*0+e10*0+e11*0+e12*0+e13*0+e14*0+e15*0+e16*0+e17*0);</v>
      </c>
      <c r="AI135" s="35" t="str">
        <f t="shared" si="21"/>
        <v>m133</v>
      </c>
      <c r="AJ135" s="23"/>
    </row>
    <row r="136" spans="1:36" s="3" customFormat="1" ht="37.049999999999997" customHeight="1" x14ac:dyDescent="0.3">
      <c r="A136" s="3" t="s">
        <v>256</v>
      </c>
      <c r="C136" s="6" t="s">
        <v>257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2"/>
        <v>100</v>
      </c>
      <c r="I136" s="2">
        <v>40</v>
      </c>
      <c r="J136" s="2"/>
      <c r="K136" s="2"/>
      <c r="L136" s="2">
        <f t="shared" si="10"/>
        <v>0</v>
      </c>
      <c r="M136" s="2"/>
      <c r="N136" s="2"/>
      <c r="O136" s="2"/>
      <c r="P136" s="2"/>
      <c r="Q136" s="7"/>
      <c r="R136" s="5" t="s">
        <v>17</v>
      </c>
      <c r="S136" s="3">
        <v>40</v>
      </c>
      <c r="U136" s="4"/>
      <c r="V136" s="3" t="s">
        <v>479</v>
      </c>
      <c r="AC136" s="3">
        <v>60</v>
      </c>
      <c r="AD136" s="4">
        <f t="shared" si="11"/>
        <v>60</v>
      </c>
      <c r="AF136" s="23"/>
      <c r="AG136" s="31" t="str">
        <f>"&lt;tr class='mmt"&amp;IF(E136="活動"," ev",IF(E136="限定"," ltd",""))&amp;IF(G136=""," groupless'","'")&amp;"&gt;&lt;a href='https://www.alchemistcodedb.com/jp/card/"&amp;SUBSTITUTE(SUBSTITUTE(LOWER(A136),"_","-"),".png",""&amp;"'&gt;&lt;td headers='icon'&gt;&lt;img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ltd'&gt;&lt;a href='https://www.alchemistcodedb.com/jp/card/ts-pok-tifaret-01'&gt;&lt;td headers='icon'&gt;&lt;img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6" s="31" t="str">
        <f t="shared" si="20"/>
        <v>document.getElementById('m134').innerHTML = (b1*0+b2*0+b0*0) + (s1*0+s2*0+s3*0+s4*0+s5*0+s6*0+s7*60+s0*60) + (e01*0+e02*0+e03*0+e04*40+e05*0+e06*0+e07*0+e08*0+e09*0+e10*0+e11*0+e12*0+e13*0+e14*0+e15*0+e16*0+e17*0);</v>
      </c>
      <c r="AI136" s="35" t="str">
        <f t="shared" si="21"/>
        <v>m134</v>
      </c>
      <c r="AJ136" s="23"/>
    </row>
    <row r="137" spans="1:36" s="3" customFormat="1" ht="37.049999999999997" customHeight="1" x14ac:dyDescent="0.3">
      <c r="A137" s="3" t="s">
        <v>258</v>
      </c>
      <c r="C137" s="6" t="s">
        <v>259</v>
      </c>
      <c r="D137" s="3">
        <v>5</v>
      </c>
      <c r="E137" s="3" t="s">
        <v>35</v>
      </c>
      <c r="F137" s="15" t="s">
        <v>36</v>
      </c>
      <c r="G137" s="8"/>
      <c r="H137" s="4">
        <f t="shared" si="12"/>
        <v>0</v>
      </c>
      <c r="I137" s="2"/>
      <c r="J137" s="2"/>
      <c r="K137" s="2"/>
      <c r="L137" s="2">
        <f t="shared" si="10"/>
        <v>0</v>
      </c>
      <c r="M137" s="2"/>
      <c r="N137" s="2"/>
      <c r="O137" s="2"/>
      <c r="P137" s="2"/>
      <c r="Q137" s="7"/>
      <c r="U137" s="4"/>
      <c r="AD137" s="4">
        <f t="shared" si="11"/>
        <v>0</v>
      </c>
      <c r="AF137" s="23"/>
      <c r="AG137" s="31" t="str">
        <f>"&lt;tr class='mmt"&amp;IF(E137="活動"," ev",IF(E137="限定"," ltd",""))&amp;IF(G137=""," groupless'","'")&amp;"&gt;&lt;a href='https://www.alchemistcodedb.com/jp/card/"&amp;SUBSTITUTE(SUBSTITUTE(LOWER(A137),"_","-"),".png",""&amp;"'&gt;&lt;td headers='icon'&gt;&lt;img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ev groupless'&gt;&lt;a href='https://www.alchemistcodedb.com/jp/card/ts-realevent-01'&gt;&lt;td headers='icon'&gt;&lt;img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t="shared" si="20"/>
        <v>document.getElementById('m135').innerHTML = (b1*0+b2*0+b0*0) + (s1*0+s2*0+s3*0+s4*0+s5*0+s6*0+s7*0+s0*0) + (e01*0+e02*0+e03*0+e04*+e05*0+e06*0+e07*0+e08*0+e09*0+e10*0+e11*0+e12*0+e13*0+e14*0+e15*0+e16*0+e17*0);</v>
      </c>
      <c r="AI137" s="35" t="str">
        <f t="shared" si="21"/>
        <v>m135</v>
      </c>
      <c r="AJ137" s="23"/>
    </row>
    <row r="138" spans="1:36" s="3" customFormat="1" ht="37.049999999999997" customHeight="1" x14ac:dyDescent="0.3">
      <c r="A138" s="3" t="s">
        <v>260</v>
      </c>
      <c r="C138" s="6" t="s">
        <v>261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2"/>
        <v>90</v>
      </c>
      <c r="I138" s="2"/>
      <c r="J138" s="2">
        <v>40</v>
      </c>
      <c r="K138" s="2"/>
      <c r="L138" s="2">
        <f t="shared" si="10"/>
        <v>40</v>
      </c>
      <c r="M138" s="2"/>
      <c r="N138" s="2"/>
      <c r="O138" s="2">
        <v>20</v>
      </c>
      <c r="P138" s="2">
        <v>10</v>
      </c>
      <c r="Q138" s="7"/>
      <c r="R138" s="3" t="s">
        <v>14</v>
      </c>
      <c r="S138" s="3">
        <v>20</v>
      </c>
      <c r="U138" s="4"/>
      <c r="V138" s="3" t="s">
        <v>478</v>
      </c>
      <c r="Y138" s="3">
        <v>30</v>
      </c>
      <c r="AA138" s="3">
        <v>30</v>
      </c>
      <c r="AD138" s="4">
        <f t="shared" si="11"/>
        <v>30</v>
      </c>
      <c r="AF138" s="23"/>
      <c r="AG138" s="31" t="str">
        <f>"&lt;tr class='mmt"&amp;IF(E138="活動"," ev",IF(E138="限定"," ltd",""))&amp;IF(G138=""," groupless'","'")&amp;"&gt;&lt;a href='https://www.alchemistcodedb.com/jp/card/"&amp;SUBSTITUTE(SUBSTITUTE(LOWER(A138),"_","-"),".png",""&amp;"'&gt;&lt;td headers='icon'&gt;&lt;img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ltd'&gt;&lt;a href='https://www.alchemistcodedb.com/jp/card/ts-s-01'&gt;&lt;td headers='icon'&gt;&lt;img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8" s="31" t="str">
        <f t="shared" si="20"/>
        <v>document.getElementById('m136').innerHTML = (b1*40+b2*0+b0*40) + (s1*0+s2*0+s3*30+s4*0+s5*30+s6*0+s7*0+s0*30) + (e01*20+e02*0+e03*0+e04*20+e05*0+e06*0+e07*0+e08*0+e09*0+e10*0+e11*0+e12*0+e13*0+e14*0+e15*0+e16*0+e17*0);</v>
      </c>
      <c r="AI138" s="35" t="str">
        <f t="shared" si="21"/>
        <v>m136</v>
      </c>
      <c r="AJ138" s="23"/>
    </row>
    <row r="139" spans="1:36" s="3" customFormat="1" ht="37.049999999999997" customHeight="1" x14ac:dyDescent="0.3">
      <c r="A139" s="3" t="s">
        <v>512</v>
      </c>
      <c r="C139" s="6" t="s">
        <v>516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2"/>
        <v>70</v>
      </c>
      <c r="I139" s="2">
        <v>40</v>
      </c>
      <c r="J139" s="2">
        <v>30</v>
      </c>
      <c r="K139" s="2">
        <v>30</v>
      </c>
      <c r="L139" s="2">
        <f t="shared" si="10"/>
        <v>30</v>
      </c>
      <c r="M139" s="2"/>
      <c r="N139" s="2"/>
      <c r="O139" s="2"/>
      <c r="P139" s="2"/>
      <c r="Q139" s="7"/>
      <c r="U139" s="4"/>
      <c r="Y139" s="3">
        <v>40</v>
      </c>
      <c r="AA139" s="3">
        <v>20</v>
      </c>
      <c r="AD139" s="4">
        <f t="shared" si="11"/>
        <v>40</v>
      </c>
      <c r="AF139" s="23"/>
      <c r="AG139" s="31" t="str">
        <f>"&lt;tr class='mmt"&amp;IF(E139="活動"," ev",IF(E139="限定"," ltd",""))&amp;IF(G139=""," groupless'","'")&amp;"&gt;&lt;a href='https://www.alchemistcodedb.com/jp/card/"&amp;SUBSTITUTE(SUBSTITUTE(LOWER(A139),"_","-"),".png",""&amp;"'&gt;&lt;td headers='icon'&gt;&lt;img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ltd'&gt;&lt;a href='https://www.alchemistcodedb.com/jp/card/ts-s-02'&gt;&lt;td headers='icon'&gt;&lt;img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9" s="31" t="str">
        <f t="shared" si="20"/>
        <v>document.getElementById('m137').innerHTML = (b1*30+b2*30+b0*30) + (s1*0+s2*0+s3*40+s4*0+s5*20+s6*0+s7*0+s0*40) + (e01*0+e02*0+e03*0+e04*+e05*0+e06*0+e07*0+e08*0+e09*0+e10*0+e11*0+e12*0+e13*0+e14*0+e15*0+e16*0+e17*0);</v>
      </c>
      <c r="AI139" s="35" t="str">
        <f t="shared" si="21"/>
        <v>m137</v>
      </c>
      <c r="AJ139" s="23"/>
    </row>
    <row r="140" spans="1:36" s="3" customFormat="1" ht="37.049999999999997" customHeight="1" x14ac:dyDescent="0.3">
      <c r="A140" s="3" t="s">
        <v>262</v>
      </c>
      <c r="C140" s="6" t="s">
        <v>263</v>
      </c>
      <c r="D140" s="3">
        <v>5</v>
      </c>
      <c r="E140" s="3" t="s">
        <v>35</v>
      </c>
      <c r="F140" s="15" t="s">
        <v>264</v>
      </c>
      <c r="G140" s="8"/>
      <c r="H140" s="4">
        <f t="shared" si="12"/>
        <v>0</v>
      </c>
      <c r="I140" s="2"/>
      <c r="J140" s="2"/>
      <c r="K140" s="2"/>
      <c r="L140" s="2">
        <f t="shared" si="10"/>
        <v>0</v>
      </c>
      <c r="M140" s="2"/>
      <c r="N140" s="2"/>
      <c r="O140" s="2"/>
      <c r="P140" s="2"/>
      <c r="Q140" s="7"/>
      <c r="U140" s="4"/>
      <c r="AD140" s="4">
        <f t="shared" si="11"/>
        <v>0</v>
      </c>
      <c r="AF140" s="23"/>
      <c r="AG140" s="31" t="str">
        <f>"&lt;tr class='mmt"&amp;IF(E140="活動"," ev",IF(E140="限定"," ltd",""))&amp;IF(G140=""," groupless'","'")&amp;"&gt;&lt;a href='https://www.alchemistcodedb.com/jp/card/"&amp;SUBSTITUTE(SUBSTITUTE(LOWER(A140),"_","-"),".png",""&amp;"'&gt;&lt;td headers='icon'&gt;&lt;img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ev groupless'&gt;&lt;a href='https://www.alchemistcodedb.com/jp/card/ts-saga-birgitta-01'&gt;&lt;td headers='icon'&gt;&lt;img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t="shared" si="20"/>
        <v>document.getElementById('m138').innerHTML = (b1*0+b2*0+b0*0) + (s1*0+s2*0+s3*0+s4*0+s5*0+s6*0+s7*0+s0*0) + (e01*0+e02*0+e03*0+e04*+e05*0+e06*0+e07*0+e08*0+e09*0+e10*0+e11*0+e12*0+e13*0+e14*0+e15*0+e16*0+e17*0);</v>
      </c>
      <c r="AI140" s="35" t="str">
        <f t="shared" si="21"/>
        <v>m138</v>
      </c>
      <c r="AJ140" s="23"/>
    </row>
    <row r="141" spans="1:36" s="3" customFormat="1" ht="37.049999999999997" customHeight="1" x14ac:dyDescent="0.3">
      <c r="A141" s="3" t="s">
        <v>513</v>
      </c>
      <c r="C141" s="6" t="s">
        <v>517</v>
      </c>
      <c r="D141" s="3">
        <v>5</v>
      </c>
      <c r="E141" s="3" t="s">
        <v>39</v>
      </c>
      <c r="F141" s="15" t="s">
        <v>264</v>
      </c>
      <c r="G141" s="8"/>
      <c r="H141" s="4">
        <f t="shared" si="12"/>
        <v>0</v>
      </c>
      <c r="I141" s="2"/>
      <c r="J141" s="2"/>
      <c r="K141" s="2"/>
      <c r="L141" s="2">
        <f t="shared" si="10"/>
        <v>0</v>
      </c>
      <c r="M141" s="2"/>
      <c r="N141" s="2"/>
      <c r="O141" s="2"/>
      <c r="P141" s="2"/>
      <c r="Q141" s="7"/>
      <c r="U141" s="4"/>
      <c r="AD141" s="4">
        <f t="shared" si="11"/>
        <v>0</v>
      </c>
      <c r="AF141" s="23"/>
      <c r="AG141" s="31" t="str">
        <f>"&lt;tr class='mmt"&amp;IF(E141="活動"," ev",IF(E141="限定"," ltd",""))&amp;IF(G141=""," groupless'","'")&amp;"&gt;&lt;a href='https://www.alchemistcodedb.com/jp/card/"&amp;SUBSTITUTE(SUBSTITUTE(LOWER(A141),"_","-"),".png",""&amp;"'&gt;&lt;td headers='icon'&gt;&lt;img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 groupless'&gt;&lt;a href='https://www.alchemistcodedb.com/jp/card/ts-saga-eulalia-01'&gt;&lt;td headers='icon'&gt;&lt;img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20"/>
        <v>document.getElementById('m139').innerHTML = (b1*0+b2*0+b0*0) + (s1*0+s2*0+s3*0+s4*0+s5*0+s6*0+s7*0+s0*0) + (e01*0+e02*0+e03*0+e04*+e05*0+e06*0+e07*0+e08*0+e09*0+e10*0+e11*0+e12*0+e13*0+e14*0+e15*0+e16*0+e17*0);</v>
      </c>
      <c r="AI141" s="35" t="str">
        <f t="shared" si="21"/>
        <v>m139</v>
      </c>
      <c r="AJ141" s="23"/>
    </row>
    <row r="142" spans="1:36" s="3" customFormat="1" ht="37.049999999999997" customHeight="1" x14ac:dyDescent="0.3">
      <c r="A142" s="3" t="s">
        <v>265</v>
      </c>
      <c r="C142" s="6" t="s">
        <v>266</v>
      </c>
      <c r="D142" s="3">
        <v>5</v>
      </c>
      <c r="F142" s="15" t="s">
        <v>264</v>
      </c>
      <c r="G142" s="8" t="s">
        <v>168</v>
      </c>
      <c r="H142" s="4">
        <f t="shared" si="12"/>
        <v>80</v>
      </c>
      <c r="I142" s="2">
        <v>70</v>
      </c>
      <c r="J142" s="2"/>
      <c r="K142" s="2"/>
      <c r="L142" s="2">
        <f t="shared" si="10"/>
        <v>0</v>
      </c>
      <c r="M142" s="2"/>
      <c r="N142" s="2"/>
      <c r="O142" s="2"/>
      <c r="P142" s="2"/>
      <c r="Q142" s="7"/>
      <c r="R142" s="3" t="s">
        <v>19</v>
      </c>
      <c r="S142" s="3">
        <v>20</v>
      </c>
      <c r="U142" s="4"/>
      <c r="V142" s="3" t="s">
        <v>482</v>
      </c>
      <c r="X142" s="3">
        <v>60</v>
      </c>
      <c r="AD142" s="4">
        <f t="shared" si="11"/>
        <v>60</v>
      </c>
      <c r="AF142" s="23"/>
      <c r="AG142" s="31" t="str">
        <f>"&lt;tr class='mmt"&amp;IF(E142="活動"," ev",IF(E142="限定"," ltd",""))&amp;IF(G142=""," groupless'","'")&amp;"&gt;&lt;a href='https://www.alchemistcodedb.com/jp/card/"&amp;SUBSTITUTE(SUBSTITUTE(LOWER(A142),"_","-"),".png",""&amp;"'&gt;&lt;td headers='icon'&gt;&lt;img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class='mmt'&gt;&lt;a href='https://www.alchemistcodedb.com/jp/card/ts-saga-gormalas-01'&gt;&lt;td headers='icon'&gt;&lt;img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id='m140'&gt;80&lt;/td&gt;&lt;td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2" s="31" t="str">
        <f t="shared" si="20"/>
        <v>document.getElementById('m140').innerHTML = (b1*0+b2*0+b0*0) + (s1*0+s2*60+s3*0+s4*0+s5*0+s6*0+s7*0+s0*60) + (e01*0+e02*0+e03*0+e04*20+e05*0+e06*20+e07*0+e08*0+e09*0+e10*0+e11*0+e12*0+e13*0+e14*0+e15*0+e16*0+e17*0);</v>
      </c>
      <c r="AI142" s="35" t="str">
        <f t="shared" si="21"/>
        <v>m140</v>
      </c>
      <c r="AJ142" s="23"/>
    </row>
    <row r="143" spans="1:36" s="3" customFormat="1" ht="37.049999999999997" customHeight="1" x14ac:dyDescent="0.3">
      <c r="A143" s="3" t="s">
        <v>267</v>
      </c>
      <c r="C143" s="6" t="s">
        <v>268</v>
      </c>
      <c r="D143" s="3">
        <v>5</v>
      </c>
      <c r="E143" s="3" t="s">
        <v>35</v>
      </c>
      <c r="F143" s="15" t="s">
        <v>264</v>
      </c>
      <c r="G143" s="8"/>
      <c r="H143" s="4">
        <f t="shared" si="12"/>
        <v>0</v>
      </c>
      <c r="I143" s="2"/>
      <c r="J143" s="2"/>
      <c r="K143" s="2"/>
      <c r="L143" s="2">
        <f t="shared" ref="L143:L213" si="22">MAX(J143:K143)</f>
        <v>0</v>
      </c>
      <c r="M143" s="2"/>
      <c r="N143" s="2"/>
      <c r="O143" s="2"/>
      <c r="P143" s="2"/>
      <c r="Q143" s="7"/>
      <c r="U143" s="4"/>
      <c r="AD143" s="4">
        <f t="shared" ref="AD143:AD213" si="23">MAX(W143:AC143)</f>
        <v>0</v>
      </c>
      <c r="AF143" s="23"/>
      <c r="AG143" s="31" t="str">
        <f>"&lt;tr class='mmt"&amp;IF(E143="活動"," ev",IF(E143="限定"," ltd",""))&amp;IF(G143=""," groupless'","'")&amp;"&gt;&lt;a href='https://www.alchemistcodedb.com/jp/card/"&amp;SUBSTITUTE(SUBSTITUTE(LOWER(A143),"_","-"),".png",""&amp;"'&gt;&lt;td headers='icon'&gt;&lt;img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ev groupless'&gt;&lt;a href='https://www.alchemistcodedb.com/jp/card/ts-saga-merda-01'&gt;&lt;td headers='icon'&gt;&lt;img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t="shared" si="20"/>
        <v>document.getElementById('m141').innerHTML = (b1*0+b2*0+b0*0) + (s1*0+s2*0+s3*0+s4*0+s5*0+s6*0+s7*0+s0*0) + (e01*0+e02*0+e03*0+e04*+e05*0+e06*0+e07*0+e08*0+e09*0+e10*0+e11*0+e12*0+e13*0+e14*0+e15*0+e16*0+e17*0);</v>
      </c>
      <c r="AI143" s="35" t="str">
        <f t="shared" si="21"/>
        <v>m141</v>
      </c>
      <c r="AJ143" s="23"/>
    </row>
    <row r="144" spans="1:36" s="3" customFormat="1" ht="37.049999999999997" customHeight="1" x14ac:dyDescent="0.3">
      <c r="A144" s="3" t="s">
        <v>269</v>
      </c>
      <c r="C144" s="6" t="s">
        <v>270</v>
      </c>
      <c r="D144" s="3">
        <v>5</v>
      </c>
      <c r="F144" s="15" t="s">
        <v>264</v>
      </c>
      <c r="G144" s="8"/>
      <c r="H144" s="4">
        <f t="shared" si="12"/>
        <v>0</v>
      </c>
      <c r="I144" s="2"/>
      <c r="J144" s="2"/>
      <c r="K144" s="2"/>
      <c r="L144" s="2">
        <f t="shared" si="22"/>
        <v>0</v>
      </c>
      <c r="M144" s="2"/>
      <c r="N144" s="2"/>
      <c r="O144" s="2"/>
      <c r="P144" s="2"/>
      <c r="Q144" s="7"/>
      <c r="U144" s="4"/>
      <c r="AD144" s="4">
        <f t="shared" si="23"/>
        <v>0</v>
      </c>
      <c r="AF144" s="23"/>
      <c r="AG144" s="31" t="str">
        <f>"&lt;tr class='mmt"&amp;IF(E144="活動"," ev",IF(E144="限定"," ltd",""))&amp;IF(G144=""," groupless'","'")&amp;"&gt;&lt;a href='https://www.alchemistcodedb.com/jp/card/"&amp;SUBSTITUTE(SUBSTITUTE(LOWER(A144),"_","-"),".png",""&amp;"'&gt;&lt;td headers='icon'&gt;&lt;img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groupless'&gt;&lt;a href='https://www.alchemistcodedb.com/jp/card/ts-saga-moca-01'&gt;&lt;td headers='icon'&gt;&lt;img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20"/>
        <v>document.getElementById('m142').innerHTML = (b1*0+b2*0+b0*0) + (s1*0+s2*0+s3*0+s4*0+s5*0+s6*0+s7*0+s0*0) + (e01*0+e02*0+e03*0+e04*+e05*0+e06*0+e07*0+e08*0+e09*0+e10*0+e11*0+e12*0+e13*0+e14*0+e15*0+e16*0+e17*0);</v>
      </c>
      <c r="AI144" s="35" t="str">
        <f t="shared" si="21"/>
        <v>m142</v>
      </c>
      <c r="AJ144" s="23"/>
    </row>
    <row r="145" spans="1:36" s="3" customFormat="1" ht="37.049999999999997" customHeight="1" x14ac:dyDescent="0.3">
      <c r="A145" s="3" t="s">
        <v>271</v>
      </c>
      <c r="C145" s="6" t="s">
        <v>272</v>
      </c>
      <c r="D145" s="3">
        <v>5</v>
      </c>
      <c r="F145" s="15" t="s">
        <v>264</v>
      </c>
      <c r="G145" s="8" t="s">
        <v>100</v>
      </c>
      <c r="H145" s="4">
        <f t="shared" si="12"/>
        <v>90</v>
      </c>
      <c r="I145" s="2">
        <v>50</v>
      </c>
      <c r="J145" s="2"/>
      <c r="K145" s="2">
        <v>30</v>
      </c>
      <c r="L145" s="2">
        <f t="shared" si="22"/>
        <v>30</v>
      </c>
      <c r="M145" s="2"/>
      <c r="N145" s="2"/>
      <c r="O145" s="2"/>
      <c r="P145" s="2"/>
      <c r="Q145" s="7"/>
      <c r="R145" s="3" t="s">
        <v>18</v>
      </c>
      <c r="S145" s="3">
        <v>20</v>
      </c>
      <c r="U145" s="4"/>
      <c r="W145" s="3">
        <v>20</v>
      </c>
      <c r="AA145" s="3">
        <v>40</v>
      </c>
      <c r="AD145" s="4">
        <f t="shared" si="23"/>
        <v>40</v>
      </c>
      <c r="AF145" s="23"/>
      <c r="AG145" s="31" t="str">
        <f>"&lt;tr class='mmt"&amp;IF(E145="活動"," ev",IF(E145="限定"," ltd",""))&amp;IF(G145=""," groupless'","'")&amp;"&gt;&lt;a href='https://www.alchemistcodedb.com/jp/card/"&amp;SUBSTITUTE(SUBSTITUTE(LOWER(A145),"_","-"),".png",""&amp;"'&gt;&lt;td headers='icon'&gt;&lt;img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class='mmt'&gt;&lt;a href='https://www.alchemistcodedb.com/jp/card/ts-saga-nina-01'&gt;&lt;td headers='icon'&gt;&lt;img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id='m143'&gt;90&lt;/td&gt;&lt;td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5" s="31" t="str">
        <f t="shared" si="20"/>
        <v>document.getElementById('m143').innerHTML = (b1*0+b2*30+b0*30) + (s1*20+s2*0+s3*0+s4*0+s5*40+s6*0+s7*0+s0*40) + (e01*0+e02*0+e03*0+e04*20+e05*20+e06*0+e07*0+e08*0+e09*0+e10*0+e11*0+e12*0+e13*0+e14*0+e15*0+e16*0+e17*0);</v>
      </c>
      <c r="AI145" s="35" t="str">
        <f t="shared" si="21"/>
        <v>m143</v>
      </c>
      <c r="AJ145" s="23"/>
    </row>
    <row r="146" spans="1:36" s="3" customFormat="1" ht="37.049999999999997" customHeight="1" x14ac:dyDescent="0.3">
      <c r="A146" s="3" t="s">
        <v>273</v>
      </c>
      <c r="C146" s="6" t="s">
        <v>274</v>
      </c>
      <c r="D146" s="3">
        <v>5</v>
      </c>
      <c r="E146" s="3" t="s">
        <v>39</v>
      </c>
      <c r="F146" s="15" t="s">
        <v>264</v>
      </c>
      <c r="G146" s="8" t="s">
        <v>100</v>
      </c>
      <c r="H146" s="4">
        <f t="shared" si="12"/>
        <v>120</v>
      </c>
      <c r="I146" s="2"/>
      <c r="J146" s="2"/>
      <c r="K146" s="2">
        <v>30</v>
      </c>
      <c r="L146" s="2">
        <f t="shared" si="22"/>
        <v>30</v>
      </c>
      <c r="M146" s="2"/>
      <c r="N146" s="2"/>
      <c r="O146" s="2"/>
      <c r="P146" s="2"/>
      <c r="Q146" s="7"/>
      <c r="R146" s="3" t="s">
        <v>18</v>
      </c>
      <c r="S146" s="3">
        <v>30</v>
      </c>
      <c r="T146" s="3" t="s">
        <v>21</v>
      </c>
      <c r="U146" s="4">
        <v>20</v>
      </c>
      <c r="V146" s="3" t="s">
        <v>479</v>
      </c>
      <c r="Z146" s="3">
        <v>40</v>
      </c>
      <c r="AA146" s="3">
        <v>20</v>
      </c>
      <c r="AD146" s="4">
        <f t="shared" si="23"/>
        <v>40</v>
      </c>
      <c r="AF146" s="23"/>
      <c r="AG146" s="31" t="str">
        <f>"&lt;tr class='mmt"&amp;IF(E146="活動"," ev",IF(E146="限定"," ltd",""))&amp;IF(G146=""," groupless'","'")&amp;"&gt;&lt;a href='https://www.alchemistcodedb.com/jp/card/"&amp;SUBSTITUTE(SUBSTITUTE(LOWER(A146),"_","-"),".png",""&amp;"'&gt;&lt;td headers='icon'&gt;&lt;img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ltd'&gt;&lt;a href='https://www.alchemistcodedb.com/jp/card/ts-saga-nina-02'&gt;&lt;td headers='icon'&gt;&lt;img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id='m144'&gt;120&lt;/td&gt;&lt;td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6" s="31" t="str">
        <f t="shared" si="20"/>
        <v>document.getElementById('m144').innerHTML = (b1*0+b2*30+b0*30) + (s1*0+s2*0+s3*0+s4*40+s5*20+s6*0+s7*0+s0*40) + (e01*0+e02*0+e03*0+e04*30+e05*30+e06*0+e07*0+e08*0+e09*0+e10*0+e11*0+e12*20+e13*0+e14*0+e15*0+e16*0+e17*0);</v>
      </c>
      <c r="AI146" s="35" t="str">
        <f t="shared" si="21"/>
        <v>m144</v>
      </c>
      <c r="AJ146" s="23"/>
    </row>
    <row r="147" spans="1:36" s="3" customFormat="1" ht="37.049999999999997" customHeight="1" x14ac:dyDescent="0.3">
      <c r="A147" s="3" t="s">
        <v>470</v>
      </c>
      <c r="C147" s="6" t="s">
        <v>471</v>
      </c>
      <c r="D147" s="3">
        <v>5</v>
      </c>
      <c r="E147" s="3" t="s">
        <v>39</v>
      </c>
      <c r="F147" s="15" t="s">
        <v>264</v>
      </c>
      <c r="G147" s="8"/>
      <c r="H147" s="4">
        <f t="shared" si="12"/>
        <v>0</v>
      </c>
      <c r="I147" s="2"/>
      <c r="J147" s="2"/>
      <c r="K147" s="2"/>
      <c r="L147" s="2">
        <f t="shared" si="22"/>
        <v>0</v>
      </c>
      <c r="M147" s="2"/>
      <c r="N147" s="2"/>
      <c r="O147" s="2"/>
      <c r="P147" s="2"/>
      <c r="Q147" s="7"/>
      <c r="U147" s="4"/>
      <c r="AD147" s="4">
        <f t="shared" si="23"/>
        <v>0</v>
      </c>
      <c r="AF147" s="23"/>
      <c r="AG147" s="31" t="str">
        <f>"&lt;tr class='mmt"&amp;IF(E147="活動"," ev",IF(E147="限定"," ltd",""))&amp;IF(G147=""," groupless'","'")&amp;"&gt;&lt;a href='https://www.alchemistcodedb.com/jp/card/"&amp;SUBSTITUTE(SUBSTITUTE(LOWER(A147),"_","-"),".png",""&amp;"'&gt;&lt;td headers='icon'&gt;&lt;img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ltd groupless'&gt;&lt;a href='https://www.alchemistcodedb.com/jp/card/ts-saga-sandaisei-01'&gt;&lt;td headers='icon'&gt;&lt;img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20"/>
        <v>document.getElementById('m145').innerHTML = (b1*0+b2*0+b0*0) + (s1*0+s2*0+s3*0+s4*0+s5*0+s6*0+s7*0+s0*0) + (e01*0+e02*0+e03*0+e04*+e05*0+e06*0+e07*0+e08*0+e09*0+e10*0+e11*0+e12*0+e13*0+e14*0+e15*0+e16*0+e17*0);</v>
      </c>
      <c r="AI147" s="35" t="str">
        <f t="shared" si="21"/>
        <v>m145</v>
      </c>
      <c r="AJ147" s="23"/>
    </row>
    <row r="148" spans="1:36" s="3" customFormat="1" ht="37.049999999999997" customHeight="1" x14ac:dyDescent="0.3">
      <c r="A148" s="3" t="s">
        <v>275</v>
      </c>
      <c r="C148" s="6" t="s">
        <v>276</v>
      </c>
      <c r="D148" s="3">
        <v>5</v>
      </c>
      <c r="F148" s="15" t="s">
        <v>264</v>
      </c>
      <c r="G148" s="8" t="s">
        <v>68</v>
      </c>
      <c r="H148" s="4">
        <f t="shared" si="12"/>
        <v>60</v>
      </c>
      <c r="I148" s="2">
        <v>30</v>
      </c>
      <c r="J148" s="2">
        <v>30</v>
      </c>
      <c r="K148" s="2"/>
      <c r="L148" s="2">
        <f t="shared" si="22"/>
        <v>30</v>
      </c>
      <c r="M148" s="2"/>
      <c r="N148" s="2"/>
      <c r="O148" s="2">
        <v>30</v>
      </c>
      <c r="P148" s="2">
        <v>5</v>
      </c>
      <c r="Q148" s="7"/>
      <c r="U148" s="4"/>
      <c r="Z148" s="3">
        <v>30</v>
      </c>
      <c r="AB148" s="3">
        <v>30</v>
      </c>
      <c r="AD148" s="4">
        <f t="shared" si="23"/>
        <v>30</v>
      </c>
      <c r="AF148" s="23"/>
      <c r="AG148" s="31" t="str">
        <f>"&lt;tr class='mmt"&amp;IF(E148="活動"," ev",IF(E148="限定"," ltd",""))&amp;IF(G148=""," groupless'","'")&amp;"&gt;&lt;a href='https://www.alchemistcodedb.com/jp/card/"&amp;SUBSTITUTE(SUBSTITUTE(LOWER(A148),"_","-"),".png",""&amp;"'&gt;&lt;td headers='icon'&gt;&lt;img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class='mmt'&gt;&lt;a href='https://www.alchemistcodedb.com/jp/card/ts-saga-seida-01'&gt;&lt;td headers='icon'&gt;&lt;img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id='m146'&gt;60&lt;/td&gt;&lt;td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8" s="31" t="str">
        <f t="shared" si="20"/>
        <v>document.getElementById('m146').innerHTML = (b1*30+b2*0+b0*30) + (s1*0+s2*0+s3*0+s4*30+s5*0+s6*30+s7*0+s0*30) + (e01*0+e02*0+e03*0+e04*+e05*0+e06*0+e07*0+e08*0+e09*0+e10*0+e11*0+e12*0+e13*0+e14*0+e15*0+e16*0+e17*0);</v>
      </c>
      <c r="AI148" s="35" t="str">
        <f t="shared" si="21"/>
        <v>m146</v>
      </c>
      <c r="AJ148" s="23"/>
    </row>
    <row r="149" spans="1:36" s="3" customFormat="1" ht="37.049999999999997" customHeight="1" x14ac:dyDescent="0.3">
      <c r="A149" s="3" t="s">
        <v>472</v>
      </c>
      <c r="C149" s="6" t="s">
        <v>473</v>
      </c>
      <c r="D149" s="3">
        <v>5</v>
      </c>
      <c r="E149" s="3" t="s">
        <v>39</v>
      </c>
      <c r="F149" s="15" t="s">
        <v>264</v>
      </c>
      <c r="G149" s="8"/>
      <c r="H149" s="4">
        <f t="shared" ref="H149:H213" si="24">SUMPRODUCT(I$1:AD$1,I149:AD149)</f>
        <v>0</v>
      </c>
      <c r="I149" s="2"/>
      <c r="J149" s="2"/>
      <c r="K149" s="2"/>
      <c r="L149" s="2">
        <f t="shared" si="22"/>
        <v>0</v>
      </c>
      <c r="M149" s="2"/>
      <c r="N149" s="2"/>
      <c r="O149" s="2"/>
      <c r="P149" s="2"/>
      <c r="Q149" s="7"/>
      <c r="U149" s="4"/>
      <c r="AD149" s="4">
        <f t="shared" si="23"/>
        <v>0</v>
      </c>
      <c r="AF149" s="23"/>
      <c r="AG149" s="31" t="str">
        <f>"&lt;tr class='mmt"&amp;IF(E149="活動"," ev",IF(E149="限定"," ltd",""))&amp;IF(G149=""," groupless'","'")&amp;"&gt;&lt;a href='https://www.alchemistcodedb.com/jp/card/"&amp;SUBSTITUTE(SUBSTITUTE(LOWER(A149),"_","-"),".png",""&amp;"'&gt;&lt;td headers='icon'&gt;&lt;img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 ltd groupless'&gt;&lt;a href='https://www.alchemistcodedb.com/jp/card/ts-saga-tamisu-01'&gt;&lt;td headers='icon'&gt;&lt;img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t="shared" si="20"/>
        <v>document.getElementById('m147').innerHTML = (b1*0+b2*0+b0*0) + (s1*0+s2*0+s3*0+s4*0+s5*0+s6*0+s7*0+s0*0) + (e01*0+e02*0+e03*0+e04*+e05*0+e06*0+e07*0+e08*0+e09*0+e10*0+e11*0+e12*0+e13*0+e14*0+e15*0+e16*0+e17*0);</v>
      </c>
      <c r="AI149" s="35" t="str">
        <f t="shared" si="21"/>
        <v>m147</v>
      </c>
      <c r="AJ149" s="23"/>
    </row>
    <row r="150" spans="1:36" s="3" customFormat="1" ht="37.049999999999997" customHeight="1" x14ac:dyDescent="0.3">
      <c r="A150" s="3" t="s">
        <v>558</v>
      </c>
      <c r="C150" s="6" t="s">
        <v>560</v>
      </c>
      <c r="D150" s="3">
        <v>5</v>
      </c>
      <c r="E150" s="3" t="s">
        <v>39</v>
      </c>
      <c r="F150" s="15" t="s">
        <v>36</v>
      </c>
      <c r="G150" s="8" t="s">
        <v>561</v>
      </c>
      <c r="H150" s="4">
        <f t="shared" si="24"/>
        <v>80</v>
      </c>
      <c r="I150" s="2">
        <v>50</v>
      </c>
      <c r="J150" s="2">
        <v>20</v>
      </c>
      <c r="K150" s="2"/>
      <c r="L150" s="2">
        <f t="shared" si="22"/>
        <v>20</v>
      </c>
      <c r="M150" s="2">
        <v>20</v>
      </c>
      <c r="N150" s="2"/>
      <c r="O150" s="2"/>
      <c r="P150" s="2"/>
      <c r="Q150" s="7"/>
      <c r="U150" s="4"/>
      <c r="V150" s="3" t="s">
        <v>552</v>
      </c>
      <c r="AA150" s="3">
        <v>60</v>
      </c>
      <c r="AD150" s="4">
        <f t="shared" si="23"/>
        <v>60</v>
      </c>
      <c r="AF150" s="23"/>
      <c r="AG150" s="31" t="str">
        <f>"&lt;tr class='mmt"&amp;IF(E150="活動"," ev",IF(E150="限定"," ltd",""))&amp;IF(G150=""," groupless'","'")&amp;"&gt;&lt;a href='https://www.alchemistcodedb.com/jp/card/"&amp;SUBSTITUTE(SUBSTITUTE(LOWER(A150),"_","-"),".png",""&amp;"'&gt;&lt;td headers='icon'&gt;&lt;img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ltd'&gt;&lt;a href='https://www.alchemistcodedb.com/jp/card/ts-sb-01'&gt;&lt;td headers='icon'&gt;&lt;img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id='m148'&gt;80&lt;/td&gt;&lt;td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0" s="31" t="str">
        <f t="shared" si="20"/>
        <v>document.getElementById('m148').innerHTML = (b1*20+b2*0+b0*20) + (s1*0+s2*0+s3*0+s4*0+s5*60+s6*0+s7*0+s0*60) + (e01*0+e02*0+e03*0+e04*+e05*0+e06*0+e07*0+e08*0+e09*0+e10*0+e11*0+e12*0+e13*0+e14*0+e15*0+e16*0+e17*0);</v>
      </c>
      <c r="AI150" s="35" t="str">
        <f t="shared" si="21"/>
        <v>m148</v>
      </c>
      <c r="AJ150" s="23"/>
    </row>
    <row r="151" spans="1:36" s="3" customFormat="1" ht="37.049999999999997" customHeight="1" x14ac:dyDescent="0.3">
      <c r="A151" s="3" t="s">
        <v>559</v>
      </c>
      <c r="C151" s="6" t="s">
        <v>562</v>
      </c>
      <c r="D151" s="3">
        <v>5</v>
      </c>
      <c r="E151" s="3" t="s">
        <v>39</v>
      </c>
      <c r="F151" s="15" t="s">
        <v>36</v>
      </c>
      <c r="G151" s="8" t="s">
        <v>561</v>
      </c>
      <c r="H151" s="4">
        <f t="shared" si="24"/>
        <v>50</v>
      </c>
      <c r="I151" s="2">
        <v>30</v>
      </c>
      <c r="J151" s="2"/>
      <c r="K151" s="2">
        <v>30</v>
      </c>
      <c r="L151" s="2"/>
      <c r="M151" s="2"/>
      <c r="N151" s="2"/>
      <c r="O151" s="2"/>
      <c r="P151" s="2"/>
      <c r="Q151" s="7"/>
      <c r="R151" s="5" t="s">
        <v>563</v>
      </c>
      <c r="S151" s="3">
        <v>20</v>
      </c>
      <c r="U151" s="4"/>
      <c r="Z151" s="3">
        <v>30</v>
      </c>
      <c r="AA151" s="3">
        <v>30</v>
      </c>
      <c r="AD151" s="4">
        <f t="shared" si="23"/>
        <v>30</v>
      </c>
      <c r="AF151" s="23"/>
      <c r="AG151" s="31" t="str">
        <f>"&lt;tr class='mmt"&amp;IF(E151="活動"," ev",IF(E151="限定"," ltd",""))&amp;IF(G151=""," groupless'","'")&amp;"&gt;&lt;a href='https://www.alchemistcodedb.com/jp/card/"&amp;SUBSTITUTE(SUBSTITUTE(LOWER(A151),"_","-"),".png",""&amp;"'&gt;&lt;td headers='icon'&gt;&lt;img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ltd'&gt;&lt;a href='https://www.alchemistcodedb.com/jp/card/ts-sb-02'&gt;&lt;td headers='icon'&gt;&lt;img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id='m149'&gt;50&lt;/td&gt;&lt;td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1" s="31" t="str">
        <f t="shared" si="20"/>
        <v>document.getElementById('m149').innerHTML = (b1*0+b2*30+b0*0) + (s1*0+s2*0+s3*0+s4*30+s5*30+s6*0+s7*0+s0*30) + (e01*0+e02*0+e03*0+e04*20+e05*20+e06*0+e07*0+e08*0+e09*0+e10*0+e11*0+e12*0+e13*0+e14*0+e15*0+e16*0+e17*0);</v>
      </c>
      <c r="AI151" s="35" t="str">
        <f t="shared" si="21"/>
        <v>m149</v>
      </c>
      <c r="AJ151" s="23"/>
    </row>
    <row r="152" spans="1:36" s="3" customFormat="1" ht="37.049999999999997" customHeight="1" x14ac:dyDescent="0.3">
      <c r="A152" s="3" t="s">
        <v>277</v>
      </c>
      <c r="C152" s="6" t="s">
        <v>278</v>
      </c>
      <c r="D152" s="3">
        <v>5</v>
      </c>
      <c r="E152" s="3" t="s">
        <v>39</v>
      </c>
      <c r="F152" s="15" t="s">
        <v>36</v>
      </c>
      <c r="G152" s="8"/>
      <c r="H152" s="4">
        <f t="shared" si="24"/>
        <v>0</v>
      </c>
      <c r="I152" s="2"/>
      <c r="J152" s="2"/>
      <c r="K152" s="2"/>
      <c r="L152" s="2">
        <f t="shared" si="22"/>
        <v>0</v>
      </c>
      <c r="M152" s="2"/>
      <c r="N152" s="2"/>
      <c r="O152" s="2"/>
      <c r="P152" s="2"/>
      <c r="Q152" s="7"/>
      <c r="U152" s="4"/>
      <c r="AD152" s="4">
        <f t="shared" si="23"/>
        <v>0</v>
      </c>
      <c r="AF152" s="23"/>
      <c r="AG152" s="31" t="str">
        <f>"&lt;tr class='mmt"&amp;IF(E152="活動"," ev",IF(E152="限定"," ltd",""))&amp;IF(G152=""," groupless'","'")&amp;"&gt;&lt;a href='https://www.alchemistcodedb.com/jp/card/"&amp;SUBSTITUTE(SUBSTITUTE(LOWER(A152),"_","-"),".png",""&amp;"'&gt;&lt;td headers='icon'&gt;&lt;img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ltd groupless'&gt;&lt;a href='https://www.alchemistcodedb.com/jp/card/ts-sekaiju-01'&gt;&lt;td headers='icon'&gt;&lt;img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20"/>
        <v>document.getElementById('m150').innerHTML = (b1*0+b2*0+b0*0) + (s1*0+s2*0+s3*0+s4*0+s5*0+s6*0+s7*0+s0*0) + (e01*0+e02*0+e03*0+e04*+e05*0+e06*0+e07*0+e08*0+e09*0+e10*0+e11*0+e12*0+e13*0+e14*0+e15*0+e16*0+e17*0);</v>
      </c>
      <c r="AI152" s="35" t="str">
        <f t="shared" si="21"/>
        <v>m150</v>
      </c>
      <c r="AJ152" s="23"/>
    </row>
    <row r="153" spans="1:36" s="3" customFormat="1" ht="37.049999999999997" customHeight="1" x14ac:dyDescent="0.3">
      <c r="A153" s="3" t="s">
        <v>279</v>
      </c>
      <c r="C153" s="6" t="s">
        <v>280</v>
      </c>
      <c r="D153" s="3">
        <v>5</v>
      </c>
      <c r="E153" s="3" t="s">
        <v>39</v>
      </c>
      <c r="F153" s="15" t="s">
        <v>281</v>
      </c>
      <c r="G153" s="8"/>
      <c r="H153" s="4">
        <f t="shared" si="24"/>
        <v>0</v>
      </c>
      <c r="I153" s="2"/>
      <c r="J153" s="2"/>
      <c r="K153" s="2"/>
      <c r="L153" s="2">
        <f t="shared" si="22"/>
        <v>0</v>
      </c>
      <c r="M153" s="2"/>
      <c r="N153" s="2"/>
      <c r="O153" s="2"/>
      <c r="P153" s="2"/>
      <c r="Q153" s="7"/>
      <c r="U153" s="4"/>
      <c r="AD153" s="4">
        <f t="shared" si="23"/>
        <v>0</v>
      </c>
      <c r="AF153" s="23"/>
      <c r="AG153" s="31" t="str">
        <f>"&lt;tr class='mmt"&amp;IF(E153="活動"," ev",IF(E153="限定"," ltd",""))&amp;IF(G153=""," groupless'","'")&amp;"&gt;&lt;a href='https://www.alchemistcodedb.com/jp/card/"&amp;SUBSTITUTE(SUBSTITUTE(LOWER(A153),"_","-"),".png",""&amp;"'&gt;&lt;td headers='icon'&gt;&lt;img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 groupless'&gt;&lt;a href='https://www.alchemistcodedb.com/jp/card/ts-sloth-adorei-01'&gt;&lt;td headers='icon'&gt;&lt;img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20"/>
        <v>document.getElementById('m151').innerHTML = (b1*0+b2*0+b0*0) + (s1*0+s2*0+s3*0+s4*0+s5*0+s6*0+s7*0+s0*0) + (e01*0+e02*0+e03*0+e04*+e05*0+e06*0+e07*0+e08*0+e09*0+e10*0+e11*0+e12*0+e13*0+e14*0+e15*0+e16*0+e17*0);</v>
      </c>
      <c r="AI153" s="35" t="str">
        <f t="shared" si="21"/>
        <v>m151</v>
      </c>
      <c r="AJ153" s="23"/>
    </row>
    <row r="154" spans="1:36" s="3" customFormat="1" ht="37.049999999999997" customHeight="1" x14ac:dyDescent="0.3">
      <c r="A154" s="3" t="s">
        <v>282</v>
      </c>
      <c r="C154" s="6" t="s">
        <v>283</v>
      </c>
      <c r="D154" s="3">
        <v>5</v>
      </c>
      <c r="E154" s="3" t="s">
        <v>39</v>
      </c>
      <c r="F154" s="15" t="s">
        <v>281</v>
      </c>
      <c r="G154" s="8"/>
      <c r="H154" s="4">
        <f t="shared" si="24"/>
        <v>0</v>
      </c>
      <c r="I154" s="2"/>
      <c r="J154" s="2"/>
      <c r="K154" s="2"/>
      <c r="L154" s="2">
        <f t="shared" si="22"/>
        <v>0</v>
      </c>
      <c r="M154" s="2"/>
      <c r="N154" s="2"/>
      <c r="O154" s="2"/>
      <c r="P154" s="2"/>
      <c r="Q154" s="7"/>
      <c r="U154" s="4"/>
      <c r="AD154" s="4">
        <f t="shared" si="23"/>
        <v>0</v>
      </c>
      <c r="AF154" s="23"/>
      <c r="AG154" s="31" t="str">
        <f>"&lt;tr class='mmt"&amp;IF(E154="活動"," ev",IF(E154="限定"," ltd",""))&amp;IF(G154=""," groupless'","'")&amp;"&gt;&lt;a href='https://www.alchemistcodedb.com/jp/card/"&amp;SUBSTITUTE(SUBSTITUTE(LOWER(A154),"_","-"),".png",""&amp;"'&gt;&lt;td headers='icon'&gt;&lt;img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 groupless'&gt;&lt;a href='https://www.alchemistcodedb.com/jp/card/ts-sloth-aisha-01'&gt;&lt;td headers='icon'&gt;&lt;img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20"/>
        <v>document.getElementById('m152').innerHTML = (b1*0+b2*0+b0*0) + (s1*0+s2*0+s3*0+s4*0+s5*0+s6*0+s7*0+s0*0) + (e01*0+e02*0+e03*0+e04*+e05*0+e06*0+e07*0+e08*0+e09*0+e10*0+e11*0+e12*0+e13*0+e14*0+e15*0+e16*0+e17*0);</v>
      </c>
      <c r="AI154" s="35" t="str">
        <f t="shared" si="21"/>
        <v>m152</v>
      </c>
      <c r="AJ154" s="23"/>
    </row>
    <row r="155" spans="1:36" s="3" customFormat="1" ht="37.049999999999997" customHeight="1" x14ac:dyDescent="0.3">
      <c r="A155" s="3" t="s">
        <v>284</v>
      </c>
      <c r="C155" s="6" t="s">
        <v>285</v>
      </c>
      <c r="D155" s="3">
        <v>5</v>
      </c>
      <c r="F155" s="15" t="s">
        <v>281</v>
      </c>
      <c r="G155" s="8"/>
      <c r="H155" s="4">
        <f t="shared" si="24"/>
        <v>0</v>
      </c>
      <c r="I155" s="2"/>
      <c r="J155" s="2"/>
      <c r="K155" s="2"/>
      <c r="L155" s="2">
        <f t="shared" si="22"/>
        <v>0</v>
      </c>
      <c r="M155" s="2"/>
      <c r="N155" s="2"/>
      <c r="O155" s="2"/>
      <c r="P155" s="2"/>
      <c r="Q155" s="7"/>
      <c r="U155" s="4"/>
      <c r="AD155" s="4">
        <f t="shared" si="23"/>
        <v>0</v>
      </c>
      <c r="AF155" s="23"/>
      <c r="AG155" s="31" t="str">
        <f>"&lt;tr class='mmt"&amp;IF(E155="活動"," ev",IF(E155="限定"," ltd",""))&amp;IF(G155=""," groupless'","'")&amp;"&gt;&lt;a href='https://www.alchemistcodedb.com/jp/card/"&amp;SUBSTITUTE(SUBSTITUTE(LOWER(A155),"_","-"),".png",""&amp;"'&gt;&lt;td headers='icon'&gt;&lt;img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groupless'&gt;&lt;a href='https://www.alchemistcodedb.com/jp/card/ts-sloth-albell-01'&gt;&lt;td headers='icon'&gt;&lt;img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20"/>
        <v>document.getElementById('m153').innerHTML = (b1*0+b2*0+b0*0) + (s1*0+s2*0+s3*0+s4*0+s5*0+s6*0+s7*0+s0*0) + (e01*0+e02*0+e03*0+e04*+e05*0+e06*0+e07*0+e08*0+e09*0+e10*0+e11*0+e12*0+e13*0+e14*0+e15*0+e16*0+e17*0);</v>
      </c>
      <c r="AI155" s="35" t="str">
        <f t="shared" si="21"/>
        <v>m153</v>
      </c>
      <c r="AJ155" s="23"/>
    </row>
    <row r="156" spans="1:36" s="3" customFormat="1" ht="37.049999999999997" customHeight="1" x14ac:dyDescent="0.3">
      <c r="A156" s="3" t="s">
        <v>286</v>
      </c>
      <c r="C156" s="6" t="s">
        <v>287</v>
      </c>
      <c r="D156" s="3">
        <v>5</v>
      </c>
      <c r="F156" s="15" t="s">
        <v>281</v>
      </c>
      <c r="G156" s="8"/>
      <c r="H156" s="4">
        <f t="shared" si="24"/>
        <v>0</v>
      </c>
      <c r="I156" s="2"/>
      <c r="J156" s="2"/>
      <c r="K156" s="2"/>
      <c r="L156" s="2">
        <f t="shared" si="22"/>
        <v>0</v>
      </c>
      <c r="M156" s="2"/>
      <c r="N156" s="2"/>
      <c r="O156" s="2"/>
      <c r="P156" s="2"/>
      <c r="Q156" s="7"/>
      <c r="U156" s="4"/>
      <c r="AD156" s="4">
        <f t="shared" si="23"/>
        <v>0</v>
      </c>
      <c r="AF156" s="23"/>
      <c r="AG156" s="31" t="str">
        <f>"&lt;tr class='mmt"&amp;IF(E156="活動"," ev",IF(E156="限定"," ltd",""))&amp;IF(G156=""," groupless'","'")&amp;"&gt;&lt;a href='https://www.alchemistcodedb.com/jp/card/"&amp;SUBSTITUTE(SUBSTITUTE(LOWER(A156),"_","-"),".png",""&amp;"'&gt;&lt;td headers='icon'&gt;&lt;img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groupless'&gt;&lt;a href='https://www.alchemistcodedb.com/jp/card/ts-sloth-cheryl-01'&gt;&lt;td headers='icon'&gt;&lt;img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20"/>
        <v>document.getElementById('m154').innerHTML = (b1*0+b2*0+b0*0) + (s1*0+s2*0+s3*0+s4*0+s5*0+s6*0+s7*0+s0*0) + (e01*0+e02*0+e03*0+e04*+e05*0+e06*0+e07*0+e08*0+e09*0+e10*0+e11*0+e12*0+e13*0+e14*0+e15*0+e16*0+e17*0);</v>
      </c>
      <c r="AI156" s="35" t="str">
        <f t="shared" si="21"/>
        <v>m154</v>
      </c>
      <c r="AJ156" s="23"/>
    </row>
    <row r="157" spans="1:36" s="3" customFormat="1" ht="37.049999999999997" customHeight="1" x14ac:dyDescent="0.3">
      <c r="A157" s="3" t="s">
        <v>288</v>
      </c>
      <c r="C157" s="6" t="s">
        <v>289</v>
      </c>
      <c r="D157" s="3">
        <v>5</v>
      </c>
      <c r="F157" s="15" t="s">
        <v>281</v>
      </c>
      <c r="G157" s="8"/>
      <c r="H157" s="4">
        <f t="shared" si="24"/>
        <v>0</v>
      </c>
      <c r="I157" s="2"/>
      <c r="J157" s="2"/>
      <c r="K157" s="2"/>
      <c r="L157" s="2">
        <f t="shared" si="22"/>
        <v>0</v>
      </c>
      <c r="M157" s="2"/>
      <c r="N157" s="2"/>
      <c r="O157" s="2"/>
      <c r="P157" s="2"/>
      <c r="Q157" s="7"/>
      <c r="U157" s="4"/>
      <c r="AD157" s="4">
        <f t="shared" si="23"/>
        <v>0</v>
      </c>
      <c r="AF157" s="23"/>
      <c r="AG157" s="31" t="str">
        <f>"&lt;tr class='mmt"&amp;IF(E157="活動"," ev",IF(E157="限定"," ltd",""))&amp;IF(G157=""," groupless'","'")&amp;"&gt;&lt;a href='https://www.alchemistcodedb.com/jp/card/"&amp;SUBSTITUTE(SUBSTITUTE(LOWER(A157),"_","-"),".png",""&amp;"'&gt;&lt;td headers='icon'&gt;&lt;img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groupless'&gt;&lt;a href='https://www.alchemistcodedb.com/jp/card/ts-sloth-daisy-01'&gt;&lt;td headers='icon'&gt;&lt;img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20"/>
        <v>document.getElementById('m155').innerHTML = (b1*0+b2*0+b0*0) + (s1*0+s2*0+s3*0+s4*0+s5*0+s6*0+s7*0+s0*0) + (e01*0+e02*0+e03*0+e04*+e05*0+e06*0+e07*0+e08*0+e09*0+e10*0+e11*0+e12*0+e13*0+e14*0+e15*0+e16*0+e17*0);</v>
      </c>
      <c r="AI157" s="35" t="str">
        <f t="shared" si="21"/>
        <v>m155</v>
      </c>
      <c r="AJ157" s="23"/>
    </row>
    <row r="158" spans="1:36" s="3" customFormat="1" ht="37.049999999999997" customHeight="1" x14ac:dyDescent="0.3">
      <c r="A158" s="3" t="s">
        <v>290</v>
      </c>
      <c r="C158" s="6" t="s">
        <v>291</v>
      </c>
      <c r="D158" s="3">
        <v>5</v>
      </c>
      <c r="F158" s="15" t="s">
        <v>281</v>
      </c>
      <c r="G158" s="8"/>
      <c r="H158" s="4">
        <f t="shared" si="24"/>
        <v>0</v>
      </c>
      <c r="I158" s="2"/>
      <c r="J158" s="2"/>
      <c r="K158" s="2"/>
      <c r="L158" s="2">
        <f t="shared" si="22"/>
        <v>0</v>
      </c>
      <c r="M158" s="2"/>
      <c r="N158" s="2"/>
      <c r="O158" s="2"/>
      <c r="P158" s="2"/>
      <c r="Q158" s="7"/>
      <c r="U158" s="4"/>
      <c r="AD158" s="4">
        <f t="shared" si="23"/>
        <v>0</v>
      </c>
      <c r="AF158" s="23"/>
      <c r="AG158" s="31" t="str">
        <f>"&lt;tr class='mmt"&amp;IF(E158="活動"," ev",IF(E158="限定"," ltd",""))&amp;IF(G158=""," groupless'","'")&amp;"&gt;&lt;a href='https://www.alchemistcodedb.com/jp/card/"&amp;SUBSTITUTE(SUBSTITUTE(LOWER(A158),"_","-"),".png",""&amp;"'&gt;&lt;td headers='icon'&gt;&lt;img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groupless'&gt;&lt;a href='https://www.alchemistcodedb.com/jp/card/ts-sloth-everica-01'&gt;&lt;td headers='icon'&gt;&lt;img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0"/>
        <v>document.getElementById('m156').innerHTML = (b1*0+b2*0+b0*0) + (s1*0+s2*0+s3*0+s4*0+s5*0+s6*0+s7*0+s0*0) + (e01*0+e02*0+e03*0+e04*+e05*0+e06*0+e07*0+e08*0+e09*0+e10*0+e11*0+e12*0+e13*0+e14*0+e15*0+e16*0+e17*0);</v>
      </c>
      <c r="AI158" s="35" t="str">
        <f t="shared" si="21"/>
        <v>m156</v>
      </c>
      <c r="AJ158" s="23"/>
    </row>
    <row r="159" spans="1:36" s="3" customFormat="1" ht="37.049999999999997" customHeight="1" x14ac:dyDescent="0.3">
      <c r="A159" s="3" t="s">
        <v>292</v>
      </c>
      <c r="C159" s="6" t="s">
        <v>293</v>
      </c>
      <c r="D159" s="3">
        <v>5</v>
      </c>
      <c r="E159" s="3" t="s">
        <v>35</v>
      </c>
      <c r="F159" s="15" t="s">
        <v>281</v>
      </c>
      <c r="G159" s="8"/>
      <c r="H159" s="4">
        <f t="shared" si="24"/>
        <v>0</v>
      </c>
      <c r="I159" s="2"/>
      <c r="J159" s="2"/>
      <c r="K159" s="2"/>
      <c r="L159" s="2">
        <f t="shared" si="22"/>
        <v>0</v>
      </c>
      <c r="M159" s="2"/>
      <c r="N159" s="2"/>
      <c r="O159" s="2"/>
      <c r="P159" s="2"/>
      <c r="Q159" s="7"/>
      <c r="U159" s="4"/>
      <c r="AD159" s="4">
        <f t="shared" si="23"/>
        <v>0</v>
      </c>
      <c r="AF159" s="23"/>
      <c r="AG159" s="31" t="str">
        <f>"&lt;tr class='mmt"&amp;IF(E159="活動"," ev",IF(E159="限定"," ltd",""))&amp;IF(G159=""," groupless'","'")&amp;"&gt;&lt;a href='https://www.alchemistcodedb.com/jp/card/"&amp;SUBSTITUTE(SUBSTITUTE(LOWER(A159),"_","-"),".png",""&amp;"'&gt;&lt;td headers='icon'&gt;&lt;img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ev groupless'&gt;&lt;a href='https://www.alchemistcodedb.com/jp/card/ts-sloth-fiona-01'&gt;&lt;td headers='icon'&gt;&lt;img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20"/>
        <v>document.getElementById('m157').innerHTML = (b1*0+b2*0+b0*0) + (s1*0+s2*0+s3*0+s4*0+s5*0+s6*0+s7*0+s0*0) + (e01*0+e02*0+e03*0+e04*+e05*0+e06*0+e07*0+e08*0+e09*0+e10*0+e11*0+e12*0+e13*0+e14*0+e15*0+e16*0+e17*0);</v>
      </c>
      <c r="AI159" s="35" t="str">
        <f t="shared" si="21"/>
        <v>m157</v>
      </c>
      <c r="AJ159" s="23"/>
    </row>
    <row r="160" spans="1:36" s="3" customFormat="1" ht="37.049999999999997" customHeight="1" x14ac:dyDescent="0.3">
      <c r="A160" s="3" t="s">
        <v>294</v>
      </c>
      <c r="C160" s="6" t="s">
        <v>295</v>
      </c>
      <c r="D160" s="3">
        <v>5</v>
      </c>
      <c r="E160" s="3" t="s">
        <v>35</v>
      </c>
      <c r="F160" s="15" t="s">
        <v>281</v>
      </c>
      <c r="G160" s="8"/>
      <c r="H160" s="4">
        <f t="shared" si="24"/>
        <v>0</v>
      </c>
      <c r="I160" s="2"/>
      <c r="J160" s="2"/>
      <c r="K160" s="2"/>
      <c r="L160" s="2">
        <f t="shared" si="22"/>
        <v>0</v>
      </c>
      <c r="M160" s="2"/>
      <c r="N160" s="2"/>
      <c r="O160" s="2"/>
      <c r="P160" s="2"/>
      <c r="Q160" s="7"/>
      <c r="U160" s="4"/>
      <c r="AD160" s="4">
        <f t="shared" si="23"/>
        <v>0</v>
      </c>
      <c r="AF160" s="23"/>
      <c r="AG160" s="31" t="str">
        <f>"&lt;tr class='mmt"&amp;IF(E160="活動"," ev",IF(E160="限定"," ltd",""))&amp;IF(G160=""," groupless'","'")&amp;"&gt;&lt;a href='https://www.alchemistcodedb.com/jp/card/"&amp;SUBSTITUTE(SUBSTITUTE(LOWER(A160),"_","-"),".png",""&amp;"'&gt;&lt;td headers='icon'&gt;&lt;img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ev groupless'&gt;&lt;a href='https://www.alchemistcodedb.com/jp/card/ts-sloth-fiona-02'&gt;&lt;td headers='icon'&gt;&lt;img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20"/>
        <v>document.getElementById('m158').innerHTML = (b1*0+b2*0+b0*0) + (s1*0+s2*0+s3*0+s4*0+s5*0+s6*0+s7*0+s0*0) + (e01*0+e02*0+e03*0+e04*+e05*0+e06*0+e07*0+e08*0+e09*0+e10*0+e11*0+e12*0+e13*0+e14*0+e15*0+e16*0+e17*0);</v>
      </c>
      <c r="AI160" s="35" t="str">
        <f t="shared" si="21"/>
        <v>m158</v>
      </c>
      <c r="AJ160" s="23"/>
    </row>
    <row r="161" spans="1:36" s="3" customFormat="1" ht="37.049999999999997" customHeight="1" x14ac:dyDescent="0.3">
      <c r="A161" s="3" t="s">
        <v>296</v>
      </c>
      <c r="C161" s="6" t="s">
        <v>297</v>
      </c>
      <c r="D161" s="3">
        <v>5</v>
      </c>
      <c r="E161" s="3" t="s">
        <v>39</v>
      </c>
      <c r="F161" s="15" t="s">
        <v>281</v>
      </c>
      <c r="G161" s="8"/>
      <c r="H161" s="4">
        <f t="shared" si="24"/>
        <v>0</v>
      </c>
      <c r="I161" s="2"/>
      <c r="J161" s="2"/>
      <c r="K161" s="2"/>
      <c r="L161" s="2">
        <f t="shared" si="22"/>
        <v>0</v>
      </c>
      <c r="M161" s="2"/>
      <c r="N161" s="2"/>
      <c r="O161" s="2"/>
      <c r="P161" s="2"/>
      <c r="Q161" s="7"/>
      <c r="U161" s="4"/>
      <c r="AD161" s="4">
        <f t="shared" si="23"/>
        <v>0</v>
      </c>
      <c r="AF161" s="23"/>
      <c r="AG161" s="31" t="str">
        <f>"&lt;tr class='mmt"&amp;IF(E161="活動"," ev",IF(E161="限定"," ltd",""))&amp;IF(G161=""," groupless'","'")&amp;"&gt;&lt;a href='https://www.alchemistcodedb.com/jp/card/"&amp;SUBSTITUTE(SUBSTITUTE(LOWER(A161),"_","-"),".png",""&amp;"'&gt;&lt;td headers='icon'&gt;&lt;img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 groupless'&gt;&lt;a href='https://www.alchemistcodedb.com/jp/card/ts-sloth-hazel-01'&gt;&lt;td headers='icon'&gt;&lt;img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20"/>
        <v>document.getElementById('m159').innerHTML = (b1*0+b2*0+b0*0) + (s1*0+s2*0+s3*0+s4*0+s5*0+s6*0+s7*0+s0*0) + (e01*0+e02*0+e03*0+e04*+e05*0+e06*0+e07*0+e08*0+e09*0+e10*0+e11*0+e12*0+e13*0+e14*0+e15*0+e16*0+e17*0);</v>
      </c>
      <c r="AI161" s="35" t="str">
        <f t="shared" si="21"/>
        <v>m159</v>
      </c>
      <c r="AJ161" s="23"/>
    </row>
    <row r="162" spans="1:36" s="3" customFormat="1" ht="37.049999999999997" customHeight="1" x14ac:dyDescent="0.3">
      <c r="A162" s="3" t="s">
        <v>298</v>
      </c>
      <c r="C162" s="6" t="s">
        <v>299</v>
      </c>
      <c r="D162" s="3">
        <v>5</v>
      </c>
      <c r="E162" s="3" t="s">
        <v>39</v>
      </c>
      <c r="F162" s="15" t="s">
        <v>281</v>
      </c>
      <c r="G162" s="8"/>
      <c r="H162" s="4">
        <f t="shared" si="24"/>
        <v>0</v>
      </c>
      <c r="I162" s="2"/>
      <c r="J162" s="2"/>
      <c r="K162" s="2"/>
      <c r="L162" s="2">
        <f t="shared" si="22"/>
        <v>0</v>
      </c>
      <c r="M162" s="2"/>
      <c r="N162" s="2"/>
      <c r="O162" s="2"/>
      <c r="P162" s="2"/>
      <c r="Q162" s="7"/>
      <c r="U162" s="4"/>
      <c r="AD162" s="4">
        <f t="shared" si="23"/>
        <v>0</v>
      </c>
      <c r="AF162" s="23"/>
      <c r="AG162" s="31" t="str">
        <f>"&lt;tr class='mmt"&amp;IF(E162="活動"," ev",IF(E162="限定"," ltd",""))&amp;IF(G162=""," groupless'","'")&amp;"&gt;&lt;a href='https://www.alchemistcodedb.com/jp/card/"&amp;SUBSTITUTE(SUBSTITUTE(LOWER(A162),"_","-"),".png",""&amp;"'&gt;&lt;td headers='icon'&gt;&lt;img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ltd groupless'&gt;&lt;a href='https://www.alchemistcodedb.com/jp/card/ts-sloth-ikona-01'&gt;&lt;td headers='icon'&gt;&lt;img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20"/>
        <v>document.getElementById('m160').innerHTML = (b1*0+b2*0+b0*0) + (s1*0+s2*0+s3*0+s4*0+s5*0+s6*0+s7*0+s0*0) + (e01*0+e02*0+e03*0+e04*+e05*0+e06*0+e07*0+e08*0+e09*0+e10*0+e11*0+e12*0+e13*0+e14*0+e15*0+e16*0+e17*0);</v>
      </c>
      <c r="AI162" s="35" t="str">
        <f t="shared" si="21"/>
        <v>m160</v>
      </c>
      <c r="AJ162" s="23"/>
    </row>
    <row r="163" spans="1:36" s="3" customFormat="1" ht="37.049999999999997" customHeight="1" x14ac:dyDescent="0.3">
      <c r="A163" s="3" t="s">
        <v>300</v>
      </c>
      <c r="C163" s="6" t="s">
        <v>301</v>
      </c>
      <c r="D163" s="3">
        <v>5</v>
      </c>
      <c r="E163" s="3" t="s">
        <v>39</v>
      </c>
      <c r="F163" s="15" t="s">
        <v>281</v>
      </c>
      <c r="G163" s="8" t="s">
        <v>68</v>
      </c>
      <c r="H163" s="4">
        <f t="shared" si="24"/>
        <v>80</v>
      </c>
      <c r="I163" s="2">
        <v>40</v>
      </c>
      <c r="J163" s="2"/>
      <c r="K163" s="2">
        <v>40</v>
      </c>
      <c r="L163" s="2">
        <f t="shared" si="22"/>
        <v>40</v>
      </c>
      <c r="M163" s="2"/>
      <c r="N163" s="2"/>
      <c r="O163" s="2"/>
      <c r="P163" s="2"/>
      <c r="Q163" s="7"/>
      <c r="T163" s="3" t="s">
        <v>21</v>
      </c>
      <c r="U163" s="4">
        <v>10</v>
      </c>
      <c r="X163" s="3">
        <v>30</v>
      </c>
      <c r="AB163" s="3">
        <v>30</v>
      </c>
      <c r="AD163" s="4">
        <f t="shared" si="23"/>
        <v>30</v>
      </c>
      <c r="AF163" s="23"/>
      <c r="AG163" s="31" t="str">
        <f>"&lt;tr class='mmt"&amp;IF(E163="活動"," ev",IF(E163="限定"," ltd",""))&amp;IF(G163=""," groupless'","'")&amp;"&gt;&lt;a href='https://www.alchemistcodedb.com/jp/card/"&amp;SUBSTITUTE(SUBSTITUTE(LOWER(A163),"_","-"),".png",""&amp;"'&gt;&lt;td headers='icon'&gt;&lt;img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ltd'&gt;&lt;a href='https://www.alchemistcodedb.com/jp/card/ts-sloth-kaya-01'&gt;&lt;td headers='icon'&gt;&lt;img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id='m161'&gt;80&lt;/td&gt;&lt;td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3" s="31" t="str">
        <f t="shared" si="20"/>
        <v>document.getElementById('m161').innerHTML = (b1*0+b2*40+b0*40) + (s1*0+s2*30+s3*0+s4*0+s5*0+s6*30+s7*0+s0*30) + (e01*0+e02*0+e03*0+e04*+e05*0+e06*0+e07*0+e08*0+e09*0+e10*0+e11*0+e12*10+e13*0+e14*0+e15*0+e16*0+e17*0);</v>
      </c>
      <c r="AI163" s="35" t="str">
        <f t="shared" si="21"/>
        <v>m161</v>
      </c>
      <c r="AJ163" s="23"/>
    </row>
    <row r="164" spans="1:36" s="3" customFormat="1" ht="37.049999999999997" customHeight="1" x14ac:dyDescent="0.3">
      <c r="A164" s="3" t="s">
        <v>302</v>
      </c>
      <c r="C164" s="6" t="s">
        <v>303</v>
      </c>
      <c r="D164" s="3">
        <v>5</v>
      </c>
      <c r="F164" s="15" t="s">
        <v>281</v>
      </c>
      <c r="G164" s="8"/>
      <c r="H164" s="4">
        <f t="shared" si="24"/>
        <v>0</v>
      </c>
      <c r="I164" s="2"/>
      <c r="J164" s="2"/>
      <c r="K164" s="2"/>
      <c r="L164" s="2">
        <f t="shared" si="22"/>
        <v>0</v>
      </c>
      <c r="M164" s="2"/>
      <c r="N164" s="2"/>
      <c r="O164" s="2"/>
      <c r="P164" s="2"/>
      <c r="Q164" s="7"/>
      <c r="U164" s="4"/>
      <c r="AD164" s="4">
        <f t="shared" si="23"/>
        <v>0</v>
      </c>
      <c r="AF164" s="23"/>
      <c r="AG164" s="31" t="str">
        <f>"&lt;tr class='mmt"&amp;IF(E164="活動"," ev",IF(E164="限定"," ltd",""))&amp;IF(G164=""," groupless'","'")&amp;"&gt;&lt;a href='https://www.alchemistcodedb.com/jp/card/"&amp;SUBSTITUTE(SUBSTITUTE(LOWER(A164),"_","-"),".png",""&amp;"'&gt;&lt;td headers='icon'&gt;&lt;img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groupless'&gt;&lt;a href='https://www.alchemistcodedb.com/jp/card/ts-sloth-kuraju-01'&gt;&lt;td headers='icon'&gt;&lt;img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20"/>
        <v>document.getElementById('m162').innerHTML = (b1*0+b2*0+b0*0) + (s1*0+s2*0+s3*0+s4*0+s5*0+s6*0+s7*0+s0*0) + (e01*0+e02*0+e03*0+e04*+e05*0+e06*0+e07*0+e08*0+e09*0+e10*0+e11*0+e12*0+e13*0+e14*0+e15*0+e16*0+e17*0);</v>
      </c>
      <c r="AI164" s="35" t="str">
        <f t="shared" si="21"/>
        <v>m162</v>
      </c>
      <c r="AJ164" s="23"/>
    </row>
    <row r="165" spans="1:36" s="3" customFormat="1" ht="37.049999999999997" customHeight="1" x14ac:dyDescent="0.3">
      <c r="A165" s="3" t="s">
        <v>304</v>
      </c>
      <c r="C165" s="6" t="s">
        <v>305</v>
      </c>
      <c r="D165" s="3">
        <v>5</v>
      </c>
      <c r="E165" s="3" t="s">
        <v>39</v>
      </c>
      <c r="F165" s="15" t="s">
        <v>281</v>
      </c>
      <c r="G165" s="8"/>
      <c r="H165" s="4">
        <f t="shared" si="24"/>
        <v>0</v>
      </c>
      <c r="I165" s="2"/>
      <c r="J165" s="2"/>
      <c r="K165" s="2"/>
      <c r="L165" s="2">
        <f t="shared" si="22"/>
        <v>0</v>
      </c>
      <c r="M165" s="2"/>
      <c r="N165" s="2"/>
      <c r="O165" s="2"/>
      <c r="P165" s="2"/>
      <c r="Q165" s="7"/>
      <c r="U165" s="4"/>
      <c r="AD165" s="4">
        <f t="shared" si="23"/>
        <v>0</v>
      </c>
      <c r="AF165" s="23"/>
      <c r="AG165" s="31" t="str">
        <f>"&lt;tr class='mmt"&amp;IF(E165="活動"," ev",IF(E165="限定"," ltd",""))&amp;IF(G165=""," groupless'","'")&amp;"&gt;&lt;a href='https://www.alchemistcodedb.com/jp/card/"&amp;SUBSTITUTE(SUBSTITUTE(LOWER(A165),"_","-"),".png",""&amp;"'&gt;&lt;td headers='icon'&gt;&lt;img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ltd groupless'&gt;&lt;a href='https://www.alchemistcodedb.com/jp/card/ts-sloth-minario-01'&gt;&lt;td headers='icon'&gt;&lt;img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20"/>
        <v>document.getElementById('m163').innerHTML = (b1*0+b2*0+b0*0) + (s1*0+s2*0+s3*0+s4*0+s5*0+s6*0+s7*0+s0*0) + (e01*0+e02*0+e03*0+e04*+e05*0+e06*0+e07*0+e08*0+e09*0+e10*0+e11*0+e12*0+e13*0+e14*0+e15*0+e16*0+e17*0);</v>
      </c>
      <c r="AI165" s="35" t="str">
        <f t="shared" si="21"/>
        <v>m163</v>
      </c>
      <c r="AJ165" s="23"/>
    </row>
    <row r="166" spans="1:36" s="3" customFormat="1" ht="37.049999999999997" customHeight="1" x14ac:dyDescent="0.3">
      <c r="A166" s="3" t="s">
        <v>546</v>
      </c>
      <c r="C166" s="6" t="s">
        <v>549</v>
      </c>
      <c r="D166" s="3">
        <v>5</v>
      </c>
      <c r="E166" s="3" t="s">
        <v>35</v>
      </c>
      <c r="F166" s="15" t="s">
        <v>281</v>
      </c>
      <c r="G166" s="8" t="s">
        <v>91</v>
      </c>
      <c r="H166" s="4">
        <f t="shared" si="24"/>
        <v>70</v>
      </c>
      <c r="I166" s="2"/>
      <c r="J166" s="2"/>
      <c r="K166" s="2"/>
      <c r="L166" s="2">
        <f t="shared" si="22"/>
        <v>0</v>
      </c>
      <c r="M166" s="2"/>
      <c r="N166" s="2"/>
      <c r="O166" s="2"/>
      <c r="P166" s="2"/>
      <c r="Q166" s="7"/>
      <c r="R166" s="3" t="s">
        <v>14</v>
      </c>
      <c r="S166" s="3">
        <v>40</v>
      </c>
      <c r="U166" s="4"/>
      <c r="V166" s="3" t="s">
        <v>550</v>
      </c>
      <c r="X166" s="3">
        <v>30</v>
      </c>
      <c r="AD166" s="4">
        <f t="shared" si="23"/>
        <v>30</v>
      </c>
      <c r="AF166" s="23"/>
      <c r="AG166" s="31" t="str">
        <f>"&lt;tr class='mmt"&amp;IF(E166="活動"," ev",IF(E166="限定"," ltd",""))&amp;IF(G166=""," groupless'","'")&amp;"&gt;&lt;a href='https://www.alchemistcodedb.com/jp/card/"&amp;SUBSTITUTE(SUBSTITUTE(LOWER(A166),"_","-"),".png",""&amp;"'&gt;&lt;td headers='icon'&gt;&lt;img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ev'&gt;&lt;a href='https://www.alchemistcodedb.com/jp/card/ts-sloth-niguru-01'&gt;&lt;td headers='icon'&gt;&lt;img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id='m164'&gt;70&lt;/td&gt;&lt;td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6" s="31" t="str">
        <f t="shared" si="20"/>
        <v>document.getElementById('m164').innerHTML = (b1*0+b2*0+b0*0) + (s1*0+s2*30+s3*0+s4*0+s5*0+s6*0+s7*0+s0*30) + (e01*40+e02*0+e03*0+e04*40+e05*0+e06*0+e07*0+e08*0+e09*0+e10*0+e11*0+e12*0+e13*0+e14*0+e15*0+e16*0+e17*0);</v>
      </c>
      <c r="AI166" s="35" t="str">
        <f t="shared" si="21"/>
        <v>m164</v>
      </c>
      <c r="AJ166" s="23"/>
    </row>
    <row r="167" spans="1:36" s="3" customFormat="1" ht="37.049999999999997" customHeight="1" x14ac:dyDescent="0.3">
      <c r="A167" s="3" t="s">
        <v>306</v>
      </c>
      <c r="C167" s="6" t="s">
        <v>307</v>
      </c>
      <c r="D167" s="3">
        <v>5</v>
      </c>
      <c r="E167" s="3" t="s">
        <v>39</v>
      </c>
      <c r="F167" s="15" t="s">
        <v>281</v>
      </c>
      <c r="G167" s="8"/>
      <c r="H167" s="4">
        <f t="shared" si="24"/>
        <v>0</v>
      </c>
      <c r="I167" s="2"/>
      <c r="J167" s="2"/>
      <c r="K167" s="2"/>
      <c r="L167" s="2">
        <f t="shared" si="22"/>
        <v>0</v>
      </c>
      <c r="M167" s="2"/>
      <c r="N167" s="2"/>
      <c r="O167" s="2"/>
      <c r="P167" s="2"/>
      <c r="Q167" s="7"/>
      <c r="U167" s="4"/>
      <c r="AD167" s="4">
        <f t="shared" si="23"/>
        <v>0</v>
      </c>
      <c r="AF167" s="23"/>
      <c r="AG167" s="31" t="str">
        <f>"&lt;tr class='mmt"&amp;IF(E167="活動"," ev",IF(E167="限定"," ltd",""))&amp;IF(G167=""," groupless'","'")&amp;"&gt;&lt;a href='https://www.alchemistcodedb.com/jp/card/"&amp;SUBSTITUTE(SUBSTITUTE(LOWER(A167),"_","-"),".png",""&amp;"'&gt;&lt;td headers='icon'&gt;&lt;img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ltd groupless'&gt;&lt;a href='https://www.alchemistcodedb.com/jp/card/ts-sloth-taras-01'&gt;&lt;td headers='icon'&gt;&lt;img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20"/>
        <v>document.getElementById('m165').innerHTML = (b1*0+b2*0+b0*0) + (s1*0+s2*0+s3*0+s4*0+s5*0+s6*0+s7*0+s0*0) + (e01*0+e02*0+e03*0+e04*+e05*0+e06*0+e07*0+e08*0+e09*0+e10*0+e11*0+e12*0+e13*0+e14*0+e15*0+e16*0+e17*0);</v>
      </c>
      <c r="AI167" s="35" t="str">
        <f t="shared" si="21"/>
        <v>m165</v>
      </c>
      <c r="AJ167" s="23"/>
    </row>
    <row r="168" spans="1:36" s="3" customFormat="1" ht="37.049999999999997" customHeight="1" x14ac:dyDescent="0.3">
      <c r="A168" s="3" t="s">
        <v>308</v>
      </c>
      <c r="C168" s="6" t="s">
        <v>309</v>
      </c>
      <c r="D168" s="3">
        <v>5</v>
      </c>
      <c r="E168" s="3" t="s">
        <v>35</v>
      </c>
      <c r="F168" s="15" t="s">
        <v>36</v>
      </c>
      <c r="G168" s="8"/>
      <c r="H168" s="4">
        <f t="shared" si="24"/>
        <v>0</v>
      </c>
      <c r="I168" s="2"/>
      <c r="J168" s="2"/>
      <c r="K168" s="2"/>
      <c r="L168" s="2">
        <f t="shared" si="22"/>
        <v>0</v>
      </c>
      <c r="M168" s="2"/>
      <c r="N168" s="2"/>
      <c r="O168" s="2"/>
      <c r="P168" s="2"/>
      <c r="Q168" s="7"/>
      <c r="U168" s="4"/>
      <c r="AD168" s="4">
        <f t="shared" si="23"/>
        <v>0</v>
      </c>
      <c r="AF168" s="23"/>
      <c r="AG168" s="31" t="str">
        <f>"&lt;tr class='mmt"&amp;IF(E168="活動"," ev",IF(E168="限定"," ltd",""))&amp;IF(G168=""," groupless'","'")&amp;"&gt;&lt;a href='https://www.alchemistcodedb.com/jp/card/"&amp;SUBSTITUTE(SUBSTITUTE(LOWER(A168),"_","-"),".png",""&amp;"'&gt;&lt;td headers='icon'&gt;&lt;img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ev groupless'&gt;&lt;a href='https://www.alchemistcodedb.com/jp/card/ts-st-kasumi-01'&gt;&lt;td headers='icon'&gt;&lt;img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20"/>
        <v>document.getElementById('m166').innerHTML = (b1*0+b2*0+b0*0) + (s1*0+s2*0+s3*0+s4*0+s5*0+s6*0+s7*0+s0*0) + (e01*0+e02*0+e03*0+e04*+e05*0+e06*0+e07*0+e08*0+e09*0+e10*0+e11*0+e12*0+e13*0+e14*0+e15*0+e16*0+e17*0);</v>
      </c>
      <c r="AI168" s="35" t="str">
        <f t="shared" si="21"/>
        <v>m166</v>
      </c>
      <c r="AJ168" s="23"/>
    </row>
    <row r="169" spans="1:36" s="3" customFormat="1" ht="37.049999999999997" customHeight="1" x14ac:dyDescent="0.3">
      <c r="A169" s="3" t="s">
        <v>315</v>
      </c>
      <c r="C169" s="6" t="s">
        <v>311</v>
      </c>
      <c r="D169" s="3">
        <v>5</v>
      </c>
      <c r="F169" s="15" t="s">
        <v>36</v>
      </c>
      <c r="G169" s="8" t="s">
        <v>312</v>
      </c>
      <c r="H169" s="4">
        <f t="shared" si="24"/>
        <v>30</v>
      </c>
      <c r="I169" s="2">
        <v>30</v>
      </c>
      <c r="J169" s="2"/>
      <c r="K169" s="2"/>
      <c r="L169" s="2">
        <f t="shared" si="22"/>
        <v>0</v>
      </c>
      <c r="M169" s="2"/>
      <c r="N169" s="2"/>
      <c r="O169" s="2"/>
      <c r="P169" s="2">
        <v>10</v>
      </c>
      <c r="Q169" s="7"/>
      <c r="U169" s="4"/>
      <c r="V169" s="3" t="s">
        <v>478</v>
      </c>
      <c r="Y169" s="3">
        <v>30</v>
      </c>
      <c r="AD169" s="4">
        <f t="shared" si="23"/>
        <v>30</v>
      </c>
      <c r="AF169" s="23"/>
      <c r="AG169" s="31" t="str">
        <f>"&lt;tr class='mmt"&amp;IF(E169="活動"," ev",IF(E169="限定"," ltd",""))&amp;IF(G169=""," groupless'","'")&amp;"&gt;&lt;a href='https://www.alchemistcodedb.com/jp/card/"&amp;SUBSTITUTE(SUBSTITUTE(LOWER(A169),"_","-"),".png",""&amp;"'&gt;&lt;td headers='icon'&gt;&lt;img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class='mmt'&gt;&lt;a href='https://www.alchemistcodedb.com/jp/card/ts-ts-01'&gt;&lt;td headers='icon'&gt;&lt;img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9" s="31" t="str">
        <f t="shared" si="20"/>
        <v>document.getElementById('m167').innerHTML = (b1*0+b2*0+b0*0) + (s1*0+s2*0+s3*30+s4*0+s5*0+s6*0+s7*0+s0*30) + (e01*0+e02*0+e03*0+e04*+e05*0+e06*0+e07*0+e08*0+e09*0+e10*0+e11*0+e12*0+e13*0+e14*0+e15*0+e16*0+e17*0);</v>
      </c>
      <c r="AI169" s="35" t="str">
        <f t="shared" si="21"/>
        <v>m167</v>
      </c>
      <c r="AJ169" s="23"/>
    </row>
    <row r="170" spans="1:36" s="3" customFormat="1" ht="37.049999999999997" customHeight="1" x14ac:dyDescent="0.3">
      <c r="A170" s="3" t="s">
        <v>317</v>
      </c>
      <c r="C170" s="6" t="s">
        <v>314</v>
      </c>
      <c r="D170" s="3">
        <v>5</v>
      </c>
      <c r="E170" s="3" t="s">
        <v>39</v>
      </c>
      <c r="F170" s="15" t="s">
        <v>36</v>
      </c>
      <c r="G170" s="8" t="s">
        <v>312</v>
      </c>
      <c r="H170" s="4">
        <f t="shared" si="24"/>
        <v>50</v>
      </c>
      <c r="I170" s="2">
        <v>50</v>
      </c>
      <c r="J170" s="2">
        <v>20</v>
      </c>
      <c r="K170" s="2">
        <v>20</v>
      </c>
      <c r="L170" s="2">
        <f t="shared" si="22"/>
        <v>20</v>
      </c>
      <c r="M170" s="2"/>
      <c r="N170" s="2"/>
      <c r="O170" s="2"/>
      <c r="P170" s="2"/>
      <c r="Q170" s="7"/>
      <c r="U170" s="4"/>
      <c r="V170" s="3" t="s">
        <v>552</v>
      </c>
      <c r="W170" s="3">
        <v>30</v>
      </c>
      <c r="AA170" s="3">
        <v>30</v>
      </c>
      <c r="AD170" s="4">
        <f t="shared" si="23"/>
        <v>30</v>
      </c>
      <c r="AF170" s="23"/>
      <c r="AG170" s="31" t="str">
        <f>"&lt;tr class='mmt"&amp;IF(E170="活動"," ev",IF(E170="限定"," ltd",""))&amp;IF(G170=""," groupless'","'")&amp;"&gt;&lt;a href='https://www.alchemistcodedb.com/jp/card/"&amp;SUBSTITUTE(SUBSTITUTE(LOWER(A170),"_","-"),".png",""&amp;"'&gt;&lt;td headers='icon'&gt;&lt;img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ltd'&gt;&lt;a href='https://www.alchemistcodedb.com/jp/card/ts-ts-02'&gt;&lt;td headers='icon'&gt;&lt;img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0" s="31" t="str">
        <f t="shared" si="20"/>
        <v>document.getElementById('m168').innerHTML = (b1*20+b2*20+b0*20) + (s1*30+s2*0+s3*0+s4*0+s5*30+s6*0+s7*0+s0*30) + (e01*0+e02*0+e03*0+e04*+e05*0+e06*0+e07*0+e08*0+e09*0+e10*0+e11*0+e12*0+e13*0+e14*0+e15*0+e16*0+e17*0);</v>
      </c>
      <c r="AI170" s="35" t="str">
        <f t="shared" si="21"/>
        <v>m168</v>
      </c>
      <c r="AJ170" s="23"/>
    </row>
    <row r="171" spans="1:36" s="3" customFormat="1" ht="37.049999999999997" customHeight="1" x14ac:dyDescent="0.3">
      <c r="A171" s="3" t="s">
        <v>320</v>
      </c>
      <c r="C171" s="6" t="s">
        <v>316</v>
      </c>
      <c r="D171" s="3">
        <v>5</v>
      </c>
      <c r="E171" s="3" t="s">
        <v>39</v>
      </c>
      <c r="F171" s="15" t="s">
        <v>36</v>
      </c>
      <c r="G171" s="8" t="s">
        <v>312</v>
      </c>
      <c r="H171" s="4">
        <f t="shared" si="24"/>
        <v>100</v>
      </c>
      <c r="I171" s="2"/>
      <c r="J171" s="2">
        <v>30</v>
      </c>
      <c r="K171" s="2">
        <v>30</v>
      </c>
      <c r="L171" s="2">
        <f t="shared" si="22"/>
        <v>30</v>
      </c>
      <c r="M171" s="2"/>
      <c r="N171" s="2"/>
      <c r="O171" s="2"/>
      <c r="P171" s="2"/>
      <c r="Q171" s="7"/>
      <c r="T171" s="5" t="s">
        <v>495</v>
      </c>
      <c r="U171" s="4">
        <v>40</v>
      </c>
      <c r="Z171" s="3">
        <v>30</v>
      </c>
      <c r="AC171" s="3">
        <v>30</v>
      </c>
      <c r="AD171" s="4">
        <f t="shared" si="23"/>
        <v>30</v>
      </c>
      <c r="AF171" s="23"/>
      <c r="AG171" s="31" t="str">
        <f>"&lt;tr class='mmt"&amp;IF(E171="活動"," ev",IF(E171="限定"," ltd",""))&amp;IF(G171=""," groupless'","'")&amp;"&gt;&lt;a href='https://www.alchemistcodedb.com/jp/card/"&amp;SUBSTITUTE(SUBSTITUTE(LOWER(A171),"_","-"),".png",""&amp;"'&gt;&lt;td headers='icon'&gt;&lt;img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ltd'&gt;&lt;a href='https://www.alchemistcodedb.com/jp/card/ts-ts-03'&gt;&lt;td headers='icon'&gt;&lt;img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1" s="31" t="str">
        <f t="shared" si="20"/>
        <v>document.getElementById('m169').innerHTML = (b1*30+b2*30+b0*30) + (s1*0+s2*0+s3*0+s4*30+s5*0+s6*0+s7*30+s0*30) + (e01*0+e02*0+e03*0+e04*+e05*0+e06*0+e07*0+e08*0+e09*0+e10*0+e11*0+e12*0+e13*0+e14*0+e15*0+e16*40+e17*0);</v>
      </c>
      <c r="AI171" s="35" t="str">
        <f t="shared" si="21"/>
        <v>m169</v>
      </c>
      <c r="AJ171" s="23"/>
    </row>
    <row r="172" spans="1:36" s="3" customFormat="1" ht="37.049999999999997" customHeight="1" x14ac:dyDescent="0.3">
      <c r="A172" s="3" t="s">
        <v>543</v>
      </c>
      <c r="C172" s="6" t="s">
        <v>544</v>
      </c>
      <c r="D172" s="3">
        <v>5</v>
      </c>
      <c r="E172" s="3" t="s">
        <v>39</v>
      </c>
      <c r="F172" s="15" t="s">
        <v>36</v>
      </c>
      <c r="G172" s="8" t="s">
        <v>312</v>
      </c>
      <c r="H172" s="4">
        <f t="shared" si="24"/>
        <v>140</v>
      </c>
      <c r="I172" s="2">
        <v>20</v>
      </c>
      <c r="J172" s="2"/>
      <c r="K172" s="2"/>
      <c r="L172" s="2">
        <f t="shared" si="22"/>
        <v>0</v>
      </c>
      <c r="M172" s="2"/>
      <c r="N172" s="2"/>
      <c r="O172" s="2"/>
      <c r="P172" s="2"/>
      <c r="Q172" s="7"/>
      <c r="T172" s="5" t="s">
        <v>545</v>
      </c>
      <c r="U172" s="4">
        <v>80</v>
      </c>
      <c r="AC172" s="3">
        <v>60</v>
      </c>
      <c r="AD172" s="4">
        <f t="shared" si="23"/>
        <v>60</v>
      </c>
      <c r="AF172" s="23"/>
      <c r="AG172" s="31" t="str">
        <f>"&lt;tr class='mmt"&amp;IF(E172="活動"," ev",IF(E172="限定"," ltd",""))&amp;IF(G172=""," groupless'","'")&amp;"&gt;&lt;a href='https://www.alchemistcodedb.com/jp/card/"&amp;SUBSTITUTE(SUBSTITUTE(LOWER(A172),"_","-"),".png",""&amp;"'&gt;&lt;td headers='icon'&gt;&lt;img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ltd'&gt;&lt;a href='https://www.alchemistcodedb.com/jp/card/ts-ts-04'&gt;&lt;td headers='icon'&gt;&lt;img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id='m170'&gt;140&lt;/td&gt;&lt;td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2" s="31" t="str">
        <f t="shared" si="20"/>
        <v>document.getElementById('m170').innerHTML = (b1*0+b2*0+b0*0) + (s1*0+s2*0+s3*0+s4*0+s5*0+s6*0+s7*60+s0*60) + (e01*0+e02*0+e03*0+e04*+e05*0+e06*0+e07*0+e08*0+e09*0+e10*0+e11*0+e12*0+e13*0+e14*0+e15*0+e16*0+e17*80);</v>
      </c>
      <c r="AI172" s="35" t="str">
        <f t="shared" si="21"/>
        <v>m170</v>
      </c>
      <c r="AJ172" s="23"/>
    </row>
    <row r="173" spans="1:36" s="3" customFormat="1" ht="37.049999999999997" customHeight="1" x14ac:dyDescent="0.3">
      <c r="A173" s="3" t="s">
        <v>310</v>
      </c>
      <c r="C173" s="6" t="s">
        <v>318</v>
      </c>
      <c r="D173" s="3">
        <v>5</v>
      </c>
      <c r="E173" s="3" t="s">
        <v>39</v>
      </c>
      <c r="F173" s="15" t="s">
        <v>36</v>
      </c>
      <c r="G173" s="8" t="s">
        <v>319</v>
      </c>
      <c r="H173" s="4">
        <f t="shared" si="24"/>
        <v>60</v>
      </c>
      <c r="I173" s="2">
        <v>60</v>
      </c>
      <c r="J173" s="2">
        <v>20</v>
      </c>
      <c r="K173" s="2"/>
      <c r="L173" s="2">
        <f t="shared" si="22"/>
        <v>20</v>
      </c>
      <c r="M173" s="2"/>
      <c r="N173" s="2"/>
      <c r="O173" s="2"/>
      <c r="P173" s="2"/>
      <c r="Q173" s="7"/>
      <c r="U173" s="4"/>
      <c r="V173" s="5" t="s">
        <v>494</v>
      </c>
      <c r="Z173" s="3">
        <v>40</v>
      </c>
      <c r="AA173" s="3">
        <v>20</v>
      </c>
      <c r="AD173" s="4">
        <f t="shared" si="23"/>
        <v>40</v>
      </c>
      <c r="AF173" s="23"/>
      <c r="AG173" s="31" t="str">
        <f>"&lt;tr class='mmt"&amp;IF(E173="活動"," ev",IF(E173="限定"," ltd",""))&amp;IF(G173=""," groupless'","'")&amp;"&gt;&lt;a href='https://www.alchemistcodedb.com/jp/card/"&amp;SUBSTITUTE(SUBSTITUTE(LOWER(A173),"_","-"),".png",""&amp;"'&gt;&lt;td headers='icon'&gt;&lt;img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ltd'&gt;&lt;a href='https://www.alchemistcodedb.com/jp/card/ts-tsp-01'&gt;&lt;td headers='icon'&gt;&lt;img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id='m171'&gt;60&lt;/td&gt;&lt;td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3" s="31" t="str">
        <f t="shared" si="20"/>
        <v>document.getElementById('m171').innerHTML = (b1*20+b2*0+b0*20) + (s1*0+s2*0+s3*0+s4*40+s5*20+s6*0+s7*0+s0*40) + (e01*0+e02*0+e03*0+e04*+e05*0+e06*0+e07*0+e08*0+e09*0+e10*0+e11*0+e12*0+e13*0+e14*0+e15*0+e16*0+e17*0);</v>
      </c>
      <c r="AI173" s="35" t="str">
        <f t="shared" si="21"/>
        <v>m171</v>
      </c>
      <c r="AJ173" s="23"/>
    </row>
    <row r="174" spans="1:36" s="3" customFormat="1" ht="37.049999999999997" customHeight="1" x14ac:dyDescent="0.3">
      <c r="A174" s="3" t="s">
        <v>313</v>
      </c>
      <c r="C174" s="6" t="s">
        <v>321</v>
      </c>
      <c r="D174" s="3">
        <v>5</v>
      </c>
      <c r="E174" s="3" t="s">
        <v>39</v>
      </c>
      <c r="F174" s="15" t="s">
        <v>36</v>
      </c>
      <c r="G174" s="8" t="s">
        <v>319</v>
      </c>
      <c r="H174" s="4">
        <f t="shared" si="24"/>
        <v>70</v>
      </c>
      <c r="I174" s="2">
        <v>40</v>
      </c>
      <c r="J174" s="2">
        <v>30</v>
      </c>
      <c r="K174" s="2"/>
      <c r="L174" s="2">
        <f t="shared" si="22"/>
        <v>30</v>
      </c>
      <c r="M174" s="2"/>
      <c r="N174" s="2"/>
      <c r="O174" s="2">
        <v>30</v>
      </c>
      <c r="P174" s="2"/>
      <c r="Q174" s="7"/>
      <c r="U174" s="4"/>
      <c r="X174" s="3">
        <v>20</v>
      </c>
      <c r="AA174" s="3">
        <v>40</v>
      </c>
      <c r="AD174" s="4">
        <f t="shared" si="23"/>
        <v>40</v>
      </c>
      <c r="AF174" s="23"/>
      <c r="AG174" s="31" t="str">
        <f>"&lt;tr class='mmt"&amp;IF(E174="活動"," ev",IF(E174="限定"," ltd",""))&amp;IF(G174=""," groupless'","'")&amp;"&gt;&lt;a href='https://www.alchemistcodedb.com/jp/card/"&amp;SUBSTITUTE(SUBSTITUTE(LOWER(A174),"_","-"),".png",""&amp;"'&gt;&lt;td headers='icon'&gt;&lt;img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ltd'&gt;&lt;a href='https://www.alchemistcodedb.com/jp/card/ts-tsp-02'&gt;&lt;td headers='icon'&gt;&lt;img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id='m172'&gt;70&lt;/td&gt;&lt;td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74" s="31" t="str">
        <f t="shared" si="20"/>
        <v>document.getElementById('m172').innerHTML = (b1*30+b2*0+b0*30) + (s1*0+s2*20+s3*0+s4*0+s5*40+s6*0+s7*0+s0*40) + (e01*0+e02*0+e03*0+e04*+e05*0+e06*0+e07*0+e08*0+e09*0+e10*0+e11*0+e12*0+e13*0+e14*0+e15*0+e16*0+e17*0);</v>
      </c>
      <c r="AI174" s="35" t="str">
        <f t="shared" si="21"/>
        <v>m172</v>
      </c>
      <c r="AJ174" s="23"/>
    </row>
    <row r="175" spans="1:36" s="3" customFormat="1" ht="37.049999999999997" customHeight="1" x14ac:dyDescent="0.3">
      <c r="A175" s="3" t="s">
        <v>322</v>
      </c>
      <c r="C175" s="6" t="s">
        <v>323</v>
      </c>
      <c r="D175" s="3">
        <v>5</v>
      </c>
      <c r="E175" s="3" t="s">
        <v>35</v>
      </c>
      <c r="F175" s="15" t="s">
        <v>281</v>
      </c>
      <c r="G175" s="8"/>
      <c r="H175" s="4">
        <f t="shared" si="24"/>
        <v>0</v>
      </c>
      <c r="I175" s="2"/>
      <c r="J175" s="2"/>
      <c r="K175" s="2"/>
      <c r="L175" s="2">
        <f t="shared" si="22"/>
        <v>0</v>
      </c>
      <c r="M175" s="2"/>
      <c r="N175" s="2"/>
      <c r="O175" s="2"/>
      <c r="P175" s="2"/>
      <c r="Q175" s="7"/>
      <c r="U175" s="4"/>
      <c r="AD175" s="4">
        <f t="shared" si="23"/>
        <v>0</v>
      </c>
      <c r="AF175" s="23"/>
      <c r="AG175" s="31" t="str">
        <f>"&lt;tr class='mmt"&amp;IF(E175="活動"," ev",IF(E175="限定"," ltd",""))&amp;IF(G175=""," groupless'","'")&amp;"&gt;&lt;a href='https://www.alchemistcodedb.com/jp/card/"&amp;SUBSTITUTE(SUBSTITUTE(LOWER(A175),"_","-"),".png",""&amp;"'&gt;&lt;td headers='icon'&gt;&lt;img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ev groupless'&gt;&lt;a href='https://www.alchemistcodedb.com/jp/card/ts-undokai-2018-01'&gt;&lt;td headers='icon'&gt;&lt;img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20"/>
        <v>document.getElementById('m173').innerHTML = (b1*0+b2*0+b0*0) + (s1*0+s2*0+s3*0+s4*0+s5*0+s6*0+s7*0+s0*0) + (e01*0+e02*0+e03*0+e04*+e05*0+e06*0+e07*0+e08*0+e09*0+e10*0+e11*0+e12*0+e13*0+e14*0+e15*0+e16*0+e17*0);</v>
      </c>
      <c r="AI175" s="35" t="str">
        <f t="shared" si="21"/>
        <v>m173</v>
      </c>
      <c r="AJ175" s="23"/>
    </row>
    <row r="176" spans="1:36" s="3" customFormat="1" ht="37.049999999999997" customHeight="1" x14ac:dyDescent="0.3">
      <c r="A176" s="3" t="s">
        <v>324</v>
      </c>
      <c r="C176" s="6" t="s">
        <v>325</v>
      </c>
      <c r="D176" s="3">
        <v>4</v>
      </c>
      <c r="F176" s="15" t="s">
        <v>326</v>
      </c>
      <c r="G176" s="8"/>
      <c r="H176" s="4">
        <f t="shared" si="24"/>
        <v>0</v>
      </c>
      <c r="I176" s="2"/>
      <c r="J176" s="2"/>
      <c r="K176" s="2"/>
      <c r="L176" s="2">
        <f t="shared" si="22"/>
        <v>0</v>
      </c>
      <c r="M176" s="2"/>
      <c r="N176" s="2"/>
      <c r="O176" s="2"/>
      <c r="P176" s="2"/>
      <c r="Q176" s="7"/>
      <c r="U176" s="4"/>
      <c r="AD176" s="4">
        <f t="shared" si="23"/>
        <v>0</v>
      </c>
      <c r="AF176" s="23"/>
      <c r="AG176" s="31" t="str">
        <f>"&lt;tr class='mmt"&amp;IF(E176="活動"," ev",IF(E176="限定"," ltd",""))&amp;IF(G176=""," groupless'","'")&amp;"&gt;&lt;a href='https://www.alchemistcodedb.com/jp/card/"&amp;SUBSTITUTE(SUBSTITUTE(LOWER(A176),"_","-"),".png",""&amp;"'&gt;&lt;td headers='icon'&gt;&lt;img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groupless'&gt;&lt;a href='https://www.alchemistcodedb.com/jp/card/ts-wada-fujica-01'&gt;&lt;td headers='icon'&gt;&lt;img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20"/>
        <v>document.getElementById('m174').innerHTML = (b1*0+b2*0+b0*0) + (s1*0+s2*0+s3*0+s4*0+s5*0+s6*0+s7*0+s0*0) + (e01*0+e02*0+e03*0+e04*+e05*0+e06*0+e07*0+e08*0+e09*0+e10*0+e11*0+e12*0+e13*0+e14*0+e15*0+e16*0+e17*0);</v>
      </c>
      <c r="AI176" s="35" t="str">
        <f t="shared" si="21"/>
        <v>m174</v>
      </c>
      <c r="AJ176" s="23"/>
    </row>
    <row r="177" spans="1:36" s="3" customFormat="1" ht="37.049999999999997" customHeight="1" x14ac:dyDescent="0.3">
      <c r="A177" s="3" t="s">
        <v>327</v>
      </c>
      <c r="C177" s="6" t="s">
        <v>328</v>
      </c>
      <c r="D177" s="3">
        <v>5</v>
      </c>
      <c r="F177" s="15" t="s">
        <v>326</v>
      </c>
      <c r="G177" s="8" t="s">
        <v>68</v>
      </c>
      <c r="H177" s="4">
        <f t="shared" si="24"/>
        <v>60</v>
      </c>
      <c r="I177" s="2">
        <v>70</v>
      </c>
      <c r="J177" s="2"/>
      <c r="K177" s="2"/>
      <c r="L177" s="2">
        <f t="shared" si="22"/>
        <v>0</v>
      </c>
      <c r="M177" s="2"/>
      <c r="N177" s="2"/>
      <c r="O177" s="2"/>
      <c r="P177" s="2"/>
      <c r="Q177" s="7"/>
      <c r="R177" s="3" t="s">
        <v>14</v>
      </c>
      <c r="S177" s="3">
        <v>20</v>
      </c>
      <c r="U177" s="4"/>
      <c r="V177" s="3" t="s">
        <v>486</v>
      </c>
      <c r="Y177" s="3">
        <v>40</v>
      </c>
      <c r="AC177" s="3">
        <v>20</v>
      </c>
      <c r="AD177" s="4">
        <f t="shared" si="23"/>
        <v>40</v>
      </c>
      <c r="AF177" s="23"/>
      <c r="AG177" s="31" t="str">
        <f>"&lt;tr class='mmt"&amp;IF(E177="活動"," ev",IF(E177="限定"," ltd",""))&amp;IF(G177=""," groupless'","'")&amp;"&gt;&lt;a href='https://www.alchemistcodedb.com/jp/card/"&amp;SUBSTITUTE(SUBSTITUTE(LOWER(A177),"_","-"),".png",""&amp;"'&gt;&lt;td headers='icon'&gt;&lt;img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class='mmt'&gt;&lt;a href='https://www.alchemistcodedb.com/jp/card/ts-wada-ikasa-01'&gt;&lt;td headers='icon'&gt;&lt;img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id='m175'&gt;60&lt;/td&gt;&lt;td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7" s="31" t="str">
        <f t="shared" si="20"/>
        <v>document.getElementById('m175').innerHTML = (b1*0+b2*0+b0*0) + (s1*0+s2*0+s3*40+s4*0+s5*0+s6*0+s7*20+s0*40) + (e01*20+e02*0+e03*0+e04*20+e05*0+e06*0+e07*0+e08*0+e09*0+e10*0+e11*0+e12*0+e13*0+e14*0+e15*0+e16*0+e17*0);</v>
      </c>
      <c r="AI177" s="35" t="str">
        <f t="shared" si="21"/>
        <v>m175</v>
      </c>
      <c r="AJ177" s="23"/>
    </row>
    <row r="178" spans="1:36" s="3" customFormat="1" ht="37.049999999999997" customHeight="1" x14ac:dyDescent="0.3">
      <c r="A178" s="3" t="s">
        <v>329</v>
      </c>
      <c r="C178" s="6" t="s">
        <v>330</v>
      </c>
      <c r="D178" s="3">
        <v>5</v>
      </c>
      <c r="E178" s="3" t="s">
        <v>39</v>
      </c>
      <c r="F178" s="15" t="s">
        <v>326</v>
      </c>
      <c r="G178" s="8"/>
      <c r="H178" s="4">
        <f t="shared" si="24"/>
        <v>0</v>
      </c>
      <c r="I178" s="2"/>
      <c r="J178" s="2"/>
      <c r="K178" s="2"/>
      <c r="L178" s="2">
        <f t="shared" si="22"/>
        <v>0</v>
      </c>
      <c r="M178" s="2"/>
      <c r="N178" s="2"/>
      <c r="O178" s="2"/>
      <c r="P178" s="2"/>
      <c r="Q178" s="7"/>
      <c r="U178" s="4"/>
      <c r="AD178" s="4">
        <f t="shared" si="23"/>
        <v>0</v>
      </c>
      <c r="AF178" s="23"/>
      <c r="AG178" s="31" t="str">
        <f>"&lt;tr class='mmt"&amp;IF(E178="活動"," ev",IF(E178="限定"," ltd",""))&amp;IF(G178=""," groupless'","'")&amp;"&gt;&lt;a href='https://www.alchemistcodedb.com/jp/card/"&amp;SUBSTITUTE(SUBSTITUTE(LOWER(A178),"_","-"),".png",""&amp;"'&gt;&lt;td headers='icon'&gt;&lt;img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ltd groupless'&gt;&lt;a href='https://www.alchemistcodedb.com/jp/card/ts-wada-itsuki-01'&gt;&lt;td headers='icon'&gt;&lt;img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t="shared" si="20"/>
        <v>document.getElementById('m176').innerHTML = (b1*0+b2*0+b0*0) + (s1*0+s2*0+s3*0+s4*0+s5*0+s6*0+s7*0+s0*0) + (e01*0+e02*0+e03*0+e04*+e05*0+e06*0+e07*0+e08*0+e09*0+e10*0+e11*0+e12*0+e13*0+e14*0+e15*0+e16*0+e17*0);</v>
      </c>
      <c r="AI178" s="35" t="str">
        <f t="shared" si="21"/>
        <v>m176</v>
      </c>
      <c r="AJ178" s="23"/>
    </row>
    <row r="179" spans="1:36" s="3" customFormat="1" ht="37.049999999999997" customHeight="1" x14ac:dyDescent="0.3">
      <c r="A179" s="3" t="s">
        <v>331</v>
      </c>
      <c r="C179" s="6" t="s">
        <v>332</v>
      </c>
      <c r="D179" s="3">
        <v>5</v>
      </c>
      <c r="F179" s="15" t="s">
        <v>326</v>
      </c>
      <c r="G179" s="8"/>
      <c r="H179" s="4">
        <f t="shared" si="24"/>
        <v>0</v>
      </c>
      <c r="I179" s="2"/>
      <c r="J179" s="2"/>
      <c r="K179" s="2"/>
      <c r="L179" s="2">
        <f t="shared" si="22"/>
        <v>0</v>
      </c>
      <c r="M179" s="2"/>
      <c r="N179" s="2"/>
      <c r="O179" s="2"/>
      <c r="P179" s="2"/>
      <c r="Q179" s="7"/>
      <c r="U179" s="4"/>
      <c r="AD179" s="4">
        <f t="shared" si="23"/>
        <v>0</v>
      </c>
      <c r="AF179" s="23"/>
      <c r="AG179" s="31" t="str">
        <f>"&lt;tr class='mmt"&amp;IF(E179="活動"," ev",IF(E179="限定"," ltd",""))&amp;IF(G179=""," groupless'","'")&amp;"&gt;&lt;a href='https://www.alchemistcodedb.com/jp/card/"&amp;SUBSTITUTE(SUBSTITUTE(LOWER(A179),"_","-"),".png",""&amp;"'&gt;&lt;td headers='icon'&gt;&lt;img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groupless'&gt;&lt;a href='https://www.alchemistcodedb.com/jp/card/ts-wada-izayoi-01'&gt;&lt;td headers='icon'&gt;&lt;img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t="shared" si="20"/>
        <v>document.getElementById('m177').innerHTML = (b1*0+b2*0+b0*0) + (s1*0+s2*0+s3*0+s4*0+s5*0+s6*0+s7*0+s0*0) + (e01*0+e02*0+e03*0+e04*+e05*0+e06*0+e07*0+e08*0+e09*0+e10*0+e11*0+e12*0+e13*0+e14*0+e15*0+e16*0+e17*0);</v>
      </c>
      <c r="AI179" s="35" t="str">
        <f t="shared" si="21"/>
        <v>m177</v>
      </c>
      <c r="AJ179" s="23"/>
    </row>
    <row r="180" spans="1:36" s="3" customFormat="1" ht="37.049999999999997" customHeight="1" x14ac:dyDescent="0.3">
      <c r="A180" s="3" t="s">
        <v>333</v>
      </c>
      <c r="C180" s="6" t="s">
        <v>334</v>
      </c>
      <c r="D180" s="3">
        <v>5</v>
      </c>
      <c r="E180" s="3" t="s">
        <v>39</v>
      </c>
      <c r="F180" s="15" t="s">
        <v>326</v>
      </c>
      <c r="G180" s="8" t="s">
        <v>68</v>
      </c>
      <c r="H180" s="4">
        <f t="shared" si="24"/>
        <v>20</v>
      </c>
      <c r="I180" s="2">
        <v>50</v>
      </c>
      <c r="J180" s="2"/>
      <c r="K180" s="2"/>
      <c r="L180" s="2">
        <f t="shared" si="22"/>
        <v>0</v>
      </c>
      <c r="M180" s="2"/>
      <c r="N180" s="2">
        <v>20</v>
      </c>
      <c r="O180" s="2"/>
      <c r="P180" s="2"/>
      <c r="Q180" s="7"/>
      <c r="U180" s="4"/>
      <c r="V180" s="3" t="s">
        <v>485</v>
      </c>
      <c r="W180" s="3">
        <v>20</v>
      </c>
      <c r="AA180" s="3">
        <v>20</v>
      </c>
      <c r="AB180" s="3">
        <v>20</v>
      </c>
      <c r="AD180" s="4">
        <f t="shared" si="23"/>
        <v>20</v>
      </c>
      <c r="AF180" s="23"/>
      <c r="AG180" s="31" t="str">
        <f>"&lt;tr class='mmt"&amp;IF(E180="活動"," ev",IF(E180="限定"," ltd",""))&amp;IF(G180=""," groupless'","'")&amp;"&gt;&lt;a href='https://www.alchemistcodedb.com/jp/card/"&amp;SUBSTITUTE(SUBSTITUTE(LOWER(A180),"_","-"),".png",""&amp;"'&gt;&lt;td headers='icon'&gt;&lt;img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ltd'&gt;&lt;a href='https://www.alchemistcodedb.com/jp/card/ts-wada-kagura-01'&gt;&lt;td headers='icon'&gt;&lt;img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id='m178'&gt;20&lt;/td&gt;&lt;td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0" s="31" t="str">
        <f t="shared" si="20"/>
        <v>document.getElementById('m178').innerHTML = (b1*0+b2*0+b0*0) + (s1*20+s2*0+s3*0+s4*0+s5*20+s6*20+s7*0+s0*20) + (e01*0+e02*0+e03*0+e04*+e05*0+e06*0+e07*0+e08*0+e09*0+e10*0+e11*0+e12*0+e13*0+e14*0+e15*0+e16*0+e17*0);</v>
      </c>
      <c r="AI180" s="35" t="str">
        <f t="shared" si="21"/>
        <v>m178</v>
      </c>
      <c r="AJ180" s="23"/>
    </row>
    <row r="181" spans="1:36" s="3" customFormat="1" ht="37.049999999999997" customHeight="1" x14ac:dyDescent="0.3">
      <c r="A181" s="3" t="s">
        <v>335</v>
      </c>
      <c r="C181" s="6" t="s">
        <v>336</v>
      </c>
      <c r="D181" s="3">
        <v>5</v>
      </c>
      <c r="F181" s="15" t="s">
        <v>326</v>
      </c>
      <c r="G181" s="8" t="s">
        <v>337</v>
      </c>
      <c r="H181" s="4">
        <f t="shared" si="24"/>
        <v>60</v>
      </c>
      <c r="I181" s="2">
        <v>40</v>
      </c>
      <c r="J181" s="2">
        <v>40</v>
      </c>
      <c r="K181" s="2"/>
      <c r="L181" s="2">
        <f t="shared" si="22"/>
        <v>40</v>
      </c>
      <c r="M181" s="2">
        <v>10</v>
      </c>
      <c r="N181" s="2"/>
      <c r="O181" s="2"/>
      <c r="P181" s="2"/>
      <c r="Q181" s="7"/>
      <c r="U181" s="4"/>
      <c r="V181" s="3" t="s">
        <v>552</v>
      </c>
      <c r="Y181" s="3">
        <v>20</v>
      </c>
      <c r="Z181" s="3">
        <v>20</v>
      </c>
      <c r="AA181" s="3">
        <v>20</v>
      </c>
      <c r="AD181" s="4">
        <f t="shared" si="23"/>
        <v>20</v>
      </c>
      <c r="AF181" s="23"/>
      <c r="AG181" s="31" t="str">
        <f>"&lt;tr class='mmt"&amp;IF(E181="活動"," ev",IF(E181="限定"," ltd",""))&amp;IF(G181=""," groupless'","'")&amp;"&gt;&lt;a href='https://www.alchemistcodedb.com/jp/card/"&amp;SUBSTITUTE(SUBSTITUTE(LOWER(A181),"_","-"),".png",""&amp;"'&gt;&lt;td headers='icon'&gt;&lt;img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class='mmt'&gt;&lt;a href='https://www.alchemistcodedb.com/jp/card/ts-wada-kurt'&gt;&lt;td headers='icon'&gt;&lt;img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1" s="31" t="str">
        <f t="shared" si="20"/>
        <v>document.getElementById('m179').innerHTML = (b1*40+b2*0+b0*40) + (s1*0+s2*0+s3*20+s4*20+s5*20+s6*0+s7*0+s0*20) + (e01*0+e02*0+e03*0+e04*+e05*0+e06*0+e07*0+e08*0+e09*0+e10*0+e11*0+e12*0+e13*0+e14*0+e15*0+e16*0+e17*0);</v>
      </c>
      <c r="AI181" s="35" t="str">
        <f t="shared" si="21"/>
        <v>m179</v>
      </c>
      <c r="AJ181" s="23"/>
    </row>
    <row r="182" spans="1:36" s="3" customFormat="1" ht="37.049999999999997" customHeight="1" x14ac:dyDescent="0.3">
      <c r="A182" s="3" t="s">
        <v>338</v>
      </c>
      <c r="C182" s="6" t="s">
        <v>339</v>
      </c>
      <c r="D182" s="3">
        <v>5</v>
      </c>
      <c r="F182" s="15" t="s">
        <v>326</v>
      </c>
      <c r="G182" s="8" t="s">
        <v>337</v>
      </c>
      <c r="H182" s="4">
        <f t="shared" si="24"/>
        <v>80</v>
      </c>
      <c r="I182" s="2">
        <v>50</v>
      </c>
      <c r="J182" s="2">
        <v>20</v>
      </c>
      <c r="K182" s="2">
        <v>20</v>
      </c>
      <c r="L182" s="2">
        <f t="shared" si="22"/>
        <v>20</v>
      </c>
      <c r="M182" s="2"/>
      <c r="N182" s="2"/>
      <c r="O182" s="2"/>
      <c r="P182" s="2">
        <v>10</v>
      </c>
      <c r="Q182" s="7"/>
      <c r="U182" s="4"/>
      <c r="AB182" s="3">
        <v>60</v>
      </c>
      <c r="AD182" s="4">
        <f t="shared" si="23"/>
        <v>60</v>
      </c>
      <c r="AF182" s="23"/>
      <c r="AG182" s="31" t="str">
        <f>"&lt;tr class='mmt"&amp;IF(E182="活動"," ev",IF(E182="限定"," ltd",""))&amp;IF(G182=""," groupless'","'")&amp;"&gt;&lt;a href='https://www.alchemistcodedb.com/jp/card/"&amp;SUBSTITUTE(SUBSTITUTE(LOWER(A182),"_","-"),".png",""&amp;"'&gt;&lt;td headers='icon'&gt;&lt;img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class='mmt'&gt;&lt;a href='https://www.alchemistcodedb.com/jp/card/ts-wada-kuza-01'&gt;&lt;td headers='icon'&gt;&lt;img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2" s="31" t="str">
        <f t="shared" si="20"/>
        <v>document.getElementById('m180').innerHTML = (b1*20+b2*20+b0*20) + (s1*0+s2*0+s3*0+s4*0+s5*0+s6*60+s7*0+s0*60) + (e01*0+e02*0+e03*0+e04*+e05*0+e06*0+e07*0+e08*0+e09*0+e10*0+e11*0+e12*0+e13*0+e14*0+e15*0+e16*0+e17*0);</v>
      </c>
      <c r="AI182" s="35" t="str">
        <f t="shared" si="21"/>
        <v>m180</v>
      </c>
      <c r="AJ182" s="23"/>
    </row>
    <row r="183" spans="1:36" s="3" customFormat="1" ht="37.049999999999997" customHeight="1" x14ac:dyDescent="0.3">
      <c r="A183" s="3" t="s">
        <v>340</v>
      </c>
      <c r="C183" s="6" t="s">
        <v>341</v>
      </c>
      <c r="D183" s="3">
        <v>5</v>
      </c>
      <c r="E183" s="3" t="s">
        <v>39</v>
      </c>
      <c r="F183" s="15" t="s">
        <v>326</v>
      </c>
      <c r="G183" s="8" t="s">
        <v>337</v>
      </c>
      <c r="H183" s="4">
        <f t="shared" si="24"/>
        <v>100</v>
      </c>
      <c r="I183" s="2"/>
      <c r="J183" s="2"/>
      <c r="K183" s="2">
        <v>40</v>
      </c>
      <c r="L183" s="2">
        <f t="shared" si="22"/>
        <v>40</v>
      </c>
      <c r="M183" s="2"/>
      <c r="N183" s="2"/>
      <c r="O183" s="2"/>
      <c r="P183" s="2"/>
      <c r="Q183" s="7"/>
      <c r="R183" s="5" t="s">
        <v>496</v>
      </c>
      <c r="S183" s="3">
        <v>30</v>
      </c>
      <c r="U183" s="4"/>
      <c r="Y183" s="3">
        <v>30</v>
      </c>
      <c r="AB183" s="3">
        <v>30</v>
      </c>
      <c r="AD183" s="4">
        <f t="shared" si="23"/>
        <v>30</v>
      </c>
      <c r="AF183" s="23"/>
      <c r="AG183" s="31" t="str">
        <f>"&lt;tr class='mmt"&amp;IF(E183="活動"," ev",IF(E183="限定"," ltd",""))&amp;IF(G183=""," groupless'","'")&amp;"&gt;&lt;a href='https://www.alchemistcodedb.com/jp/card/"&amp;SUBSTITUTE(SUBSTITUTE(LOWER(A183),"_","-"),".png",""&amp;"'&gt;&lt;td headers='icon'&gt;&lt;img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ltd'&gt;&lt;a href='https://www.alchemistcodedb.com/jp/card/ts-wada-leydow-01'&gt;&lt;td headers='icon'&gt;&lt;img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id='m181'&gt;100&lt;/td&gt;&lt;td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3" s="31" t="str">
        <f t="shared" si="20"/>
        <v>document.getElementById('m181').innerHTML = (b1*0+b2*40+b0*40) + (s1*0+s2*0+s3*30+s4*0+s5*0+s6*30+s7*0+s0*30) + (e01*0+e02*0+e03*0+e04*30+e05*30+e06*0+e07*0+e08*0+e09*0+e10*0+e11*0+e12*0+e13*0+e14*0+e15*0+e16*0+e17*0);</v>
      </c>
      <c r="AI183" s="35" t="str">
        <f t="shared" si="21"/>
        <v>m181</v>
      </c>
      <c r="AJ183" s="23"/>
    </row>
    <row r="184" spans="1:36" s="3" customFormat="1" ht="37.049999999999997" customHeight="1" x14ac:dyDescent="0.3">
      <c r="A184" s="3" t="s">
        <v>526</v>
      </c>
      <c r="C184" s="6" t="s">
        <v>532</v>
      </c>
      <c r="D184" s="3">
        <v>5</v>
      </c>
      <c r="E184" s="3" t="s">
        <v>39</v>
      </c>
      <c r="F184" s="15" t="s">
        <v>326</v>
      </c>
      <c r="G184" s="8" t="s">
        <v>337</v>
      </c>
      <c r="H184" s="4">
        <f t="shared" si="24"/>
        <v>80</v>
      </c>
      <c r="I184" s="2">
        <v>40</v>
      </c>
      <c r="J184" s="2"/>
      <c r="K184" s="2"/>
      <c r="L184" s="2">
        <f t="shared" si="22"/>
        <v>0</v>
      </c>
      <c r="M184" s="2"/>
      <c r="N184" s="2"/>
      <c r="O184" s="2"/>
      <c r="P184" s="2"/>
      <c r="Q184" s="7"/>
      <c r="R184" s="3" t="s">
        <v>14</v>
      </c>
      <c r="S184" s="3">
        <v>40</v>
      </c>
      <c r="U184" s="4"/>
      <c r="V184" s="5" t="s">
        <v>533</v>
      </c>
      <c r="AA184" s="3">
        <v>20</v>
      </c>
      <c r="AB184" s="3">
        <v>40</v>
      </c>
      <c r="AD184" s="4">
        <f t="shared" si="23"/>
        <v>40</v>
      </c>
      <c r="AF184" s="23"/>
      <c r="AG184" s="31" t="str">
        <f>"&lt;tr class='mmt"&amp;IF(E184="活動"," ev",IF(E184="限定"," ltd",""))&amp;IF(G184=""," groupless'","'")&amp;"&gt;&lt;a href='https://www.alchemistcodedb.com/jp/card/"&amp;SUBSTITUTE(SUBSTITUTE(LOWER(A184),"_","-"),".png",""&amp;"'&gt;&lt;td headers='icon'&gt;&lt;img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ltd'&gt;&lt;a href='https://www.alchemistcodedb.com/jp/card/ts-wada-reimei-01'&gt;&lt;td headers='icon'&gt;&lt;img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id='m182'&gt;80&lt;/td&gt;&lt;td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4" s="31" t="str">
        <f t="shared" si="20"/>
        <v>document.getElementById('m182').innerHTML = (b1*0+b2*0+b0*0) + (s1*0+s2*0+s3*0+s4*0+s5*20+s6*40+s7*0+s0*40) + (e01*40+e02*0+e03*0+e04*40+e05*0+e06*0+e07*0+e08*0+e09*0+e10*0+e11*0+e12*0+e13*0+e14*0+e15*0+e16*0+e17*0);</v>
      </c>
      <c r="AI184" s="35" t="str">
        <f t="shared" si="21"/>
        <v>m182</v>
      </c>
      <c r="AJ184" s="23"/>
    </row>
    <row r="185" spans="1:36" s="3" customFormat="1" ht="37.049999999999997" customHeight="1" x14ac:dyDescent="0.3">
      <c r="A185" s="3" t="s">
        <v>342</v>
      </c>
      <c r="C185" s="6" t="s">
        <v>343</v>
      </c>
      <c r="D185" s="3">
        <v>5</v>
      </c>
      <c r="F185" s="15" t="s">
        <v>326</v>
      </c>
      <c r="G185" s="8" t="s">
        <v>337</v>
      </c>
      <c r="H185" s="4">
        <f t="shared" si="24"/>
        <v>130</v>
      </c>
      <c r="I185" s="2"/>
      <c r="J185" s="2">
        <v>30</v>
      </c>
      <c r="K185" s="2"/>
      <c r="L185" s="2">
        <f t="shared" si="22"/>
        <v>30</v>
      </c>
      <c r="M185" s="2"/>
      <c r="N185" s="2"/>
      <c r="O185" s="2"/>
      <c r="P185" s="2"/>
      <c r="Q185" s="7"/>
      <c r="R185" s="3" t="s">
        <v>14</v>
      </c>
      <c r="S185" s="3">
        <v>40</v>
      </c>
      <c r="U185" s="4"/>
      <c r="V185" s="3" t="s">
        <v>483</v>
      </c>
      <c r="AB185" s="3">
        <v>60</v>
      </c>
      <c r="AD185" s="4">
        <f t="shared" si="23"/>
        <v>60</v>
      </c>
      <c r="AF185" s="23"/>
      <c r="AG185" s="31" t="str">
        <f>"&lt;tr class='mmt"&amp;IF(E185="活動"," ev",IF(E185="限定"," ltd",""))&amp;IF(G185=""," groupless'","'")&amp;"&gt;&lt;a href='https://www.alchemistcodedb.com/jp/card/"&amp;SUBSTITUTE(SUBSTITUTE(LOWER(A185),"_","-"),".png",""&amp;"'&gt;&lt;td headers='icon'&gt;&lt;img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class='mmt'&gt;&lt;a href='https://www.alchemistcodedb.com/jp/card/ts-wada-setsuna-01'&gt;&lt;td headers='icon'&gt;&lt;img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id='m183'&gt;130&lt;/td&gt;&lt;td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5" s="31" t="str">
        <f t="shared" si="20"/>
        <v>document.getElementById('m183').innerHTML = (b1*30+b2*0+b0*30) + (s1*0+s2*0+s3*0+s4*0+s5*0+s6*60+s7*0+s0*60) + (e01*40+e02*0+e03*0+e04*40+e05*0+e06*0+e07*0+e08*0+e09*0+e10*0+e11*0+e12*0+e13*0+e14*0+e15*0+e16*0+e17*0);</v>
      </c>
      <c r="AI185" s="35" t="str">
        <f t="shared" si="21"/>
        <v>m183</v>
      </c>
      <c r="AJ185" s="23"/>
    </row>
    <row r="186" spans="1:36" s="3" customFormat="1" ht="37.049999999999997" customHeight="1" x14ac:dyDescent="0.3">
      <c r="A186" s="3" t="s">
        <v>344</v>
      </c>
      <c r="C186" s="6" t="s">
        <v>345</v>
      </c>
      <c r="D186" s="3">
        <v>5</v>
      </c>
      <c r="E186" s="3" t="s">
        <v>39</v>
      </c>
      <c r="F186" s="15" t="s">
        <v>326</v>
      </c>
      <c r="G186" s="8" t="s">
        <v>337</v>
      </c>
      <c r="H186" s="4">
        <f t="shared" si="24"/>
        <v>90</v>
      </c>
      <c r="I186" s="2">
        <v>40</v>
      </c>
      <c r="J186" s="2">
        <v>20</v>
      </c>
      <c r="K186" s="2"/>
      <c r="L186" s="2">
        <f t="shared" si="22"/>
        <v>20</v>
      </c>
      <c r="M186" s="2"/>
      <c r="N186" s="2"/>
      <c r="O186" s="2"/>
      <c r="P186" s="2"/>
      <c r="Q186" s="7"/>
      <c r="R186" s="3" t="s">
        <v>14</v>
      </c>
      <c r="S186" s="3">
        <v>30</v>
      </c>
      <c r="T186" s="3" t="s">
        <v>21</v>
      </c>
      <c r="U186" s="4">
        <v>10</v>
      </c>
      <c r="W186" s="3">
        <v>30</v>
      </c>
      <c r="AB186" s="3">
        <v>30</v>
      </c>
      <c r="AD186" s="4">
        <f t="shared" si="23"/>
        <v>30</v>
      </c>
      <c r="AF186" s="23"/>
      <c r="AG186" s="31" t="str">
        <f>"&lt;tr class='mmt"&amp;IF(E186="活動"," ev",IF(E186="限定"," ltd",""))&amp;IF(G186=""," groupless'","'")&amp;"&gt;&lt;a href='https://www.alchemistcodedb.com/jp/card/"&amp;SUBSTITUTE(SUBSTITUTE(LOWER(A186),"_","-"),".png",""&amp;"'&gt;&lt;td headers='icon'&gt;&lt;img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ltd'&gt;&lt;a href='https://www.alchemistcodedb.com/jp/card/ts-wada-setsuna-02'&gt;&lt;td headers='icon'&gt;&lt;img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6" s="31" t="str">
        <f t="shared" si="20"/>
        <v>document.getElementById('m184').innerHTML = (b1*20+b2*0+b0*20) + (s1*30+s2*0+s3*0+s4*0+s5*0+s6*30+s7*0+s0*30) + (e01*30+e02*0+e03*0+e04*30+e05*0+e06*0+e07*0+e08*0+e09*0+e10*0+e11*0+e12*10+e13*0+e14*0+e15*0+e16*0+e17*0);</v>
      </c>
      <c r="AI186" s="35" t="str">
        <f t="shared" si="21"/>
        <v>m184</v>
      </c>
      <c r="AJ186" s="23"/>
    </row>
    <row r="187" spans="1:36" s="3" customFormat="1" ht="37.049999999999997" customHeight="1" x14ac:dyDescent="0.3">
      <c r="A187" s="3" t="s">
        <v>346</v>
      </c>
      <c r="C187" s="6" t="s">
        <v>347</v>
      </c>
      <c r="D187" s="3">
        <v>5</v>
      </c>
      <c r="E187" s="3" t="s">
        <v>35</v>
      </c>
      <c r="F187" s="15" t="s">
        <v>326</v>
      </c>
      <c r="G187" s="8" t="s">
        <v>337</v>
      </c>
      <c r="H187" s="4">
        <f t="shared" si="24"/>
        <v>60</v>
      </c>
      <c r="I187" s="2">
        <v>30</v>
      </c>
      <c r="J187" s="2"/>
      <c r="K187" s="2"/>
      <c r="L187" s="2">
        <f t="shared" si="22"/>
        <v>0</v>
      </c>
      <c r="M187" s="2"/>
      <c r="N187" s="2"/>
      <c r="O187" s="2"/>
      <c r="P187" s="2"/>
      <c r="Q187" s="7"/>
      <c r="R187" s="3" t="s">
        <v>14</v>
      </c>
      <c r="S187" s="3">
        <v>30</v>
      </c>
      <c r="U187" s="4"/>
      <c r="AB187" s="3">
        <v>30</v>
      </c>
      <c r="AD187" s="4">
        <f t="shared" si="23"/>
        <v>30</v>
      </c>
      <c r="AF187" s="23"/>
      <c r="AG187" s="31" t="str">
        <f>"&lt;tr class='mmt"&amp;IF(E187="活動"," ev",IF(E187="限定"," ltd",""))&amp;IF(G187=""," groupless'","'")&amp;"&gt;&lt;a href='https://www.alchemistcodedb.com/jp/card/"&amp;SUBSTITUTE(SUBSTITUTE(LOWER(A187),"_","-"),".png",""&amp;"'&gt;&lt;td headers='icon'&gt;&lt;img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 ev'&gt;&lt;a href='https://www.alchemistcodedb.com/jp/card/ts-wada-setsuna-03'&gt;&lt;td headers='icon'&gt;&lt;img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7" s="31" t="str">
        <f t="shared" si="20"/>
        <v>document.getElementById('m185').innerHTML = (b1*0+b2*0+b0*0) + (s1*0+s2*0+s3*0+s4*0+s5*0+s6*30+s7*0+s0*30) + (e01*30+e02*0+e03*0+e04*30+e05*0+e06*0+e07*0+e08*0+e09*0+e10*0+e11*0+e12*0+e13*0+e14*0+e15*0+e16*0+e17*0);</v>
      </c>
      <c r="AI187" s="35" t="str">
        <f t="shared" si="21"/>
        <v>m185</v>
      </c>
      <c r="AJ187" s="23"/>
    </row>
    <row r="188" spans="1:36" s="3" customFormat="1" ht="37.049999999999997" customHeight="1" x14ac:dyDescent="0.3">
      <c r="A188" s="3" t="s">
        <v>348</v>
      </c>
      <c r="C188" s="6" t="s">
        <v>349</v>
      </c>
      <c r="D188" s="3">
        <v>5</v>
      </c>
      <c r="E188" s="3" t="s">
        <v>35</v>
      </c>
      <c r="F188" s="15" t="s">
        <v>326</v>
      </c>
      <c r="G188" s="8" t="s">
        <v>91</v>
      </c>
      <c r="H188" s="4">
        <f t="shared" si="24"/>
        <v>60</v>
      </c>
      <c r="I188" s="2">
        <v>20</v>
      </c>
      <c r="J188" s="2">
        <v>30</v>
      </c>
      <c r="K188" s="2"/>
      <c r="L188" s="2">
        <f t="shared" si="22"/>
        <v>30</v>
      </c>
      <c r="M188" s="2"/>
      <c r="N188" s="2"/>
      <c r="O188" s="2"/>
      <c r="P188" s="2"/>
      <c r="Q188" s="7"/>
      <c r="R188" s="3" t="s">
        <v>14</v>
      </c>
      <c r="S188" s="3">
        <v>20</v>
      </c>
      <c r="U188" s="4"/>
      <c r="W188" s="3">
        <v>10</v>
      </c>
      <c r="X188" s="3">
        <v>10</v>
      </c>
      <c r="AB188" s="3">
        <v>10</v>
      </c>
      <c r="AD188" s="4">
        <f t="shared" si="23"/>
        <v>10</v>
      </c>
      <c r="AF188" s="23"/>
      <c r="AG188" s="31" t="str">
        <f>"&lt;tr class='mmt"&amp;IF(E188="活動"," ev",IF(E188="限定"," ltd",""))&amp;IF(G188=""," groupless'","'")&amp;"&gt;&lt;a href='https://www.alchemistcodedb.com/jp/card/"&amp;SUBSTITUTE(SUBSTITUTE(LOWER(A188),"_","-"),".png",""&amp;"'&gt;&lt;td headers='icon'&gt;&lt;img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ev'&gt;&lt;a href='https://www.alchemistcodedb.com/jp/card/ts-wada-suzuka-01'&gt;&lt;td headers='icon'&gt;&lt;img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id='m186'&gt;60&lt;/td&gt;&lt;td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8" s="31" t="str">
        <f t="shared" si="20"/>
        <v>document.getElementById('m186').innerHTML = (b1*30+b2*0+b0*30) + (s1*10+s2*10+s3*0+s4*0+s5*0+s6*10+s7*0+s0*10) + (e01*20+e02*0+e03*0+e04*20+e05*0+e06*0+e07*0+e08*0+e09*0+e10*0+e11*0+e12*0+e13*0+e14*0+e15*0+e16*0+e17*0);</v>
      </c>
      <c r="AI188" s="35" t="str">
        <f t="shared" si="21"/>
        <v>m186</v>
      </c>
      <c r="AJ188" s="23"/>
    </row>
    <row r="189" spans="1:36" s="3" customFormat="1" ht="37.049999999999997" customHeight="1" x14ac:dyDescent="0.3">
      <c r="A189" s="8" t="s">
        <v>350</v>
      </c>
      <c r="C189" s="6" t="s">
        <v>351</v>
      </c>
      <c r="D189" s="3">
        <v>5</v>
      </c>
      <c r="F189" s="15" t="s">
        <v>326</v>
      </c>
      <c r="G189" s="8"/>
      <c r="H189" s="4">
        <f t="shared" si="24"/>
        <v>0</v>
      </c>
      <c r="I189" s="2"/>
      <c r="J189" s="2"/>
      <c r="K189" s="2"/>
      <c r="L189" s="2">
        <f t="shared" si="22"/>
        <v>0</v>
      </c>
      <c r="M189" s="2"/>
      <c r="N189" s="2"/>
      <c r="O189" s="2"/>
      <c r="P189" s="2"/>
      <c r="Q189" s="7"/>
      <c r="U189" s="4"/>
      <c r="AD189" s="4">
        <f t="shared" si="23"/>
        <v>0</v>
      </c>
      <c r="AF189" s="23"/>
      <c r="AG189" s="31" t="str">
        <f>"&lt;tr class='mmt"&amp;IF(E189="活動"," ev",IF(E189="限定"," ltd",""))&amp;IF(G189=""," groupless'","'")&amp;"&gt;&lt;a href='https://www.alchemistcodedb.com/jp/card/"&amp;SUBSTITUTE(SUBSTITUTE(LOWER(A189),"_","-"),".png",""&amp;"'&gt;&lt;td headers='icon'&gt;&lt;img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groupless'&gt;&lt;a href='https://www.alchemistcodedb.com/jp/card/ts-wada-tamamo-01'&gt;&lt;td headers='icon'&gt;&lt;img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t="shared" si="20"/>
        <v>document.getElementById('m187').innerHTML = (b1*0+b2*0+b0*0) + (s1*0+s2*0+s3*0+s4*0+s5*0+s6*0+s7*0+s0*0) + (e01*0+e02*0+e03*0+e04*+e05*0+e06*0+e07*0+e08*0+e09*0+e10*0+e11*0+e12*0+e13*0+e14*0+e15*0+e16*0+e17*0);</v>
      </c>
      <c r="AI189" s="35" t="str">
        <f t="shared" si="21"/>
        <v>m187</v>
      </c>
      <c r="AJ189" s="23"/>
    </row>
    <row r="190" spans="1:36" s="3" customFormat="1" ht="37.049999999999997" customHeight="1" x14ac:dyDescent="0.3">
      <c r="A190" s="8" t="s">
        <v>352</v>
      </c>
      <c r="C190" s="6" t="s">
        <v>353</v>
      </c>
      <c r="D190" s="3">
        <v>5</v>
      </c>
      <c r="E190" s="3" t="s">
        <v>35</v>
      </c>
      <c r="F190" s="15" t="s">
        <v>326</v>
      </c>
      <c r="G190" s="8"/>
      <c r="H190" s="4">
        <f t="shared" si="24"/>
        <v>0</v>
      </c>
      <c r="I190" s="2"/>
      <c r="J190" s="2"/>
      <c r="K190" s="2"/>
      <c r="L190" s="2">
        <f t="shared" si="22"/>
        <v>0</v>
      </c>
      <c r="M190" s="2"/>
      <c r="N190" s="2"/>
      <c r="O190" s="2"/>
      <c r="P190" s="2"/>
      <c r="Q190" s="7"/>
      <c r="U190" s="4"/>
      <c r="AD190" s="4">
        <f t="shared" si="23"/>
        <v>0</v>
      </c>
      <c r="AF190" s="23"/>
      <c r="AG190" s="31" t="str">
        <f>"&lt;tr class='mmt"&amp;IF(E190="活動"," ev",IF(E190="限定"," ltd",""))&amp;IF(G190=""," groupless'","'")&amp;"&gt;&lt;a href='https://www.alchemistcodedb.com/jp/card/"&amp;SUBSTITUTE(SUBSTITUTE(LOWER(A190),"_","-"),".png",""&amp;"'&gt;&lt;td headers='icon'&gt;&lt;img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ev groupless'&gt;&lt;a href='https://www.alchemistcodedb.com/jp/card/ts-wada-tamamo-02'&gt;&lt;td headers='icon'&gt;&lt;img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t="shared" si="20"/>
        <v>document.getElementById('m188').innerHTML = (b1*0+b2*0+b0*0) + (s1*0+s2*0+s3*0+s4*0+s5*0+s6*0+s7*0+s0*0) + (e01*0+e02*0+e03*0+e04*+e05*0+e06*0+e07*0+e08*0+e09*0+e10*0+e11*0+e12*0+e13*0+e14*0+e15*0+e16*0+e17*0);</v>
      </c>
      <c r="AI190" s="35" t="str">
        <f t="shared" si="21"/>
        <v>m188</v>
      </c>
      <c r="AJ190" s="23"/>
    </row>
    <row r="191" spans="1:36" s="3" customFormat="1" ht="37.049999999999997" customHeight="1" x14ac:dyDescent="0.3">
      <c r="A191" s="3" t="s">
        <v>354</v>
      </c>
      <c r="C191" s="6" t="s">
        <v>355</v>
      </c>
      <c r="D191" s="3">
        <v>5</v>
      </c>
      <c r="F191" s="15" t="s">
        <v>326</v>
      </c>
      <c r="G191" s="8" t="s">
        <v>337</v>
      </c>
      <c r="H191" s="4">
        <f t="shared" si="24"/>
        <v>70</v>
      </c>
      <c r="I191" s="2">
        <v>40</v>
      </c>
      <c r="J191" s="2"/>
      <c r="K191" s="2">
        <v>30</v>
      </c>
      <c r="L191" s="2">
        <f t="shared" si="22"/>
        <v>30</v>
      </c>
      <c r="M191" s="2"/>
      <c r="N191" s="2"/>
      <c r="O191" s="2"/>
      <c r="P191" s="2">
        <v>10</v>
      </c>
      <c r="Q191" s="7">
        <v>20</v>
      </c>
      <c r="U191" s="4"/>
      <c r="Z191" s="3">
        <v>20</v>
      </c>
      <c r="AB191" s="3">
        <v>40</v>
      </c>
      <c r="AD191" s="4">
        <f t="shared" si="23"/>
        <v>40</v>
      </c>
      <c r="AF191" s="23"/>
      <c r="AG191" s="31" t="str">
        <f>"&lt;tr class='mmt"&amp;IF(E191="活動"," ev",IF(E191="限定"," ltd",""))&amp;IF(G191=""," groupless'","'")&amp;"&gt;&lt;a href='https://www.alchemistcodedb.com/jp/card/"&amp;SUBSTITUTE(SUBSTITUTE(LOWER(A191),"_","-"),".png",""&amp;"'&gt;&lt;td headers='icon'&gt;&lt;img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class='mmt'&gt;&lt;a href='https://www.alchemistcodedb.com/jp/card/ts-wada-yomi-01'&gt;&lt;td headers='icon'&gt;&lt;img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91" s="31" t="str">
        <f t="shared" si="20"/>
        <v>document.getElementById('m189').innerHTML = (b1*0+b2*30+b0*30) + (s1*0+s2*0+s3*0+s4*20+s5*0+s6*40+s7*0+s0*40) + (e01*0+e02*0+e03*0+e04*+e05*0+e06*0+e07*0+e08*0+e09*0+e10*0+e11*0+e12*0+e13*0+e14*0+e15*0+e16*0+e17*0);</v>
      </c>
      <c r="AI191" s="35" t="str">
        <f t="shared" si="21"/>
        <v>m189</v>
      </c>
      <c r="AJ191" s="23"/>
    </row>
    <row r="192" spans="1:36" s="3" customFormat="1" ht="37.049999999999997" customHeight="1" x14ac:dyDescent="0.3">
      <c r="A192" s="8" t="s">
        <v>356</v>
      </c>
      <c r="C192" s="6" t="s">
        <v>357</v>
      </c>
      <c r="D192" s="3">
        <v>5</v>
      </c>
      <c r="F192" s="15" t="s">
        <v>326</v>
      </c>
      <c r="G192" s="8" t="s">
        <v>337</v>
      </c>
      <c r="H192" s="4">
        <f t="shared" si="24"/>
        <v>80</v>
      </c>
      <c r="I192" s="2">
        <v>40</v>
      </c>
      <c r="J192" s="2">
        <v>30</v>
      </c>
      <c r="K192" s="2"/>
      <c r="L192" s="2">
        <f t="shared" si="22"/>
        <v>30</v>
      </c>
      <c r="M192" s="2"/>
      <c r="N192" s="2"/>
      <c r="O192" s="2"/>
      <c r="P192" s="2"/>
      <c r="Q192" s="7"/>
      <c r="T192" s="3" t="s">
        <v>22</v>
      </c>
      <c r="U192" s="4">
        <v>20</v>
      </c>
      <c r="V192" s="3" t="s">
        <v>481</v>
      </c>
      <c r="Z192" s="3">
        <v>30</v>
      </c>
      <c r="AB192" s="3">
        <v>30</v>
      </c>
      <c r="AD192" s="4">
        <f t="shared" si="23"/>
        <v>30</v>
      </c>
      <c r="AF192" s="23"/>
      <c r="AG192" s="31" t="str">
        <f>"&lt;tr class='mmt"&amp;IF(E192="活動"," ev",IF(E192="限定"," ltd",""))&amp;IF(G192=""," groupless'","'")&amp;"&gt;&lt;a href='https://www.alchemistcodedb.com/jp/card/"&amp;SUBSTITUTE(SUBSTITUTE(LOWER(A192),"_","-"),".png",""&amp;"'&gt;&lt;td headers='icon'&gt;&lt;img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class='mmt'&gt;&lt;a href='https://www.alchemistcodedb.com/jp/card/ts-wada-zin-01'&gt;&lt;td headers='icon'&gt;&lt;img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2" s="31" t="str">
        <f t="shared" si="20"/>
        <v>document.getElementById('m190').innerHTML = (b1*30+b2*0+b0*30) + (s1*0+s2*0+s3*0+s4*30+s5*0+s6*30+s7*0+s0*30) + (e01*0+e02*0+e03*0+e04*+e05*0+e06*0+e07*20+e08*0+e09*0+e10*0+e11*0+e12*0+e13*0+e14*0+e15*0+e16*0+e17*0);</v>
      </c>
      <c r="AI192" s="35" t="str">
        <f t="shared" si="21"/>
        <v>m190</v>
      </c>
      <c r="AJ192" s="23"/>
    </row>
    <row r="193" spans="1:36" s="3" customFormat="1" ht="37.049999999999997" customHeight="1" x14ac:dyDescent="0.3">
      <c r="A193" s="8" t="s">
        <v>358</v>
      </c>
      <c r="C193" s="6" t="s">
        <v>359</v>
      </c>
      <c r="D193" s="3">
        <v>5</v>
      </c>
      <c r="F193" s="15" t="s">
        <v>360</v>
      </c>
      <c r="G193" s="8" t="s">
        <v>361</v>
      </c>
      <c r="H193" s="4">
        <f t="shared" si="24"/>
        <v>90</v>
      </c>
      <c r="I193" s="2">
        <v>30</v>
      </c>
      <c r="J193" s="2">
        <v>30</v>
      </c>
      <c r="K193" s="2"/>
      <c r="L193" s="2">
        <f t="shared" si="22"/>
        <v>30</v>
      </c>
      <c r="M193" s="2"/>
      <c r="N193" s="2"/>
      <c r="O193" s="2"/>
      <c r="P193" s="2"/>
      <c r="Q193" s="7"/>
      <c r="R193" s="3" t="s">
        <v>14</v>
      </c>
      <c r="S193" s="3">
        <v>30</v>
      </c>
      <c r="U193" s="4"/>
      <c r="V193" s="3" t="s">
        <v>552</v>
      </c>
      <c r="W193" s="3">
        <v>30</v>
      </c>
      <c r="AA193" s="3">
        <v>30</v>
      </c>
      <c r="AD193" s="4">
        <f t="shared" si="23"/>
        <v>30</v>
      </c>
      <c r="AF193" s="23"/>
      <c r="AG193" s="31" t="str">
        <f>"&lt;tr class='mmt"&amp;IF(E193="活動"," ev",IF(E193="限定"," ltd",""))&amp;IF(G193=""," groupless'","'")&amp;"&gt;&lt;a href='https://www.alchemistcodedb.com/jp/card/"&amp;SUBSTITUTE(SUBSTITUTE(LOWER(A193),"_","-"),".png",""&amp;"'&gt;&lt;td headers='icon'&gt;&lt;img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class='mmt'&gt;&lt;a href='https://www.alchemistcodedb.com/jp/card/ts-wrath-anastasia-01'&gt;&lt;td headers='icon'&gt;&lt;img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id='m191'&gt;90&lt;/td&gt;&lt;td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3" s="31" t="str">
        <f t="shared" si="20"/>
        <v>document.getElementById('m191').innerHTML = (b1*30+b2*0+b0*30) + (s1*30+s2*0+s3*0+s4*0+s5*30+s6*0+s7*0+s0*30) + (e01*30+e02*0+e03*0+e04*30+e05*0+e06*0+e07*0+e08*0+e09*0+e10*0+e11*0+e12*0+e13*0+e14*0+e15*0+e16*0+e17*0);</v>
      </c>
      <c r="AI193" s="35" t="str">
        <f t="shared" si="21"/>
        <v>m191</v>
      </c>
      <c r="AJ193" s="23"/>
    </row>
    <row r="194" spans="1:36" s="3" customFormat="1" ht="37.049999999999997" customHeight="1" x14ac:dyDescent="0.3">
      <c r="A194" s="8" t="s">
        <v>362</v>
      </c>
      <c r="C194" s="6" t="s">
        <v>363</v>
      </c>
      <c r="D194" s="3">
        <v>5</v>
      </c>
      <c r="E194" s="3" t="s">
        <v>35</v>
      </c>
      <c r="F194" s="15" t="s">
        <v>360</v>
      </c>
      <c r="G194" s="8"/>
      <c r="H194" s="4">
        <f t="shared" si="24"/>
        <v>0</v>
      </c>
      <c r="I194" s="2"/>
      <c r="J194" s="2"/>
      <c r="K194" s="2"/>
      <c r="L194" s="2">
        <f t="shared" si="22"/>
        <v>0</v>
      </c>
      <c r="M194" s="2"/>
      <c r="N194" s="2"/>
      <c r="O194" s="2"/>
      <c r="P194" s="2"/>
      <c r="Q194" s="7"/>
      <c r="U194" s="4"/>
      <c r="AD194" s="4">
        <f t="shared" si="23"/>
        <v>0</v>
      </c>
      <c r="AF194" s="23"/>
      <c r="AG194" s="31" t="str">
        <f>"&lt;tr class='mmt"&amp;IF(E194="活動"," ev",IF(E194="限定"," ltd",""))&amp;IF(G194=""," groupless'","'")&amp;"&gt;&lt;a href='https://www.alchemistcodedb.com/jp/card/"&amp;SUBSTITUTE(SUBSTITUTE(LOWER(A194),"_","-"),".png",""&amp;"'&gt;&lt;td headers='icon'&gt;&lt;img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ev groupless'&gt;&lt;a href='https://www.alchemistcodedb.com/jp/card/ts-wrath-dorothea-01'&gt;&lt;td headers='icon'&gt;&lt;img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t="shared" si="20"/>
        <v>document.getElementById('m192').innerHTML = (b1*0+b2*0+b0*0) + (s1*0+s2*0+s3*0+s4*0+s5*0+s6*0+s7*0+s0*0) + (e01*0+e02*0+e03*0+e04*+e05*0+e06*0+e07*0+e08*0+e09*0+e10*0+e11*0+e12*0+e13*0+e14*0+e15*0+e16*0+e17*0);</v>
      </c>
      <c r="AI194" s="35" t="str">
        <f t="shared" si="21"/>
        <v>m192</v>
      </c>
      <c r="AJ194" s="23"/>
    </row>
    <row r="195" spans="1:36" s="3" customFormat="1" ht="37.049999999999997" customHeight="1" x14ac:dyDescent="0.3">
      <c r="A195" s="3" t="s">
        <v>364</v>
      </c>
      <c r="C195" s="6" t="s">
        <v>365</v>
      </c>
      <c r="D195" s="3">
        <v>4</v>
      </c>
      <c r="F195" s="15" t="s">
        <v>360</v>
      </c>
      <c r="G195" s="8" t="s">
        <v>361</v>
      </c>
      <c r="H195" s="4">
        <f t="shared" si="24"/>
        <v>50</v>
      </c>
      <c r="I195" s="2">
        <v>30</v>
      </c>
      <c r="J195" s="2">
        <v>20</v>
      </c>
      <c r="K195" s="2"/>
      <c r="L195" s="2">
        <f t="shared" si="22"/>
        <v>20</v>
      </c>
      <c r="M195" s="2"/>
      <c r="N195" s="2"/>
      <c r="O195" s="2"/>
      <c r="P195" s="2"/>
      <c r="Q195" s="7"/>
      <c r="U195" s="4"/>
      <c r="AA195" s="3">
        <v>30</v>
      </c>
      <c r="AD195" s="4">
        <f t="shared" si="23"/>
        <v>30</v>
      </c>
      <c r="AF195" s="23"/>
      <c r="AG195" s="31" t="str">
        <f>"&lt;tr class='mmt"&amp;IF(E195="活動"," ev",IF(E195="限定"," ltd",""))&amp;IF(G195=""," groupless'","'")&amp;"&gt;&lt;a href='https://www.alchemistcodedb.com/jp/card/"&amp;SUBSTITUTE(SUBSTITUTE(LOWER(A195),"_","-"),".png",""&amp;"'&gt;&lt;td headers='icon'&gt;&lt;img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class='mmt'&gt;&lt;a href='https://www.alchemistcodedb.com/jp/card/ts-wrath-glanz-01'&gt;&lt;td headers='icon'&gt;&lt;img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5" s="31" t="str">
        <f t="shared" si="20"/>
        <v>document.getElementById('m193').innerHTML = (b1*20+b2*0+b0*20) + (s1*0+s2*0+s3*0+s4*0+s5*30+s6*0+s7*0+s0*30) + (e01*0+e02*0+e03*0+e04*+e05*0+e06*0+e07*0+e08*0+e09*0+e10*0+e11*0+e12*0+e13*0+e14*0+e15*0+e16*0+e17*0);</v>
      </c>
      <c r="AI195" s="35" t="str">
        <f t="shared" si="21"/>
        <v>m193</v>
      </c>
      <c r="AJ195" s="23"/>
    </row>
    <row r="196" spans="1:36" s="3" customFormat="1" ht="37.049999999999997" customHeight="1" x14ac:dyDescent="0.3">
      <c r="A196" s="8" t="s">
        <v>564</v>
      </c>
      <c r="C196" s="6" t="s">
        <v>587</v>
      </c>
      <c r="D196" s="3">
        <v>5</v>
      </c>
      <c r="F196" s="15" t="s">
        <v>360</v>
      </c>
      <c r="G196" s="8" t="s">
        <v>361</v>
      </c>
      <c r="H196" s="4">
        <f t="shared" si="24"/>
        <v>90</v>
      </c>
      <c r="I196" s="2">
        <v>40</v>
      </c>
      <c r="J196" s="2"/>
      <c r="K196" s="2"/>
      <c r="L196" s="2">
        <f t="shared" ref="L196" si="25">MAX(J196:K196)</f>
        <v>0</v>
      </c>
      <c r="M196" s="2"/>
      <c r="N196" s="2"/>
      <c r="O196" s="2"/>
      <c r="P196" s="2"/>
      <c r="Q196" s="7"/>
      <c r="R196" s="3" t="s">
        <v>14</v>
      </c>
      <c r="S196" s="3">
        <v>30</v>
      </c>
      <c r="T196" s="3" t="s">
        <v>20</v>
      </c>
      <c r="U196" s="4">
        <v>20</v>
      </c>
      <c r="V196" s="3" t="s">
        <v>588</v>
      </c>
      <c r="AA196" s="3">
        <v>40</v>
      </c>
      <c r="AC196" s="3">
        <v>20</v>
      </c>
      <c r="AD196" s="4">
        <f t="shared" ref="AD196" si="26">MAX(W196:AC196)</f>
        <v>40</v>
      </c>
      <c r="AF196" s="23"/>
      <c r="AG196" s="31" t="str">
        <f>"&lt;tr class='mmt"&amp;IF(E196="活動"," ev",IF(E196="限定"," ltd",""))&amp;IF(G196=""," groupless'","'")&amp;"&gt;&lt;a href='https://www.alchemistcodedb.com/jp/card/"&amp;SUBSTITUTE(SUBSTITUTE(LOWER(A196),"_","-"),".png",""&amp;"'&gt;&lt;td headers='icon'&gt;&lt;img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class='mmt'&gt;&lt;a href='https://www.alchemistcodedb.com/jp/card/ts-wrath-glanz-02'&gt;&lt;td headers='icon'&gt;&lt;img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6" s="31" t="str">
        <f t="shared" ref="AH196:AH214" si="27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);"</f>
        <v>document.getElementById('m194').innerHTML = (b1*0+b2*0+b0*0) + (s1*0+s2*0+s3*0+s4*0+s5*40+s6*0+s7*20+s0*40) + (e01*30+e02*0+e03*0+e04*30+e05*0+e06*0+e07*0+e08*0+e09*0+e10*0+e11*20+e12*0+e13*0+e14*0+e15*0+e16*0+e17*0);</v>
      </c>
      <c r="AI196" s="35" t="str">
        <f t="shared" ref="AI196:AI214" si="28">"m"&amp;TEXT(ROW()-2,"000")</f>
        <v>m194</v>
      </c>
      <c r="AJ196" s="23"/>
    </row>
    <row r="197" spans="1:36" s="3" customFormat="1" ht="37.049999999999997" customHeight="1" x14ac:dyDescent="0.3">
      <c r="A197" s="8" t="s">
        <v>366</v>
      </c>
      <c r="C197" s="6" t="s">
        <v>367</v>
      </c>
      <c r="D197" s="3">
        <v>5</v>
      </c>
      <c r="E197" s="3" t="s">
        <v>39</v>
      </c>
      <c r="F197" s="15" t="s">
        <v>360</v>
      </c>
      <c r="G197" s="8"/>
      <c r="H197" s="4">
        <f t="shared" si="24"/>
        <v>0</v>
      </c>
      <c r="I197" s="2"/>
      <c r="J197" s="2"/>
      <c r="K197" s="2"/>
      <c r="L197" s="2">
        <f t="shared" si="22"/>
        <v>0</v>
      </c>
      <c r="M197" s="2"/>
      <c r="N197" s="2"/>
      <c r="O197" s="2"/>
      <c r="P197" s="2"/>
      <c r="Q197" s="7"/>
      <c r="U197" s="4"/>
      <c r="AD197" s="4">
        <f t="shared" si="23"/>
        <v>0</v>
      </c>
      <c r="AF197" s="23"/>
      <c r="AG197" s="31" t="str">
        <f>"&lt;tr class='mmt"&amp;IF(E197="活動"," ev",IF(E197="限定"," ltd",""))&amp;IF(G197=""," groupless'","'")&amp;"&gt;&lt;a href='https://www.alchemistcodedb.com/jp/card/"&amp;SUBSTITUTE(SUBSTITUTE(LOWER(A197),"_","-"),".png",""&amp;"'&gt;&lt;td headers='icon'&gt;&lt;img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ltd groupless'&gt;&lt;a href='https://www.alchemistcodedb.com/jp/card/ts-wrath-kevin-01'&gt;&lt;td headers='icon'&gt;&lt;img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t="shared" si="27"/>
        <v>document.getElementById('m195').innerHTML = (b1*0+b2*0+b0*0) + (s1*0+s2*0+s3*0+s4*0+s5*0+s6*0+s7*0+s0*0) + (e01*0+e02*0+e03*0+e04*+e05*0+e06*0+e07*0+e08*0+e09*0+e10*0+e11*0+e12*0+e13*0+e14*0+e15*0+e16*0+e17*0);</v>
      </c>
      <c r="AI197" s="35" t="str">
        <f t="shared" si="28"/>
        <v>m195</v>
      </c>
      <c r="AJ197" s="23"/>
    </row>
    <row r="198" spans="1:36" s="3" customFormat="1" ht="37.049999999999997" customHeight="1" x14ac:dyDescent="0.3">
      <c r="A198" s="3" t="s">
        <v>368</v>
      </c>
      <c r="C198" s="6" t="s">
        <v>369</v>
      </c>
      <c r="D198" s="3">
        <v>5</v>
      </c>
      <c r="E198" s="3" t="s">
        <v>39</v>
      </c>
      <c r="F198" s="15" t="s">
        <v>360</v>
      </c>
      <c r="G198" s="8"/>
      <c r="H198" s="4">
        <f t="shared" si="24"/>
        <v>0</v>
      </c>
      <c r="I198" s="2"/>
      <c r="J198" s="2"/>
      <c r="K198" s="2"/>
      <c r="L198" s="2">
        <f t="shared" si="22"/>
        <v>0</v>
      </c>
      <c r="M198" s="2"/>
      <c r="N198" s="2"/>
      <c r="O198" s="2"/>
      <c r="P198" s="2"/>
      <c r="Q198" s="7"/>
      <c r="U198" s="4"/>
      <c r="AD198" s="4">
        <f t="shared" si="23"/>
        <v>0</v>
      </c>
      <c r="AF198" s="23"/>
      <c r="AG198" s="31" t="str">
        <f>"&lt;tr class='mmt"&amp;IF(E198="活動"," ev",IF(E198="限定"," ltd",""))&amp;IF(G198=""," groupless'","'")&amp;"&gt;&lt;a href='https://www.alchemistcodedb.com/jp/card/"&amp;SUBSTITUTE(SUBSTITUTE(LOWER(A198),"_","-"),".png",""&amp;"'&gt;&lt;td headers='icon'&gt;&lt;img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ltd groupless'&gt;&lt;a href='https://www.alchemistcodedb.com/jp/card/ts-wrath-klima-01'&gt;&lt;td headers='icon'&gt;&lt;img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t="shared" si="27"/>
        <v>document.getElementById('m196').innerHTML = (b1*0+b2*0+b0*0) + (s1*0+s2*0+s3*0+s4*0+s5*0+s6*0+s7*0+s0*0) + (e01*0+e02*0+e03*0+e04*+e05*0+e06*0+e07*0+e08*0+e09*0+e10*0+e11*0+e12*0+e13*0+e14*0+e15*0+e16*0+e17*0);</v>
      </c>
      <c r="AI198" s="35" t="str">
        <f t="shared" si="28"/>
        <v>m196</v>
      </c>
      <c r="AJ198" s="23"/>
    </row>
    <row r="199" spans="1:36" s="3" customFormat="1" ht="37.049999999999997" customHeight="1" x14ac:dyDescent="0.3">
      <c r="A199" s="3" t="s">
        <v>370</v>
      </c>
      <c r="C199" s="6" t="s">
        <v>371</v>
      </c>
      <c r="D199" s="3">
        <v>5</v>
      </c>
      <c r="F199" s="15" t="s">
        <v>360</v>
      </c>
      <c r="G199" s="8" t="s">
        <v>68</v>
      </c>
      <c r="H199" s="4">
        <f t="shared" si="24"/>
        <v>100</v>
      </c>
      <c r="I199" s="2"/>
      <c r="J199" s="2">
        <v>60</v>
      </c>
      <c r="K199" s="2"/>
      <c r="L199" s="2">
        <f t="shared" si="22"/>
        <v>60</v>
      </c>
      <c r="M199" s="2"/>
      <c r="N199" s="2"/>
      <c r="O199" s="2"/>
      <c r="P199" s="2"/>
      <c r="Q199" s="7"/>
      <c r="U199" s="4"/>
      <c r="V199" s="5" t="s">
        <v>487</v>
      </c>
      <c r="AA199" s="3">
        <v>20</v>
      </c>
      <c r="AB199" s="3">
        <v>40</v>
      </c>
      <c r="AD199" s="4">
        <f t="shared" si="23"/>
        <v>40</v>
      </c>
      <c r="AF199" s="23"/>
      <c r="AG199" s="31" t="str">
        <f>"&lt;tr class='mmt"&amp;IF(E199="活動"," ev",IF(E199="限定"," ltd",""))&amp;IF(G199=""," groupless'","'")&amp;"&gt;&lt;a href='https://www.alchemistcodedb.com/jp/card/"&amp;SUBSTITUTE(SUBSTITUTE(LOWER(A199),"_","-"),".png",""&amp;"'&gt;&lt;td headers='icon'&gt;&lt;img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class='mmt'&gt;&lt;a href='https://www.alchemistcodedb.com/jp/card/ts-wrath-kudhanstein-01'&gt;&lt;td headers='icon'&gt;&lt;img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id='m197'&gt;100&lt;/td&gt;&lt;td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9" s="31" t="str">
        <f t="shared" si="27"/>
        <v>document.getElementById('m197').innerHTML = (b1*60+b2*0+b0*60) + (s1*0+s2*0+s3*0+s4*0+s5*20+s6*40+s7*0+s0*40) + (e01*0+e02*0+e03*0+e04*+e05*0+e06*0+e07*0+e08*0+e09*0+e10*0+e11*0+e12*0+e13*0+e14*0+e15*0+e16*0+e17*0);</v>
      </c>
      <c r="AI199" s="35" t="str">
        <f t="shared" si="28"/>
        <v>m197</v>
      </c>
      <c r="AJ199" s="23"/>
    </row>
    <row r="200" spans="1:36" s="3" customFormat="1" ht="37.049999999999997" customHeight="1" x14ac:dyDescent="0.3">
      <c r="A200" s="8" t="s">
        <v>372</v>
      </c>
      <c r="C200" s="6" t="s">
        <v>373</v>
      </c>
      <c r="D200" s="3">
        <v>4</v>
      </c>
      <c r="F200" s="15" t="s">
        <v>360</v>
      </c>
      <c r="G200" s="8" t="s">
        <v>361</v>
      </c>
      <c r="H200" s="4">
        <f t="shared" si="24"/>
        <v>15</v>
      </c>
      <c r="I200" s="2">
        <v>30</v>
      </c>
      <c r="J200" s="2"/>
      <c r="K200" s="2"/>
      <c r="L200" s="2">
        <f t="shared" si="22"/>
        <v>0</v>
      </c>
      <c r="M200" s="2">
        <v>20</v>
      </c>
      <c r="N200" s="2"/>
      <c r="O200" s="2"/>
      <c r="P200" s="2"/>
      <c r="Q200" s="7"/>
      <c r="U200" s="4"/>
      <c r="W200" s="3">
        <v>15</v>
      </c>
      <c r="AA200" s="3">
        <v>15</v>
      </c>
      <c r="AD200" s="4">
        <f t="shared" si="23"/>
        <v>15</v>
      </c>
      <c r="AF200" s="23"/>
      <c r="AG200" s="31" t="str">
        <f>"&lt;tr class='mmt"&amp;IF(E200="活動"," ev",IF(E200="限定"," ltd",""))&amp;IF(G200=""," groupless'","'")&amp;"&gt;&lt;a href='https://www.alchemistcodedb.com/jp/card/"&amp;SUBSTITUTE(SUBSTITUTE(LOWER(A200),"_","-"),".png",""&amp;"'&gt;&lt;td headers='icon'&gt;&lt;img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class='mmt'&gt;&lt;a href='https://www.alchemistcodedb.com/jp/card/ts-wrath-lamia-01'&gt;&lt;td headers='icon'&gt;&lt;img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t="shared" si="27"/>
        <v>document.getElementById('m198').innerHTML = (b1*0+b2*0+b0*0) + (s1*15+s2*0+s3*0+s4*0+s5*15+s6*0+s7*0+s0*15) + (e01*0+e02*0+e03*0+e04*+e05*0+e06*0+e07*0+e08*0+e09*0+e10*0+e11*0+e12*0+e13*0+e14*0+e15*0+e16*0+e17*0);</v>
      </c>
      <c r="AI200" s="35" t="str">
        <f t="shared" si="28"/>
        <v>m198</v>
      </c>
      <c r="AJ200" s="23"/>
    </row>
    <row r="201" spans="1:36" s="3" customFormat="1" ht="37.049999999999997" customHeight="1" x14ac:dyDescent="0.3">
      <c r="A201" s="8" t="s">
        <v>374</v>
      </c>
      <c r="C201" s="6" t="s">
        <v>375</v>
      </c>
      <c r="D201" s="3">
        <v>5</v>
      </c>
      <c r="F201" s="15" t="s">
        <v>360</v>
      </c>
      <c r="G201" s="8" t="s">
        <v>361</v>
      </c>
      <c r="H201" s="4">
        <f t="shared" si="24"/>
        <v>80</v>
      </c>
      <c r="I201" s="2">
        <v>50</v>
      </c>
      <c r="J201" s="2">
        <v>20</v>
      </c>
      <c r="K201" s="2"/>
      <c r="L201" s="2">
        <f t="shared" si="22"/>
        <v>20</v>
      </c>
      <c r="M201" s="2"/>
      <c r="N201" s="2"/>
      <c r="O201" s="2"/>
      <c r="P201" s="2"/>
      <c r="Q201" s="7"/>
      <c r="R201" s="5" t="s">
        <v>15</v>
      </c>
      <c r="S201" s="3">
        <v>20</v>
      </c>
      <c r="U201" s="4"/>
      <c r="V201" s="3" t="s">
        <v>480</v>
      </c>
      <c r="Z201" s="3">
        <v>40</v>
      </c>
      <c r="AA201" s="3">
        <v>20</v>
      </c>
      <c r="AD201" s="4">
        <f t="shared" si="23"/>
        <v>40</v>
      </c>
      <c r="AF201" s="23"/>
      <c r="AG201" s="31" t="str">
        <f>"&lt;tr class='mmt"&amp;IF(E201="活動"," ev",IF(E201="限定"," ltd",""))&amp;IF(G201=""," groupless'","'")&amp;"&gt;&lt;a href='https://www.alchemistcodedb.com/jp/card/"&amp;SUBSTITUTE(SUBSTITUTE(LOWER(A201),"_","-"),".png",""&amp;"'&gt;&lt;td headers='icon'&gt;&lt;img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class='mmt'&gt;&lt;a href='https://www.alchemistcodedb.com/jp/card/ts-wrath-lamia-02'&gt;&lt;td headers='icon'&gt;&lt;img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t="shared" si="27"/>
        <v>document.getElementById('m199').innerHTML = (b1*20+b2*0+b0*20) + (s1*0+s2*0+s3*0+s4*40+s5*20+s6*0+s7*0+s0*40) + (e01*0+e02*20+e03*0+e04*20+e05*0+e06*0+e07*0+e08*0+e09*0+e10*0+e11*0+e12*0+e13*0+e14*0+e15*0+e16*0+e17*0);</v>
      </c>
      <c r="AI201" s="35" t="str">
        <f t="shared" si="28"/>
        <v>m199</v>
      </c>
      <c r="AJ201" s="23"/>
    </row>
    <row r="202" spans="1:36" s="3" customFormat="1" ht="37.049999999999997" customHeight="1" x14ac:dyDescent="0.3">
      <c r="A202" s="8" t="s">
        <v>376</v>
      </c>
      <c r="C202" s="6" t="s">
        <v>377</v>
      </c>
      <c r="D202" s="3">
        <v>3</v>
      </c>
      <c r="F202" s="15" t="s">
        <v>360</v>
      </c>
      <c r="G202" s="8"/>
      <c r="H202" s="4">
        <f t="shared" si="24"/>
        <v>0</v>
      </c>
      <c r="I202" s="2"/>
      <c r="J202" s="2"/>
      <c r="K202" s="2"/>
      <c r="L202" s="2">
        <f t="shared" si="22"/>
        <v>0</v>
      </c>
      <c r="M202" s="2"/>
      <c r="N202" s="2"/>
      <c r="O202" s="2"/>
      <c r="P202" s="2"/>
      <c r="Q202" s="7"/>
      <c r="U202" s="4"/>
      <c r="AD202" s="4">
        <f t="shared" si="23"/>
        <v>0</v>
      </c>
      <c r="AF202" s="23"/>
      <c r="AG202" s="31" t="str">
        <f>"&lt;tr class='mmt"&amp;IF(E202="活動"," ev",IF(E202="限定"," ltd",""))&amp;IF(G202=""," groupless'","'")&amp;"&gt;&lt;a href='https://www.alchemistcodedb.com/jp/card/"&amp;SUBSTITUTE(SUBSTITUTE(LOWER(A202),"_","-"),".png",""&amp;"'&gt;&lt;td headers='icon'&gt;&lt;img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 groupless'&gt;&lt;a href='https://www.alchemistcodedb.com/jp/card/ts-wrath-magnus-01'&gt;&lt;td headers='icon'&gt;&lt;img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t="shared" si="27"/>
        <v>document.getElementById('m200').innerHTML = (b1*0+b2*0+b0*0) + (s1*0+s2*0+s3*0+s4*0+s5*0+s6*0+s7*0+s0*0) + (e01*0+e02*0+e03*0+e04*+e05*0+e06*0+e07*0+e08*0+e09*0+e10*0+e11*0+e12*0+e13*0+e14*0+e15*0+e16*0+e17*0);</v>
      </c>
      <c r="AI202" s="35" t="str">
        <f t="shared" si="28"/>
        <v>m200</v>
      </c>
      <c r="AJ202" s="23"/>
    </row>
    <row r="203" spans="1:36" s="3" customFormat="1" ht="37.049999999999997" customHeight="1" x14ac:dyDescent="0.3">
      <c r="A203" s="8" t="s">
        <v>378</v>
      </c>
      <c r="C203" s="6" t="s">
        <v>379</v>
      </c>
      <c r="D203" s="3">
        <v>5</v>
      </c>
      <c r="F203" s="15" t="s">
        <v>360</v>
      </c>
      <c r="G203" s="8"/>
      <c r="H203" s="4">
        <f t="shared" si="24"/>
        <v>0</v>
      </c>
      <c r="I203" s="2"/>
      <c r="J203" s="2"/>
      <c r="K203" s="2"/>
      <c r="L203" s="2">
        <f t="shared" si="22"/>
        <v>0</v>
      </c>
      <c r="M203" s="2"/>
      <c r="N203" s="2"/>
      <c r="O203" s="2"/>
      <c r="P203" s="2"/>
      <c r="Q203" s="7"/>
      <c r="U203" s="4"/>
      <c r="AD203" s="4">
        <f t="shared" si="23"/>
        <v>0</v>
      </c>
      <c r="AF203" s="23"/>
      <c r="AG203" s="31" t="str">
        <f>"&lt;tr class='mmt"&amp;IF(E203="活動"," ev",IF(E203="限定"," ltd",""))&amp;IF(G203=""," groupless'","'")&amp;"&gt;&lt;a href='https://www.alchemistcodedb.com/jp/card/"&amp;SUBSTITUTE(SUBSTITUTE(LOWER(A203),"_","-"),".png",""&amp;"'&gt;&lt;td headers='icon'&gt;&lt;img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 groupless'&gt;&lt;a href='https://www.alchemistcodedb.com/jp/card/ts-wrath-magnus-02'&gt;&lt;td headers='icon'&gt;&lt;img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t="shared" si="27"/>
        <v>document.getElementById('m201').innerHTML = (b1*0+b2*0+b0*0) + (s1*0+s2*0+s3*0+s4*0+s5*0+s6*0+s7*0+s0*0) + (e01*0+e02*0+e03*0+e04*+e05*0+e06*0+e07*0+e08*0+e09*0+e10*0+e11*0+e12*0+e13*0+e14*0+e15*0+e16*0+e17*0);</v>
      </c>
      <c r="AI203" s="35" t="str">
        <f t="shared" si="28"/>
        <v>m201</v>
      </c>
      <c r="AJ203" s="23"/>
    </row>
    <row r="204" spans="1:36" s="3" customFormat="1" ht="37.049999999999997" customHeight="1" x14ac:dyDescent="0.3">
      <c r="A204" s="8" t="s">
        <v>380</v>
      </c>
      <c r="C204" s="6" t="s">
        <v>381</v>
      </c>
      <c r="D204" s="3">
        <v>5</v>
      </c>
      <c r="F204" s="15" t="s">
        <v>360</v>
      </c>
      <c r="G204" s="8" t="s">
        <v>91</v>
      </c>
      <c r="H204" s="4">
        <f t="shared" si="24"/>
        <v>60</v>
      </c>
      <c r="I204" s="2">
        <v>30</v>
      </c>
      <c r="J204" s="2"/>
      <c r="K204" s="2">
        <v>30</v>
      </c>
      <c r="L204" s="2">
        <f t="shared" si="22"/>
        <v>30</v>
      </c>
      <c r="M204" s="2"/>
      <c r="N204" s="2"/>
      <c r="O204" s="2"/>
      <c r="P204" s="2">
        <v>10</v>
      </c>
      <c r="Q204" s="7"/>
      <c r="U204" s="4"/>
      <c r="V204" s="5" t="s">
        <v>554</v>
      </c>
      <c r="W204" s="3">
        <v>30</v>
      </c>
      <c r="AA204" s="3">
        <v>30</v>
      </c>
      <c r="AD204" s="4">
        <f t="shared" si="23"/>
        <v>30</v>
      </c>
      <c r="AF204" s="23"/>
      <c r="AG204" s="31" t="str">
        <f>"&lt;tr class='mmt"&amp;IF(E204="活動"," ev",IF(E204="限定"," ltd",""))&amp;IF(G204=""," groupless'","'")&amp;"&gt;&lt;a href='https://www.alchemistcodedb.com/jp/card/"&amp;SUBSTITUTE(SUBSTITUTE(LOWER(A204),"_","-"),".png",""&amp;"'&gt;&lt;td headers='icon'&gt;&lt;img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class='mmt'&gt;&lt;a href='https://www.alchemistcodedb.com/jp/card/ts-wrath-mare-01'&gt;&lt;td headers='icon'&gt;&lt;img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id='m202'&gt;60&lt;/td&gt;&lt;td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4" s="31" t="str">
        <f t="shared" si="27"/>
        <v>document.getElementById('m202').innerHTML = (b1*0+b2*30+b0*30) + (s1*30+s2*0+s3*0+s4*0+s5*30+s6*0+s7*0+s0*30) + (e01*0+e02*0+e03*0+e04*+e05*0+e06*0+e07*0+e08*0+e09*0+e10*0+e11*0+e12*0+e13*0+e14*0+e15*0+e16*0+e17*0);</v>
      </c>
      <c r="AI204" s="35" t="str">
        <f t="shared" si="28"/>
        <v>m202</v>
      </c>
      <c r="AJ204" s="23"/>
    </row>
    <row r="205" spans="1:36" s="3" customFormat="1" ht="37.049999999999997" customHeight="1" x14ac:dyDescent="0.3">
      <c r="A205" s="8" t="s">
        <v>527</v>
      </c>
      <c r="C205" s="6" t="s">
        <v>534</v>
      </c>
      <c r="D205" s="3">
        <v>5</v>
      </c>
      <c r="E205" s="3" t="s">
        <v>35</v>
      </c>
      <c r="F205" s="15" t="s">
        <v>360</v>
      </c>
      <c r="G205" s="8" t="s">
        <v>361</v>
      </c>
      <c r="H205" s="4">
        <f t="shared" si="24"/>
        <v>15</v>
      </c>
      <c r="I205" s="2"/>
      <c r="J205" s="2"/>
      <c r="K205" s="2"/>
      <c r="L205" s="2">
        <f t="shared" si="22"/>
        <v>0</v>
      </c>
      <c r="M205" s="2"/>
      <c r="N205" s="2">
        <v>60</v>
      </c>
      <c r="O205" s="2"/>
      <c r="P205" s="2"/>
      <c r="Q205" s="7"/>
      <c r="U205" s="4"/>
      <c r="V205" s="5"/>
      <c r="W205" s="3">
        <v>15</v>
      </c>
      <c r="AA205" s="3">
        <v>15</v>
      </c>
      <c r="AD205" s="4">
        <f t="shared" si="23"/>
        <v>15</v>
      </c>
      <c r="AF205" s="23"/>
      <c r="AG205" s="31" t="str">
        <f>"&lt;tr class='mmt"&amp;IF(E205="活動"," ev",IF(E205="限定"," ltd",""))&amp;IF(G205=""," groupless'","'")&amp;"&gt;&lt;a href='https://www.alchemistcodedb.com/jp/card/"&amp;SUBSTITUTE(SUBSTITUTE(LOWER(A205),"_","-"),".png",""&amp;"'&gt;&lt;td headers='icon'&gt;&lt;img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 ev'&gt;&lt;a href='https://www.alchemistcodedb.com/jp/card/ts-wrath-plumeria-01'&gt;&lt;td headers='icon'&gt;&lt;img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id='m203'&gt;15&lt;/td&gt;&lt;td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5" s="31" t="str">
        <f t="shared" si="27"/>
        <v>document.getElementById('m203').innerHTML = (b1*0+b2*0+b0*0) + (s1*15+s2*0+s3*0+s4*0+s5*15+s6*0+s7*0+s0*15) + (e01*0+e02*0+e03*0+e04*+e05*0+e06*0+e07*0+e08*0+e09*0+e10*0+e11*0+e12*0+e13*0+e14*0+e15*0+e16*0+e17*0);</v>
      </c>
      <c r="AI205" s="35" t="str">
        <f t="shared" si="28"/>
        <v>m203</v>
      </c>
      <c r="AJ205" s="23"/>
    </row>
    <row r="206" spans="1:36" s="3" customFormat="1" ht="37.049999999999997" customHeight="1" x14ac:dyDescent="0.3">
      <c r="A206" s="8" t="s">
        <v>565</v>
      </c>
      <c r="C206" s="6" t="s">
        <v>566</v>
      </c>
      <c r="D206" s="3">
        <v>5</v>
      </c>
      <c r="F206" s="15" t="s">
        <v>360</v>
      </c>
      <c r="G206" s="8" t="s">
        <v>361</v>
      </c>
      <c r="H206" s="4">
        <f t="shared" si="24"/>
        <v>60</v>
      </c>
      <c r="I206" s="2">
        <v>70</v>
      </c>
      <c r="J206" s="2"/>
      <c r="K206" s="2"/>
      <c r="L206" s="2">
        <f t="shared" si="22"/>
        <v>0</v>
      </c>
      <c r="M206" s="2"/>
      <c r="N206" s="2"/>
      <c r="O206" s="2"/>
      <c r="P206" s="2"/>
      <c r="Q206" s="7"/>
      <c r="R206" s="3" t="s">
        <v>14</v>
      </c>
      <c r="S206" s="3">
        <v>20</v>
      </c>
      <c r="U206" s="4"/>
      <c r="V206" s="5" t="s">
        <v>482</v>
      </c>
      <c r="Z206" s="3">
        <v>40</v>
      </c>
      <c r="AA206" s="3">
        <v>20</v>
      </c>
      <c r="AD206" s="4">
        <f t="shared" si="23"/>
        <v>40</v>
      </c>
      <c r="AF206" s="23"/>
      <c r="AG206" s="31" t="str">
        <f>"&lt;tr class='mmt"&amp;IF(E206="活動"," ev",IF(E206="限定"," ltd",""))&amp;IF(G206=""," groupless'","'")&amp;"&gt;&lt;a href='https://www.alchemistcodedb.com/jp/card/"&amp;SUBSTITUTE(SUBSTITUTE(LOWER(A206),"_","-"),".png",""&amp;"'&gt;&lt;td headers='icon'&gt;&lt;img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class='mmt'&gt;&lt;a href='https://www.alchemistcodedb.com/jp/card/ts-wrath-rachel-01'&gt;&lt;td headers='icon'&gt;&lt;img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6" s="31" t="str">
        <f t="shared" si="27"/>
        <v>document.getElementById('m204').innerHTML = (b1*0+b2*0+b0*0) + (s1*0+s2*0+s3*0+s4*40+s5*20+s6*0+s7*0+s0*40) + (e01*20+e02*0+e03*0+e04*20+e05*0+e06*0+e07*0+e08*0+e09*0+e10*0+e11*0+e12*0+e13*0+e14*0+e15*0+e16*0+e17*0);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382</v>
      </c>
      <c r="C207" s="6" t="s">
        <v>383</v>
      </c>
      <c r="D207" s="3">
        <v>4</v>
      </c>
      <c r="F207" s="15" t="s">
        <v>360</v>
      </c>
      <c r="G207" s="8"/>
      <c r="H207" s="4">
        <f t="shared" si="24"/>
        <v>0</v>
      </c>
      <c r="I207" s="2"/>
      <c r="J207" s="2"/>
      <c r="K207" s="2"/>
      <c r="L207" s="2">
        <f t="shared" si="22"/>
        <v>0</v>
      </c>
      <c r="M207" s="2"/>
      <c r="N207" s="2"/>
      <c r="O207" s="2"/>
      <c r="P207" s="2"/>
      <c r="Q207" s="7"/>
      <c r="U207" s="4"/>
      <c r="AD207" s="4">
        <f t="shared" si="23"/>
        <v>0</v>
      </c>
      <c r="AF207" s="23"/>
      <c r="AG207" s="31" t="str">
        <f>"&lt;tr class='mmt"&amp;IF(E207="活動"," ev",IF(E207="限定"," ltd",""))&amp;IF(G207=""," groupless'","'")&amp;"&gt;&lt;a href='https://www.alchemistcodedb.com/jp/card/"&amp;SUBSTITUTE(SUBSTITUTE(LOWER(A207),"_","-"),".png",""&amp;"'&gt;&lt;td headers='icon'&gt;&lt;img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 groupless'&gt;&lt;a href='https://www.alchemistcodedb.com/jp/card/ts-wrath-rosa-01'&gt;&lt;td headers='icon'&gt;&lt;img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7"/>
        <v>document.getElementById('m205').innerHTML = (b1*0+b2*0+b0*0) + (s1*0+s2*0+s3*0+s4*0+s5*0+s6*0+s7*0+s0*0) + (e01*0+e02*0+e03*0+e04*+e05*0+e06*0+e07*0+e08*0+e09*0+e10*0+e11*0+e12*0+e13*0+e14*0+e15*0+e16*0+e17*0);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384</v>
      </c>
      <c r="C208" s="6" t="s">
        <v>385</v>
      </c>
      <c r="D208" s="3">
        <v>5</v>
      </c>
      <c r="E208" s="3" t="s">
        <v>39</v>
      </c>
      <c r="F208" s="15" t="s">
        <v>360</v>
      </c>
      <c r="G208" s="8"/>
      <c r="H208" s="4">
        <f t="shared" si="24"/>
        <v>0</v>
      </c>
      <c r="I208" s="2"/>
      <c r="J208" s="2"/>
      <c r="K208" s="2"/>
      <c r="L208" s="2">
        <f t="shared" si="22"/>
        <v>0</v>
      </c>
      <c r="M208" s="2"/>
      <c r="N208" s="2"/>
      <c r="O208" s="2"/>
      <c r="P208" s="2"/>
      <c r="Q208" s="7"/>
      <c r="U208" s="4"/>
      <c r="AD208" s="4">
        <f t="shared" si="23"/>
        <v>0</v>
      </c>
      <c r="AF208" s="23"/>
      <c r="AG208" s="31" t="str">
        <f>"&lt;tr class='mmt"&amp;IF(E208="活動"," ev",IF(E208="限定"," ltd",""))&amp;IF(G208=""," groupless'","'")&amp;"&gt;&lt;a href='https://www.alchemistcodedb.com/jp/card/"&amp;SUBSTITUTE(SUBSTITUTE(LOWER(A208),"_","-"),".png",""&amp;"'&gt;&lt;td headers='icon'&gt;&lt;img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 ltd groupless'&gt;&lt;a href='https://www.alchemistcodedb.com/jp/card/ts-wrath-rosa-02'&gt;&lt;td headers='icon'&gt;&lt;img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t="shared" si="27"/>
        <v>document.getElementById('m206').innerHTML = (b1*0+b2*0+b0*0) + (s1*0+s2*0+s3*0+s4*0+s5*0+s6*0+s7*0+s0*0) + (e01*0+e02*0+e03*0+e04*+e05*0+e06*0+e07*0+e08*0+e09*0+e10*0+e11*0+e12*0+e13*0+e14*0+e15*0+e16*0+e17*0);</v>
      </c>
      <c r="AI208" s="35" t="str">
        <f t="shared" si="28"/>
        <v>m206</v>
      </c>
      <c r="AJ208" s="23"/>
    </row>
    <row r="209" spans="1:36" s="3" customFormat="1" ht="37.049999999999997" customHeight="1" x14ac:dyDescent="0.3">
      <c r="A209" s="8" t="s">
        <v>386</v>
      </c>
      <c r="C209" s="6" t="s">
        <v>387</v>
      </c>
      <c r="D209" s="3">
        <v>3</v>
      </c>
      <c r="F209" s="15" t="s">
        <v>360</v>
      </c>
      <c r="G209" s="8"/>
      <c r="H209" s="4">
        <f t="shared" ref="H209:H210" si="29">SUMPRODUCT(I$1:AD$1,I209:AD209)</f>
        <v>0</v>
      </c>
      <c r="I209" s="2"/>
      <c r="J209" s="2"/>
      <c r="K209" s="2"/>
      <c r="L209" s="2">
        <f t="shared" ref="L209:L210" si="30">MAX(J209:K209)</f>
        <v>0</v>
      </c>
      <c r="M209" s="2"/>
      <c r="N209" s="2"/>
      <c r="O209" s="2"/>
      <c r="P209" s="2"/>
      <c r="Q209" s="7"/>
      <c r="U209" s="4"/>
      <c r="AD209" s="4">
        <f t="shared" ref="AD209:AD210" si="31">MAX(W209:AC209)</f>
        <v>0</v>
      </c>
      <c r="AF209" s="23"/>
      <c r="AG209" s="31" t="str">
        <f>"&lt;tr class='mmt"&amp;IF(E209="活動"," ev",IF(E209="限定"," ltd",""))&amp;IF(G209=""," groupless'","'")&amp;"&gt;&lt;a href='https://www.alchemistcodedb.com/jp/card/"&amp;SUBSTITUTE(SUBSTITUTE(LOWER(A209),"_","-"),".png",""&amp;"'&gt;&lt;td headers='icon'&gt;&lt;img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 groupless'&gt;&lt;a href='https://www.alchemistcodedb.com/jp/card/ts-wrath-sabaleta-01'&gt;&lt;td headers='icon'&gt;&lt;img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27"/>
        <v>document.getElementById('m207').innerHTML = (b1*0+b2*0+b0*0) + (s1*0+s2*0+s3*0+s4*0+s5*0+s6*0+s7*0+s0*0) + (e01*0+e02*0+e03*0+e04*+e05*0+e06*0+e07*0+e08*0+e09*0+e10*0+e11*0+e12*0+e13*0+e14*0+e15*0+e16*0+e17*0);</v>
      </c>
      <c r="AI209" s="35" t="str">
        <f t="shared" si="28"/>
        <v>m207</v>
      </c>
      <c r="AJ209" s="23"/>
    </row>
    <row r="210" spans="1:36" s="3" customFormat="1" ht="37.049999999999997" customHeight="1" x14ac:dyDescent="0.3">
      <c r="A210" s="8" t="s">
        <v>388</v>
      </c>
      <c r="C210" s="6" t="s">
        <v>389</v>
      </c>
      <c r="D210" s="3">
        <v>5</v>
      </c>
      <c r="F210" s="15" t="s">
        <v>360</v>
      </c>
      <c r="G210" s="8" t="s">
        <v>91</v>
      </c>
      <c r="H210" s="4">
        <f t="shared" si="29"/>
        <v>55</v>
      </c>
      <c r="I210" s="2">
        <v>70</v>
      </c>
      <c r="J210" s="2">
        <v>15</v>
      </c>
      <c r="K210" s="2"/>
      <c r="L210" s="2">
        <f t="shared" si="30"/>
        <v>15</v>
      </c>
      <c r="M210" s="2">
        <v>15</v>
      </c>
      <c r="N210" s="2"/>
      <c r="O210" s="2"/>
      <c r="P210" s="2"/>
      <c r="Q210" s="7"/>
      <c r="U210" s="4"/>
      <c r="W210" s="3">
        <v>40</v>
      </c>
      <c r="AB210" s="3">
        <v>20</v>
      </c>
      <c r="AD210" s="4">
        <f t="shared" si="31"/>
        <v>40</v>
      </c>
      <c r="AF210" s="23"/>
      <c r="AG210" s="31" t="str">
        <f>"&lt;tr class='mmt"&amp;IF(E210="活動"," ev",IF(E210="限定"," ltd",""))&amp;IF(G210=""," groupless'","'")&amp;"&gt;&lt;a href='https://www.alchemistcodedb.com/jp/card/"&amp;SUBSTITUTE(SUBSTITUTE(LOWER(A210),"_","-"),".png",""&amp;"'&gt;&lt;td headers='icon'&gt;&lt;img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class='mmt'&gt;&lt;a href='https://www.alchemistcodedb.com/jp/card/ts-wrath-spica-01'&gt;&lt;td headers='icon'&gt;&lt;img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id='m208'&gt;55&lt;/td&gt;&lt;td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0" s="31" t="str">
        <f t="shared" si="27"/>
        <v>document.getElementById('m208').innerHTML = (b1*15+b2*0+b0*15) + (s1*40+s2*0+s3*0+s4*0+s5*0+s6*20+s7*0+s0*40) + (e01*0+e02*0+e03*0+e04*+e05*0+e06*0+e07*0+e08*0+e09*0+e10*0+e11*0+e12*0+e13*0+e14*0+e15*0+e16*0+e17*0);</v>
      </c>
      <c r="AI210" s="35" t="str">
        <f t="shared" si="28"/>
        <v>m208</v>
      </c>
      <c r="AJ210" s="23"/>
    </row>
    <row r="211" spans="1:36" s="3" customFormat="1" ht="37.049999999999997" customHeight="1" x14ac:dyDescent="0.3">
      <c r="A211" s="8" t="s">
        <v>547</v>
      </c>
      <c r="C211" s="6" t="s">
        <v>555</v>
      </c>
      <c r="D211" s="3">
        <v>5</v>
      </c>
      <c r="F211" s="15" t="s">
        <v>360</v>
      </c>
      <c r="G211" s="8" t="s">
        <v>91</v>
      </c>
      <c r="H211" s="4">
        <f t="shared" si="24"/>
        <v>80</v>
      </c>
      <c r="I211" s="2">
        <v>40</v>
      </c>
      <c r="J211" s="2">
        <v>30</v>
      </c>
      <c r="K211" s="2"/>
      <c r="L211" s="2">
        <f t="shared" si="22"/>
        <v>30</v>
      </c>
      <c r="M211" s="2"/>
      <c r="N211" s="2"/>
      <c r="O211" s="2"/>
      <c r="P211" s="2"/>
      <c r="Q211" s="7"/>
      <c r="T211" s="3" t="s">
        <v>476</v>
      </c>
      <c r="U211" s="4">
        <v>20</v>
      </c>
      <c r="V211" s="3" t="s">
        <v>556</v>
      </c>
      <c r="X211" s="3">
        <v>30</v>
      </c>
      <c r="AB211" s="3">
        <v>30</v>
      </c>
      <c r="AD211" s="4">
        <f t="shared" si="23"/>
        <v>30</v>
      </c>
      <c r="AF211" s="23"/>
      <c r="AG211" s="31" t="str">
        <f>"&lt;tr class='mmt"&amp;IF(E211="活動"," ev",IF(E211="限定"," ltd",""))&amp;IF(G211=""," groupless'","'")&amp;"&gt;&lt;a href='https://www.alchemistcodedb.com/jp/card/"&amp;SUBSTITUTE(SUBSTITUTE(LOWER(A211),"_","-"),".png",""&amp;"'&gt;&lt;td headers='icon'&gt;&lt;img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class='mmt'&gt;&lt;a href='https://www.alchemistcodedb.com/jp/card/ts-wrath-spica-02'&gt;&lt;td headers='icon'&gt;&lt;img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id='m209'&gt;80&lt;/td&gt;&lt;td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11" s="31" t="str">
        <f t="shared" si="27"/>
        <v>document.getElementById('m209').innerHTML = (b1*30+b2*0+b0*30) + (s1*0+s2*30+s3*0+s4*0+s5*0+s6*30+s7*0+s0*30) + (e01*0+e02*0+e03*0+e04*+e05*0+e06*0+e07*0+e08*0+e09*0+e10*20+e11*0+e12*0+e13*0+e14*0+e15*0+e16*0+e17*0);</v>
      </c>
      <c r="AI211" s="35" t="str">
        <f t="shared" si="28"/>
        <v>m209</v>
      </c>
      <c r="AJ211" s="23"/>
    </row>
    <row r="212" spans="1:36" s="3" customFormat="1" ht="37.049999999999997" customHeight="1" x14ac:dyDescent="0.3">
      <c r="A212" s="8" t="s">
        <v>390</v>
      </c>
      <c r="C212" s="6" t="s">
        <v>391</v>
      </c>
      <c r="D212" s="3">
        <v>5</v>
      </c>
      <c r="E212" s="3" t="s">
        <v>39</v>
      </c>
      <c r="F212" s="15" t="s">
        <v>360</v>
      </c>
      <c r="G212" s="8" t="s">
        <v>361</v>
      </c>
      <c r="H212" s="4">
        <f t="shared" si="24"/>
        <v>80</v>
      </c>
      <c r="I212" s="2">
        <v>60</v>
      </c>
      <c r="J212" s="2">
        <v>30</v>
      </c>
      <c r="K212" s="2"/>
      <c r="L212" s="2">
        <f t="shared" si="22"/>
        <v>30</v>
      </c>
      <c r="M212" s="2"/>
      <c r="N212" s="2"/>
      <c r="O212" s="2"/>
      <c r="P212" s="2"/>
      <c r="Q212" s="7"/>
      <c r="T212" s="3" t="s">
        <v>21</v>
      </c>
      <c r="U212" s="4">
        <v>10</v>
      </c>
      <c r="W212" s="3">
        <v>20</v>
      </c>
      <c r="AA212" s="3">
        <v>40</v>
      </c>
      <c r="AD212" s="4">
        <f t="shared" si="23"/>
        <v>40</v>
      </c>
      <c r="AF212" s="23"/>
      <c r="AG212" s="31" t="str">
        <f>"&lt;tr class='mmt"&amp;IF(E212="活動"," ev",IF(E212="限定"," ltd",""))&amp;IF(G212=""," groupless'","'")&amp;"&gt;&lt;a href='https://www.alchemistcodedb.com/jp/card/"&amp;SUBSTITUTE(SUBSTITUTE(LOWER(A212),"_","-"),".png",""&amp;"'&gt;&lt;td headers='icon'&gt;&lt;img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ltd'&gt;&lt;a href='https://www.alchemistcodedb.com/jp/card/ts-wrath-teresa-01'&gt;&lt;td headers='icon'&gt;&lt;img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id='m210'&gt;80&lt;/td&gt;&lt;td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2" s="31" t="str">
        <f t="shared" si="27"/>
        <v>document.getElementById('m210').innerHTML = (b1*30+b2*0+b0*30) + (s1*20+s2*0+s3*0+s4*0+s5*40+s6*0+s7*0+s0*40) + (e01*0+e02*0+e03*0+e04*+e05*0+e06*0+e07*0+e08*0+e09*0+e10*0+e11*0+e12*10+e13*0+e14*0+e15*0+e16*0+e17*0);</v>
      </c>
      <c r="AI212" s="35" t="str">
        <f t="shared" si="28"/>
        <v>m210</v>
      </c>
      <c r="AJ212" s="23"/>
    </row>
    <row r="213" spans="1:36" s="3" customFormat="1" ht="37.049999999999997" customHeight="1" x14ac:dyDescent="0.3">
      <c r="A213" s="8" t="s">
        <v>392</v>
      </c>
      <c r="C213" s="6" t="s">
        <v>393</v>
      </c>
      <c r="D213" s="3">
        <v>5</v>
      </c>
      <c r="F213" s="15" t="s">
        <v>360</v>
      </c>
      <c r="G213" s="8" t="s">
        <v>91</v>
      </c>
      <c r="H213" s="4">
        <f t="shared" si="24"/>
        <v>100</v>
      </c>
      <c r="I213" s="2">
        <v>40</v>
      </c>
      <c r="J213" s="2">
        <v>20</v>
      </c>
      <c r="K213" s="2"/>
      <c r="L213" s="2">
        <f t="shared" si="22"/>
        <v>20</v>
      </c>
      <c r="M213" s="2"/>
      <c r="N213" s="2"/>
      <c r="O213" s="2"/>
      <c r="P213" s="2"/>
      <c r="Q213" s="7"/>
      <c r="R213" s="3" t="s">
        <v>14</v>
      </c>
      <c r="S213" s="3">
        <v>20</v>
      </c>
      <c r="U213" s="4"/>
      <c r="V213" s="5" t="s">
        <v>487</v>
      </c>
      <c r="W213" s="3">
        <v>60</v>
      </c>
      <c r="AD213" s="4">
        <f t="shared" si="23"/>
        <v>60</v>
      </c>
      <c r="AF213" s="23"/>
      <c r="AG213" s="31" t="str">
        <f>"&lt;tr class='mmt"&amp;IF(E213="活動"," ev",IF(E213="限定"," ltd",""))&amp;IF(G213=""," groupless'","'")&amp;"&gt;&lt;a href='https://www.alchemistcodedb.com/jp/card/"&amp;SUBSTITUTE(SUBSTITUTE(LOWER(A213),"_","-"),".png",""&amp;"'&gt;&lt;td headers='icon'&gt;&lt;img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class='mmt'&gt;&lt;a href='https://www.alchemistcodedb.com/jp/card/ts-wrath-zahar-01'&gt;&lt;td headers='icon'&gt;&lt;img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id='m211'&gt;100&lt;/td&gt;&lt;td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27"/>
        <v>document.getElementById('m211').innerHTML = (b1*20+b2*0+b0*20) + (s1*60+s2*0+s3*0+s4*0+s5*0+s6*0+s7*0+s0*60) + (e01*20+e02*0+e03*0+e04*20+e05*0+e06*0+e07*0+e08*0+e09*0+e10*0+e11*0+e12*0+e13*0+e14*0+e15*0+e16*0+e17*0);</v>
      </c>
      <c r="AI213" s="35" t="str">
        <f t="shared" si="28"/>
        <v>m211</v>
      </c>
      <c r="AJ213" s="23"/>
    </row>
    <row r="214" spans="1:36" s="3" customFormat="1" ht="37.049999999999997" customHeight="1" x14ac:dyDescent="0.3">
      <c r="A214" s="8" t="s">
        <v>548</v>
      </c>
      <c r="C214" s="6" t="s">
        <v>557</v>
      </c>
      <c r="D214" s="3">
        <v>5</v>
      </c>
      <c r="F214" s="15" t="s">
        <v>360</v>
      </c>
      <c r="G214" s="8" t="s">
        <v>91</v>
      </c>
      <c r="H214" s="4">
        <f t="shared" ref="H214" si="32">SUMPRODUCT(I$1:AD$1,I214:AD214)</f>
        <v>100</v>
      </c>
      <c r="I214" s="2"/>
      <c r="J214" s="2">
        <v>30</v>
      </c>
      <c r="K214" s="2">
        <v>30</v>
      </c>
      <c r="L214" s="2">
        <f t="shared" ref="L214" si="33">MAX(J214:K214)</f>
        <v>30</v>
      </c>
      <c r="M214" s="2"/>
      <c r="N214" s="2"/>
      <c r="O214" s="2"/>
      <c r="P214" s="2"/>
      <c r="Q214" s="7"/>
      <c r="R214" s="3" t="s">
        <v>14</v>
      </c>
      <c r="S214" s="3">
        <v>40</v>
      </c>
      <c r="U214" s="4"/>
      <c r="V214" s="5"/>
      <c r="X214" s="3">
        <v>30</v>
      </c>
      <c r="AA214" s="3">
        <v>30</v>
      </c>
      <c r="AD214" s="4">
        <f t="shared" ref="AD214" si="34">MAX(W214:AC214)</f>
        <v>30</v>
      </c>
      <c r="AF214" s="23"/>
      <c r="AG214" s="31" t="str">
        <f>"&lt;tr class='mmt"&amp;IF(E214="活動"," ev",IF(E214="限定"," ltd",""))&amp;IF(G214=""," groupless'","'")&amp;"&gt;&lt;a href='https://www.alchemistcodedb.com/jp/card/"&amp;SUBSTITUTE(SUBSTITUTE(LOWER(A214),"_","-"),".png",""&amp;"'&gt;&lt;td headers='icon'&gt;&lt;img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class='mmt'&gt;&lt;a href='https://www.alchemistcodedb.com/jp/card/ts-wrath-zahar-02'&gt;&lt;td headers='icon'&gt;&lt;img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id='m212'&gt;100&lt;/td&gt;&lt;td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14" s="31" t="str">
        <f t="shared" si="27"/>
        <v>document.getElementById('m212').innerHTML = (b1*30+b2*30+b0*30) + (s1*0+s2*30+s3*0+s4*0+s5*30+s6*0+s7*0+s0*30) + (e01*40+e02*0+e03*0+e04*40+e05*0+e06*0+e07*0+e08*0+e09*0+e10*0+e11*0+e12*0+e13*0+e14*0+e15*0+e16*0+e17*0);</v>
      </c>
      <c r="AI214" s="35" t="str">
        <f t="shared" si="28"/>
        <v>m212</v>
      </c>
      <c r="AJ214" s="23"/>
    </row>
    <row r="215" spans="1:36" ht="37.049999999999997" customHeight="1" x14ac:dyDescent="0.3">
      <c r="AG215" s="31"/>
    </row>
    <row r="216" spans="1:36" ht="36.9" customHeight="1" x14ac:dyDescent="0.3">
      <c r="AG216" s="47" t="s">
        <v>597</v>
      </c>
      <c r="AH216" s="48" t="s">
        <v>596</v>
      </c>
    </row>
  </sheetData>
  <sheetProtection selectLockedCells="1" sort="0"/>
  <autoFilter ref="B2:AD214" xr:uid="{12F5E3EA-4FDA-471C-839A-02A68F2CB4ED}"/>
  <conditionalFormatting sqref="D1:F1 AE103:AF117 AE169:AF195 H1:AF1 I169:AD174 I104:AD117 B138:G139 A194 B7:B93 A1:B6 AD68:AD93 C67:F67 AD128:AD195 C140:G174 L128:L195 I176:AD195 C176:G208 I196:AF208 H68:AF75 C211:AF215 C216:XFD1048576 H95:H117 I95:AF102 L95:L117 AD95:AD117 B95:B137 B94:AF94 C128:G137 H128:H208 I128:AF168 A218:B1048576 B140:B217 A212 L68:L93 I76:AF93 C68:H93 C95:G102 C118:AF126 A7:A190 C104:G117 C2:AF66 AG1:XFD215">
    <cfRule type="cellIs" dxfId="7" priority="12" operator="equal">
      <formula>0</formula>
    </cfRule>
  </conditionalFormatting>
  <conditionalFormatting sqref="E103">
    <cfRule type="cellIs" dxfId="6" priority="9" operator="equal">
      <formula>0</formula>
    </cfRule>
  </conditionalFormatting>
  <conditionalFormatting sqref="F175">
    <cfRule type="cellIs" dxfId="5" priority="6" operator="equal">
      <formula>0</formula>
    </cfRule>
  </conditionalFormatting>
  <conditionalFormatting sqref="F103">
    <cfRule type="cellIs" dxfId="4" priority="5" operator="equal">
      <formula>0</formula>
    </cfRule>
  </conditionalFormatting>
  <conditionalFormatting sqref="G67:AF67">
    <cfRule type="cellIs" dxfId="3" priority="4" operator="equal">
      <formula>0</formula>
    </cfRule>
  </conditionalFormatting>
  <conditionalFormatting sqref="C127:AF127">
    <cfRule type="cellIs" dxfId="2" priority="3" operator="equal">
      <formula>0</formula>
    </cfRule>
  </conditionalFormatting>
  <conditionalFormatting sqref="C209:AF209">
    <cfRule type="cellIs" dxfId="1" priority="2" operator="equal">
      <formula>0</formula>
    </cfRule>
  </conditionalFormatting>
  <conditionalFormatting sqref="C210:AF210">
    <cfRule type="cellIs" dxfId="0" priority="1" operator="equal">
      <formula>0</formula>
    </cfRule>
  </conditionalFormatting>
  <dataValidations count="1">
    <dataValidation type="list" allowBlank="1" showInputMessage="1" showErrorMessage="1" sqref="C95:E95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List!$N$2:$N$12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List!$O$2:$O$21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zoomScaleNormal="100" workbookViewId="0">
      <selection activeCell="O9" sqref="O9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2"/>
      <c r="B2" s="52"/>
      <c r="C2" s="52" t="s">
        <v>398</v>
      </c>
      <c r="D2" s="53" t="s">
        <v>399</v>
      </c>
      <c r="E2" s="54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2"/>
      <c r="B3" s="52"/>
      <c r="C3" s="52"/>
      <c r="D3" s="53"/>
      <c r="E3" s="54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2"/>
      <c r="B4" s="52"/>
      <c r="C4" s="52"/>
      <c r="D4" s="53"/>
      <c r="E4" s="54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50" t="s">
        <v>615</v>
      </c>
      <c r="O4" s="1" t="s">
        <v>571</v>
      </c>
    </row>
    <row r="5" spans="1:15" ht="37.049999999999997" customHeight="1" x14ac:dyDescent="0.3">
      <c r="A5" s="52"/>
      <c r="B5" s="52"/>
      <c r="C5" s="52"/>
      <c r="D5" s="53"/>
      <c r="E5" s="54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22</v>
      </c>
      <c r="O5" s="1" t="s">
        <v>572</v>
      </c>
    </row>
    <row r="6" spans="1:15" ht="37.049999999999997" customHeight="1" x14ac:dyDescent="0.3">
      <c r="A6" s="52"/>
      <c r="B6" s="52"/>
      <c r="C6" s="52"/>
      <c r="D6" s="53"/>
      <c r="E6" s="54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505</v>
      </c>
      <c r="O6" s="50" t="s">
        <v>617</v>
      </c>
    </row>
    <row r="7" spans="1:15" ht="37.049999999999997" customHeight="1" x14ac:dyDescent="0.3">
      <c r="A7" s="55"/>
      <c r="B7" s="55"/>
      <c r="C7" s="52" t="s">
        <v>406</v>
      </c>
      <c r="D7" s="53" t="s">
        <v>407</v>
      </c>
      <c r="E7" s="54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476</v>
      </c>
      <c r="O7" s="1" t="s">
        <v>573</v>
      </c>
    </row>
    <row r="8" spans="1:15" ht="37.049999999999997" customHeight="1" x14ac:dyDescent="0.3">
      <c r="A8" s="55"/>
      <c r="B8" s="55"/>
      <c r="C8" s="52"/>
      <c r="D8" s="53"/>
      <c r="E8" s="54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23</v>
      </c>
      <c r="O8" s="1" t="s">
        <v>574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50" t="s">
        <v>611</v>
      </c>
      <c r="N9" s="1" t="s">
        <v>24</v>
      </c>
      <c r="O9" s="1" t="s">
        <v>575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M10" s="1" t="s">
        <v>496</v>
      </c>
      <c r="N10" s="1" t="s">
        <v>25</v>
      </c>
      <c r="O10" s="1" t="s">
        <v>576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495</v>
      </c>
      <c r="O11" s="1" t="s">
        <v>577</v>
      </c>
    </row>
    <row r="12" spans="1:15" ht="37.049999999999997" customHeight="1" x14ac:dyDescent="0.3">
      <c r="A12" s="52"/>
      <c r="B12" s="52"/>
      <c r="C12" s="52" t="s">
        <v>417</v>
      </c>
      <c r="D12" s="53" t="s">
        <v>418</v>
      </c>
      <c r="E12" s="54" t="s">
        <v>162</v>
      </c>
      <c r="F12" s="46" t="s">
        <v>417</v>
      </c>
      <c r="G12" s="11"/>
      <c r="H12" s="11" t="s">
        <v>419</v>
      </c>
      <c r="I12" s="11" t="s">
        <v>606</v>
      </c>
      <c r="J12" s="42" t="s">
        <v>419</v>
      </c>
      <c r="N12" s="1" t="s">
        <v>545</v>
      </c>
      <c r="O12" s="1" t="s">
        <v>578</v>
      </c>
    </row>
    <row r="13" spans="1:15" ht="37.049999999999997" customHeight="1" x14ac:dyDescent="0.3">
      <c r="A13" s="52"/>
      <c r="B13" s="52"/>
      <c r="C13" s="52"/>
      <c r="D13" s="53"/>
      <c r="E13" s="54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579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568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580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581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582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583</v>
      </c>
    </row>
    <row r="19" spans="1:15" ht="37.049999999999997" customHeight="1" x14ac:dyDescent="0.3">
      <c r="A19" s="55" t="s">
        <v>436</v>
      </c>
      <c r="B19" s="55"/>
      <c r="C19" s="52"/>
      <c r="D19" s="53" t="s">
        <v>437</v>
      </c>
      <c r="E19" s="56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584</v>
      </c>
    </row>
    <row r="20" spans="1:15" ht="37.049999999999997" customHeight="1" x14ac:dyDescent="0.3">
      <c r="A20" s="55"/>
      <c r="B20" s="55"/>
      <c r="C20" s="52"/>
      <c r="D20" s="53"/>
      <c r="E20" s="56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585</v>
      </c>
    </row>
    <row r="21" spans="1:15" ht="37.049999999999997" customHeight="1" x14ac:dyDescent="0.3">
      <c r="A21" s="55"/>
      <c r="B21" s="55"/>
      <c r="C21" s="52"/>
      <c r="D21" s="53"/>
      <c r="E21" s="56"/>
      <c r="F21" s="45"/>
      <c r="G21" s="11"/>
      <c r="H21" s="11" t="s">
        <v>440</v>
      </c>
      <c r="I21" s="11" t="s">
        <v>232</v>
      </c>
      <c r="J21" s="42" t="s">
        <v>440</v>
      </c>
      <c r="O21" s="1" t="s">
        <v>586</v>
      </c>
    </row>
    <row r="22" spans="1:15" ht="37.049999999999997" customHeight="1" x14ac:dyDescent="0.3">
      <c r="A22" s="55"/>
      <c r="B22" s="55"/>
      <c r="C22" s="52"/>
      <c r="D22" s="53"/>
      <c r="E22" s="56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5"/>
      <c r="B23" s="55"/>
      <c r="D23" s="39"/>
      <c r="E23" s="56"/>
      <c r="F23" s="45"/>
      <c r="I23" s="38" t="s">
        <v>529</v>
      </c>
      <c r="J23" s="42" t="s">
        <v>591</v>
      </c>
    </row>
    <row r="24" spans="1:15" s="38" customFormat="1" ht="37.049999999999997" customHeight="1" x14ac:dyDescent="0.3">
      <c r="A24" s="55"/>
      <c r="B24" s="55"/>
      <c r="D24" s="39"/>
      <c r="E24" s="56"/>
      <c r="F24" s="45"/>
      <c r="I24" s="38" t="s">
        <v>519</v>
      </c>
      <c r="J24" s="42" t="s">
        <v>592</v>
      </c>
    </row>
    <row r="25" spans="1:15" s="41" customFormat="1" ht="37.049999999999997" customHeight="1" x14ac:dyDescent="0.3">
      <c r="A25" s="55"/>
      <c r="B25" s="55"/>
      <c r="D25" s="40"/>
      <c r="E25" s="56"/>
      <c r="F25" s="45"/>
      <c r="I25" s="41" t="s">
        <v>561</v>
      </c>
      <c r="J25" s="42" t="s">
        <v>593</v>
      </c>
    </row>
    <row r="26" spans="1:15" ht="37.049999999999997" customHeight="1" x14ac:dyDescent="0.3">
      <c r="A26" s="55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5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619</v>
      </c>
    </row>
    <row r="2" spans="1:1" hidden="1" x14ac:dyDescent="0.3">
      <c r="A2" t="str">
        <f>SUBSTITUTE(SUBSTITUTE(A1,"アップ",""),"％","%")</f>
        <v>単体攻撃力50% 回避率10% 斬撃回避率20% クリティカル率10% &lt;強欲&gt;特効40% &lt;色欲&gt;特効20%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単体攻撃力+50% 回避率+10% 斬撃回避率+20% クリティカル率+10% &lt;強欲&gt;特効+40% &lt;色欲&gt;特効+20%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2020-07-01T01:39:15Z</dcterms:modified>
  <cp:category/>
  <cp:contentStatus/>
</cp:coreProperties>
</file>