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E:\为了生活\2023毕业材料\Postdoc Position\"/>
    </mc:Choice>
  </mc:AlternateContent>
  <xr:revisionPtr revIDLastSave="0" documentId="13_ncr:1_{05840861-A374-4FEF-97EB-A4E10CA5523B}" xr6:coauthVersionLast="36" xr6:coauthVersionMax="36" xr10:uidLastSave="{00000000-0000-0000-0000-000000000000}"/>
  <bookViews>
    <workbookView xWindow="0" yWindow="0" windowWidth="28128" windowHeight="12528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K30" i="1" l="1"/>
  <c r="L29" i="1"/>
  <c r="K29" i="1"/>
  <c r="D29" i="1"/>
  <c r="J29" i="1" s="1"/>
  <c r="L28" i="1"/>
  <c r="D28" i="1" s="1"/>
  <c r="K28" i="1"/>
  <c r="L27" i="1"/>
  <c r="K27" i="1"/>
  <c r="J27" i="1"/>
  <c r="H27" i="1"/>
  <c r="D27" i="1"/>
  <c r="G27" i="1" s="1"/>
  <c r="J26" i="1"/>
  <c r="I26" i="1"/>
  <c r="H26" i="1"/>
  <c r="G26" i="1"/>
  <c r="F26" i="1"/>
  <c r="E26" i="1"/>
  <c r="J25" i="1"/>
  <c r="I25" i="1"/>
  <c r="H25" i="1"/>
  <c r="G25" i="1"/>
  <c r="F25" i="1"/>
  <c r="E25" i="1"/>
  <c r="F24" i="1"/>
  <c r="E24" i="1"/>
  <c r="D24" i="1"/>
  <c r="J24" i="1" s="1"/>
  <c r="J23" i="1"/>
  <c r="F23" i="1"/>
  <c r="D23" i="1"/>
  <c r="I23" i="1" s="1"/>
  <c r="I22" i="1"/>
  <c r="H22" i="1"/>
  <c r="G22" i="1"/>
  <c r="F22" i="1"/>
  <c r="E22" i="1"/>
  <c r="D22" i="1"/>
  <c r="J22" i="1" s="1"/>
  <c r="H21" i="1"/>
  <c r="D21" i="1"/>
  <c r="J21" i="1" s="1"/>
  <c r="J20" i="1"/>
  <c r="I20" i="1"/>
  <c r="H20" i="1"/>
  <c r="G20" i="1"/>
  <c r="D20" i="1"/>
  <c r="F20" i="1" s="1"/>
  <c r="J19" i="1"/>
  <c r="I19" i="1"/>
  <c r="H19" i="1"/>
  <c r="G19" i="1"/>
  <c r="F19" i="1"/>
  <c r="E19" i="1"/>
  <c r="J18" i="1"/>
  <c r="I18" i="1"/>
  <c r="H18" i="1"/>
  <c r="G18" i="1"/>
  <c r="F18" i="1"/>
  <c r="E18" i="1"/>
  <c r="J17" i="1"/>
  <c r="I17" i="1"/>
  <c r="H17" i="1"/>
  <c r="G17" i="1"/>
  <c r="F17" i="1"/>
  <c r="E17" i="1"/>
  <c r="J16" i="1"/>
  <c r="I16" i="1"/>
  <c r="H16" i="1"/>
  <c r="G16" i="1"/>
  <c r="F16" i="1"/>
  <c r="E16" i="1"/>
  <c r="J15" i="1"/>
  <c r="I15" i="1"/>
  <c r="H15" i="1"/>
  <c r="G15" i="1"/>
  <c r="F15" i="1"/>
  <c r="E15" i="1"/>
  <c r="J12" i="1"/>
  <c r="I12" i="1"/>
  <c r="H12" i="1"/>
  <c r="G12" i="1"/>
  <c r="F12" i="1"/>
  <c r="E12" i="1"/>
  <c r="J11" i="1"/>
  <c r="I11" i="1"/>
  <c r="H11" i="1"/>
  <c r="G11" i="1"/>
  <c r="F11" i="1"/>
  <c r="E11" i="1"/>
  <c r="J10" i="1"/>
  <c r="I10" i="1"/>
  <c r="H10" i="1"/>
  <c r="G10" i="1"/>
  <c r="F10" i="1"/>
  <c r="E10" i="1"/>
  <c r="J9" i="1"/>
  <c r="I9" i="1"/>
  <c r="H9" i="1"/>
  <c r="G9" i="1"/>
  <c r="F9" i="1"/>
  <c r="E9" i="1"/>
  <c r="J28" i="1" l="1"/>
  <c r="I28" i="1"/>
  <c r="H28" i="1"/>
  <c r="G28" i="1"/>
  <c r="F28" i="1"/>
  <c r="E28" i="1"/>
  <c r="I27" i="1"/>
  <c r="E29" i="1"/>
  <c r="G24" i="1"/>
  <c r="F29" i="1"/>
  <c r="E21" i="1"/>
  <c r="H24" i="1"/>
  <c r="G29" i="1"/>
  <c r="F21" i="1"/>
  <c r="I24" i="1"/>
  <c r="H29" i="1"/>
  <c r="G21" i="1"/>
  <c r="E23" i="1"/>
  <c r="I29" i="1"/>
  <c r="I21" i="1"/>
  <c r="G23" i="1"/>
  <c r="E27" i="1"/>
  <c r="E20" i="1"/>
  <c r="H23" i="1"/>
  <c r="F27" i="1"/>
</calcChain>
</file>

<file path=xl/sharedStrings.xml><?xml version="1.0" encoding="utf-8"?>
<sst xmlns="http://schemas.openxmlformats.org/spreadsheetml/2006/main" count="89" uniqueCount="66">
  <si>
    <t>Parameters</t>
  </si>
  <si>
    <t>Name</t>
  </si>
  <si>
    <t>Units</t>
  </si>
  <si>
    <t>value of base case</t>
  </si>
  <si>
    <t>a_chl</t>
  </si>
  <si>
    <t>absorption parameter by chlorophyll</t>
  </si>
  <si>
    <t>gam</t>
  </si>
  <si>
    <t>growth yield for zooplankton</t>
  </si>
  <si>
    <t>none</t>
  </si>
  <si>
    <t>gmax</t>
  </si>
  <si>
    <t>maximum growth rate for zooplankton</t>
  </si>
  <si>
    <t>1/day</t>
  </si>
  <si>
    <t>kd</t>
  </si>
  <si>
    <t>half saturation constant for organic matter uptake</t>
  </si>
  <si>
    <t>kg</t>
  </si>
  <si>
    <t>half saturation constant for zoo grazing</t>
  </si>
  <si>
    <t>kn</t>
  </si>
  <si>
    <t>kna</t>
  </si>
  <si>
    <t>knb</t>
  </si>
  <si>
    <t>knh4_p2</t>
  </si>
  <si>
    <t>knh4_p3</t>
  </si>
  <si>
    <t>kn_nooa</t>
  </si>
  <si>
    <t>kn_noob</t>
  </si>
  <si>
    <t>kno2_p2</t>
  </si>
  <si>
    <t>kno2_p3</t>
  </si>
  <si>
    <t>mlin</t>
  </si>
  <si>
    <t>linear mortality</t>
  </si>
  <si>
    <t>mz</t>
  </si>
  <si>
    <t>quadratic mortality</t>
  </si>
  <si>
    <t>pd_max</t>
  </si>
  <si>
    <t>maximum uptake for detritus</t>
  </si>
  <si>
    <t>pna</t>
  </si>
  <si>
    <t>light inhibition factor for aoo maximum uptake rate</t>
  </si>
  <si>
    <t>pn_max</t>
  </si>
  <si>
    <t>pn_max_noo</t>
  </si>
  <si>
    <t>pn_nooa</t>
  </si>
  <si>
    <t>light inhibition factor for noo maximum uptake rate</t>
  </si>
  <si>
    <t>umax_p</t>
  </si>
  <si>
    <t>maximum growth rate for phytoplankton</t>
  </si>
  <si>
    <t>Ws</t>
  </si>
  <si>
    <t>sinking rate for detritus</t>
  </si>
  <si>
    <t>m/day</t>
  </si>
  <si>
    <t>yd_bo</t>
  </si>
  <si>
    <t>heterotrophic bacteria growth yield</t>
  </si>
  <si>
    <t>mol cells/mol detritus</t>
  </si>
  <si>
    <t>ynh4_bnh4</t>
  </si>
  <si>
    <t>yno2_bno2</t>
  </si>
  <si>
    <t>yo_bnh4</t>
  </si>
  <si>
    <t>yo_bno2</t>
  </si>
  <si>
    <r>
      <t>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/mg chla</t>
    </r>
  </si>
  <si>
    <r>
      <t>mol/m</t>
    </r>
    <r>
      <rPr>
        <vertAlign val="superscript"/>
        <sz val="11"/>
        <color theme="1"/>
        <rFont val="Times New Roman"/>
        <family val="1"/>
      </rPr>
      <t>3</t>
    </r>
  </si>
  <si>
    <r>
      <t>mol N/m</t>
    </r>
    <r>
      <rPr>
        <vertAlign val="superscript"/>
        <sz val="11"/>
        <color theme="1"/>
        <rFont val="Times New Roman"/>
        <family val="1"/>
      </rPr>
      <t>3</t>
    </r>
  </si>
  <si>
    <r>
      <t>half saturation constant for small phytoplankton uptake for NH</t>
    </r>
    <r>
      <rPr>
        <vertAlign val="subscript"/>
        <sz val="11"/>
        <color theme="1"/>
        <rFont val="Times New Roman"/>
        <family val="1"/>
      </rPr>
      <t>4</t>
    </r>
    <r>
      <rPr>
        <vertAlign val="superscript"/>
        <sz val="11"/>
        <color theme="1"/>
        <rFont val="Times New Roman"/>
        <family val="1"/>
      </rPr>
      <t>+</t>
    </r>
  </si>
  <si>
    <r>
      <t>half saturation constant for large phytoplankton uptake for NH</t>
    </r>
    <r>
      <rPr>
        <vertAlign val="subscript"/>
        <sz val="11"/>
        <color theme="1"/>
        <rFont val="Times New Roman"/>
        <family val="1"/>
      </rPr>
      <t>4</t>
    </r>
    <r>
      <rPr>
        <vertAlign val="superscript"/>
        <sz val="11"/>
        <color theme="1"/>
        <rFont val="Times New Roman"/>
        <family val="1"/>
      </rPr>
      <t>+</t>
    </r>
  </si>
  <si>
    <r>
      <t>half saturation constant for small phytoplankton uptake for NO</t>
    </r>
    <r>
      <rPr>
        <vertAlign val="subscript"/>
        <sz val="11"/>
        <color theme="1"/>
        <rFont val="Times New Roman"/>
        <family val="1"/>
      </rPr>
      <t>2</t>
    </r>
    <r>
      <rPr>
        <vertAlign val="superscript"/>
        <sz val="11"/>
        <color theme="1"/>
        <rFont val="Times New Roman"/>
        <family val="1"/>
      </rPr>
      <t>-</t>
    </r>
  </si>
  <si>
    <r>
      <t>half saturation constant for large phytoplankton uptake for NO</t>
    </r>
    <r>
      <rPr>
        <vertAlign val="subscript"/>
        <sz val="11"/>
        <color theme="1"/>
        <rFont val="Times New Roman"/>
        <family val="1"/>
      </rPr>
      <t>2</t>
    </r>
    <r>
      <rPr>
        <vertAlign val="superscript"/>
        <sz val="11"/>
        <color theme="1"/>
        <rFont val="Times New Roman"/>
        <family val="1"/>
      </rPr>
      <t>-</t>
    </r>
  </si>
  <si>
    <r>
      <t>NH</t>
    </r>
    <r>
      <rPr>
        <vertAlign val="subscript"/>
        <sz val="11"/>
        <color theme="1"/>
        <rFont val="Times New Roman"/>
        <family val="1"/>
      </rPr>
      <t>4</t>
    </r>
    <r>
      <rPr>
        <vertAlign val="superscript"/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1"/>
      </rPr>
      <t xml:space="preserve"> half-saturation, AOA</t>
    </r>
    <phoneticPr fontId="1" type="noConversion"/>
  </si>
  <si>
    <t>light inhibition factor for AOA</t>
    <phoneticPr fontId="1" type="noConversion"/>
  </si>
  <si>
    <t>light inhibition factor for NOB</t>
    <phoneticPr fontId="1" type="noConversion"/>
  </si>
  <si>
    <t>maximum uptake rate for ammonium, AOA</t>
    <phoneticPr fontId="1" type="noConversion"/>
  </si>
  <si>
    <t>maximum uptake rate for nitrite, NOB</t>
    <phoneticPr fontId="1" type="noConversion"/>
  </si>
  <si>
    <r>
      <t>NH</t>
    </r>
    <r>
      <rPr>
        <vertAlign val="subscript"/>
        <sz val="11"/>
        <color theme="1"/>
        <rFont val="Times New Roman"/>
        <family val="1"/>
      </rPr>
      <t>4</t>
    </r>
    <r>
      <rPr>
        <vertAlign val="superscript"/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1"/>
      </rPr>
      <t xml:space="preserve"> yield, AOA</t>
    </r>
    <phoneticPr fontId="1" type="noConversion"/>
  </si>
  <si>
    <r>
      <t>NO</t>
    </r>
    <r>
      <rPr>
        <vertAlign val="subscript"/>
        <sz val="11"/>
        <color theme="1"/>
        <rFont val="Times New Roman"/>
        <family val="1"/>
      </rPr>
      <t>2</t>
    </r>
    <r>
      <rPr>
        <vertAlign val="superscript"/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1"/>
      </rPr>
      <t xml:space="preserve"> yield, NOB</t>
    </r>
    <phoneticPr fontId="1" type="noConversion"/>
  </si>
  <si>
    <t>oxygen yield, AOA</t>
    <phoneticPr fontId="1" type="noConversion"/>
  </si>
  <si>
    <t>oxygen yield, NOB</t>
    <phoneticPr fontId="1" type="noConversion"/>
  </si>
  <si>
    <t>Variations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</si>
</sst>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1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1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zoomScaleNormal="100" workbookViewId="0">
      <selection activeCell="H5" sqref="H5"/>
    </sheetView>
  </sheetViews>
  <sheetFormatPr defaultColWidth="8.77734375" defaultRowHeight="14.4" x14ac:dyDescent="0.25"/>
  <cols>
    <col min="1" max="1" width="12" style="1" customWidth="1"/>
    <col min="2" max="2" width="53.33203125" style="2" customWidth="1"/>
    <col min="3" max="3" width="17.44140625" style="1" customWidth="1"/>
    <col min="4" max="4" width="12.21875" style="1" customWidth="1"/>
    <col min="5" max="12" width="12.77734375" style="1"/>
    <col min="13" max="16384" width="8.77734375" style="1"/>
  </cols>
  <sheetData>
    <row r="1" spans="1:12" x14ac:dyDescent="0.25">
      <c r="A1" s="11" t="s">
        <v>0</v>
      </c>
      <c r="B1" s="12" t="s">
        <v>1</v>
      </c>
      <c r="C1" s="11" t="s">
        <v>2</v>
      </c>
      <c r="D1" s="12" t="s">
        <v>3</v>
      </c>
      <c r="E1" s="11" t="s">
        <v>65</v>
      </c>
      <c r="F1" s="11"/>
      <c r="G1" s="11"/>
      <c r="H1" s="11"/>
      <c r="I1" s="11"/>
      <c r="J1" s="11"/>
      <c r="K1" s="11"/>
      <c r="L1" s="11"/>
    </row>
    <row r="2" spans="1:12" x14ac:dyDescent="0.25">
      <c r="A2" s="13"/>
      <c r="B2" s="14"/>
      <c r="C2" s="13"/>
      <c r="D2" s="14"/>
      <c r="E2" s="15">
        <v>-0.25</v>
      </c>
      <c r="F2" s="15">
        <v>0.25</v>
      </c>
      <c r="G2" s="15">
        <v>-0.5</v>
      </c>
      <c r="H2" s="15">
        <v>0.5</v>
      </c>
      <c r="I2" s="15">
        <v>-0.75</v>
      </c>
      <c r="J2" s="15">
        <v>0.75</v>
      </c>
      <c r="K2" s="15">
        <v>-1</v>
      </c>
      <c r="L2" s="15">
        <v>1</v>
      </c>
    </row>
    <row r="3" spans="1:12" ht="16.8" x14ac:dyDescent="0.25">
      <c r="A3" s="3" t="s">
        <v>4</v>
      </c>
      <c r="B3" s="4" t="s">
        <v>5</v>
      </c>
      <c r="C3" s="3" t="s">
        <v>49</v>
      </c>
      <c r="D3" s="3">
        <v>0.01</v>
      </c>
      <c r="E3" s="3">
        <v>7.4999999999999997E-3</v>
      </c>
      <c r="F3" s="3">
        <v>1.2500000000000001E-2</v>
      </c>
      <c r="G3" s="3">
        <v>5.0000000000000001E-3</v>
      </c>
      <c r="H3" s="3">
        <v>1.4999999999999999E-2</v>
      </c>
      <c r="I3" s="3">
        <v>2.5000000000000001E-3</v>
      </c>
      <c r="J3" s="3">
        <v>1.7500000000000002E-2</v>
      </c>
      <c r="K3" s="5">
        <v>1.0000000000000001E-5</v>
      </c>
      <c r="L3" s="3">
        <v>0.02</v>
      </c>
    </row>
    <row r="4" spans="1:12" x14ac:dyDescent="0.25">
      <c r="A4" s="3" t="s">
        <v>6</v>
      </c>
      <c r="B4" s="4" t="s">
        <v>7</v>
      </c>
      <c r="C4" s="3" t="s">
        <v>8</v>
      </c>
      <c r="D4" s="3">
        <v>0.5</v>
      </c>
      <c r="E4" s="3">
        <v>0.375</v>
      </c>
      <c r="F4" s="3">
        <v>0.625</v>
      </c>
      <c r="G4" s="3">
        <v>0.25</v>
      </c>
      <c r="H4" s="3">
        <v>0.75</v>
      </c>
      <c r="I4" s="3">
        <v>0.125</v>
      </c>
      <c r="J4" s="3">
        <v>0.875</v>
      </c>
      <c r="K4" s="3">
        <v>0.05</v>
      </c>
      <c r="L4" s="3">
        <v>1</v>
      </c>
    </row>
    <row r="5" spans="1:12" x14ac:dyDescent="0.25">
      <c r="A5" s="3" t="s">
        <v>9</v>
      </c>
      <c r="B5" s="4" t="s">
        <v>10</v>
      </c>
      <c r="C5" s="3" t="s">
        <v>11</v>
      </c>
      <c r="D5" s="6">
        <v>1</v>
      </c>
      <c r="E5" s="3">
        <v>0.75</v>
      </c>
      <c r="F5" s="3">
        <v>1.25</v>
      </c>
      <c r="G5" s="3">
        <v>0.5</v>
      </c>
      <c r="H5" s="3">
        <v>1.5</v>
      </c>
      <c r="I5" s="3">
        <v>0.25</v>
      </c>
      <c r="J5" s="3">
        <v>1.75</v>
      </c>
      <c r="K5" s="5">
        <v>1E-3</v>
      </c>
      <c r="L5" s="3">
        <v>2</v>
      </c>
    </row>
    <row r="6" spans="1:12" ht="16.8" x14ac:dyDescent="0.25">
      <c r="A6" s="3" t="s">
        <v>12</v>
      </c>
      <c r="B6" s="4" t="s">
        <v>13</v>
      </c>
      <c r="C6" s="3" t="s">
        <v>50</v>
      </c>
      <c r="D6" s="5">
        <v>5.0000000000000002E-5</v>
      </c>
      <c r="E6" s="5">
        <v>3.7499999999999997E-5</v>
      </c>
      <c r="F6" s="5">
        <v>6.2500000000000001E-5</v>
      </c>
      <c r="G6" s="5">
        <v>2.5000000000000001E-5</v>
      </c>
      <c r="H6" s="5">
        <v>7.4999999999999993E-5</v>
      </c>
      <c r="I6" s="5">
        <v>1.2500000000000001E-5</v>
      </c>
      <c r="J6" s="5">
        <v>8.7499999999999999E-5</v>
      </c>
      <c r="K6" s="5">
        <v>4.9999999999999998E-8</v>
      </c>
      <c r="L6" s="5">
        <v>1E-4</v>
      </c>
    </row>
    <row r="7" spans="1:12" ht="16.8" x14ac:dyDescent="0.25">
      <c r="A7" s="3" t="s">
        <v>14</v>
      </c>
      <c r="B7" s="4" t="s">
        <v>15</v>
      </c>
      <c r="C7" s="3" t="s">
        <v>50</v>
      </c>
      <c r="D7" s="5">
        <v>1E-3</v>
      </c>
      <c r="E7" s="5">
        <v>7.5000000000000002E-4</v>
      </c>
      <c r="F7" s="5">
        <v>1.25E-3</v>
      </c>
      <c r="G7" s="5">
        <v>5.0000000000000001E-4</v>
      </c>
      <c r="H7" s="5">
        <v>1.5E-3</v>
      </c>
      <c r="I7" s="5">
        <v>2.5000000000000001E-4</v>
      </c>
      <c r="J7" s="5">
        <v>1.75E-3</v>
      </c>
      <c r="K7" s="5">
        <v>1E-4</v>
      </c>
      <c r="L7" s="5">
        <v>2E-3</v>
      </c>
    </row>
    <row r="8" spans="1:12" ht="18" x14ac:dyDescent="0.25">
      <c r="A8" s="3" t="s">
        <v>16</v>
      </c>
      <c r="B8" s="4" t="s">
        <v>56</v>
      </c>
      <c r="C8" s="3" t="s">
        <v>51</v>
      </c>
      <c r="D8" s="5">
        <v>1.3300000000000001E-4</v>
      </c>
      <c r="E8" s="5">
        <v>9.9749999999999999E-5</v>
      </c>
      <c r="F8" s="5">
        <v>1.6625E-4</v>
      </c>
      <c r="G8" s="5">
        <v>6.6500000000000004E-5</v>
      </c>
      <c r="H8" s="5">
        <v>1.995E-4</v>
      </c>
      <c r="I8" s="5">
        <v>3.3250000000000002E-5</v>
      </c>
      <c r="J8" s="5">
        <v>2.3274999999999999E-4</v>
      </c>
      <c r="K8" s="5">
        <v>1.33E-5</v>
      </c>
      <c r="L8" s="5">
        <v>2.6600000000000001E-4</v>
      </c>
    </row>
    <row r="9" spans="1:12" x14ac:dyDescent="0.25">
      <c r="A9" s="3" t="s">
        <v>17</v>
      </c>
      <c r="B9" s="4" t="s">
        <v>57</v>
      </c>
      <c r="C9" s="3" t="s">
        <v>8</v>
      </c>
      <c r="D9" s="3">
        <v>2.5</v>
      </c>
      <c r="E9" s="3">
        <f t="shared" ref="E9:J9" si="0">$D$9*(1+E2)</f>
        <v>1.875</v>
      </c>
      <c r="F9" s="3">
        <f t="shared" si="0"/>
        <v>3.125</v>
      </c>
      <c r="G9" s="3">
        <f t="shared" si="0"/>
        <v>1.25</v>
      </c>
      <c r="H9" s="3">
        <f t="shared" si="0"/>
        <v>3.75</v>
      </c>
      <c r="I9" s="3">
        <f t="shared" si="0"/>
        <v>0.625</v>
      </c>
      <c r="J9" s="3">
        <f t="shared" si="0"/>
        <v>4.375</v>
      </c>
      <c r="K9" s="7">
        <v>2.5000000000000001E-3</v>
      </c>
      <c r="L9" s="3">
        <v>5</v>
      </c>
    </row>
    <row r="10" spans="1:12" x14ac:dyDescent="0.25">
      <c r="A10" s="3" t="s">
        <v>18</v>
      </c>
      <c r="B10" s="4" t="s">
        <v>57</v>
      </c>
      <c r="C10" s="3" t="s">
        <v>8</v>
      </c>
      <c r="D10" s="3">
        <v>0.39</v>
      </c>
      <c r="E10" s="3">
        <f>$D$10*(1+E2)</f>
        <v>0.29249999999999998</v>
      </c>
      <c r="F10" s="3">
        <f t="shared" ref="F10:J10" si="1">$D$10*(1+F2)</f>
        <v>0.48750000000000004</v>
      </c>
      <c r="G10" s="3">
        <f t="shared" si="1"/>
        <v>0.19500000000000001</v>
      </c>
      <c r="H10" s="3">
        <f t="shared" si="1"/>
        <v>0.58499999999999996</v>
      </c>
      <c r="I10" s="3">
        <f t="shared" si="1"/>
        <v>9.7500000000000003E-2</v>
      </c>
      <c r="J10" s="3">
        <f t="shared" si="1"/>
        <v>0.6825</v>
      </c>
      <c r="K10" s="7">
        <v>3.8999999999999999E-4</v>
      </c>
      <c r="L10" s="3">
        <v>0.78</v>
      </c>
    </row>
    <row r="11" spans="1:12" ht="18" x14ac:dyDescent="0.25">
      <c r="A11" s="3" t="s">
        <v>19</v>
      </c>
      <c r="B11" s="4" t="s">
        <v>52</v>
      </c>
      <c r="C11" s="3" t="s">
        <v>51</v>
      </c>
      <c r="D11" s="5">
        <v>1E-3</v>
      </c>
      <c r="E11" s="3">
        <f>$D$11*(1+E2)</f>
        <v>7.5000000000000002E-4</v>
      </c>
      <c r="F11" s="3">
        <f t="shared" ref="F11:J11" si="2">$D$11*(1+F2)</f>
        <v>1.25E-3</v>
      </c>
      <c r="G11" s="3">
        <f t="shared" si="2"/>
        <v>5.0000000000000001E-4</v>
      </c>
      <c r="H11" s="3">
        <f t="shared" si="2"/>
        <v>1.5E-3</v>
      </c>
      <c r="I11" s="3">
        <f t="shared" si="2"/>
        <v>2.5000000000000001E-4</v>
      </c>
      <c r="J11" s="3">
        <f t="shared" si="2"/>
        <v>1.75E-3</v>
      </c>
      <c r="K11" s="7">
        <v>9.9999999999999995E-7</v>
      </c>
      <c r="L11" s="5">
        <v>2E-3</v>
      </c>
    </row>
    <row r="12" spans="1:12" ht="18" x14ac:dyDescent="0.25">
      <c r="A12" s="3" t="s">
        <v>20</v>
      </c>
      <c r="B12" s="4" t="s">
        <v>53</v>
      </c>
      <c r="C12" s="3" t="s">
        <v>51</v>
      </c>
      <c r="D12" s="5">
        <v>1E-4</v>
      </c>
      <c r="E12" s="3">
        <f>$D$12*(1+E2)</f>
        <v>7.5000000000000007E-5</v>
      </c>
      <c r="F12" s="3">
        <f t="shared" ref="F12:J12" si="3">$D$12*(1+F2)</f>
        <v>1.25E-4</v>
      </c>
      <c r="G12" s="3">
        <f t="shared" si="3"/>
        <v>5.0000000000000002E-5</v>
      </c>
      <c r="H12" s="3">
        <f t="shared" si="3"/>
        <v>1.5000000000000001E-4</v>
      </c>
      <c r="I12" s="3">
        <f t="shared" si="3"/>
        <v>2.5000000000000001E-5</v>
      </c>
      <c r="J12" s="3">
        <f t="shared" si="3"/>
        <v>1.75E-4</v>
      </c>
      <c r="K12" s="7">
        <v>9.9999999999999995E-7</v>
      </c>
      <c r="L12" s="5">
        <v>2.0000000000000001E-4</v>
      </c>
    </row>
    <row r="13" spans="1:12" x14ac:dyDescent="0.25">
      <c r="A13" s="3" t="s">
        <v>21</v>
      </c>
      <c r="B13" s="4" t="s">
        <v>58</v>
      </c>
      <c r="C13" s="3" t="s">
        <v>8</v>
      </c>
      <c r="D13" s="3">
        <v>2.5</v>
      </c>
      <c r="E13" s="3">
        <v>1.875</v>
      </c>
      <c r="F13" s="3">
        <v>3.125</v>
      </c>
      <c r="G13" s="3">
        <v>1.25</v>
      </c>
      <c r="H13" s="3">
        <v>3.75</v>
      </c>
      <c r="I13" s="3">
        <v>0.625</v>
      </c>
      <c r="J13" s="3">
        <v>4.375</v>
      </c>
      <c r="K13" s="7">
        <v>2.5000000000000001E-3</v>
      </c>
      <c r="L13" s="3">
        <v>5</v>
      </c>
    </row>
    <row r="14" spans="1:12" x14ac:dyDescent="0.25">
      <c r="A14" s="3" t="s">
        <v>22</v>
      </c>
      <c r="B14" s="4" t="s">
        <v>58</v>
      </c>
      <c r="C14" s="3" t="s">
        <v>8</v>
      </c>
      <c r="D14" s="3">
        <v>0.39</v>
      </c>
      <c r="E14" s="3">
        <v>0.29249999999999998</v>
      </c>
      <c r="F14" s="3">
        <v>0.48749999999999999</v>
      </c>
      <c r="G14" s="3">
        <v>0.19500000000000001</v>
      </c>
      <c r="H14" s="3">
        <v>0.58499999999999996</v>
      </c>
      <c r="I14" s="3">
        <v>9.7500000000000003E-2</v>
      </c>
      <c r="J14" s="3">
        <v>0.6825</v>
      </c>
      <c r="K14" s="7">
        <v>3.8999999999999999E-4</v>
      </c>
      <c r="L14" s="3">
        <v>0.78</v>
      </c>
    </row>
    <row r="15" spans="1:12" ht="18" x14ac:dyDescent="0.25">
      <c r="A15" s="3" t="s">
        <v>23</v>
      </c>
      <c r="B15" s="4" t="s">
        <v>54</v>
      </c>
      <c r="C15" s="3" t="s">
        <v>51</v>
      </c>
      <c r="D15" s="5">
        <v>2.0000000000000001E-4</v>
      </c>
      <c r="E15" s="3">
        <f>$D$15*(1+E2)</f>
        <v>1.5000000000000001E-4</v>
      </c>
      <c r="F15" s="3">
        <f t="shared" ref="F15:J15" si="4">$D$15*(1+F2)</f>
        <v>2.5000000000000001E-4</v>
      </c>
      <c r="G15" s="3">
        <f t="shared" si="4"/>
        <v>1E-4</v>
      </c>
      <c r="H15" s="3">
        <f t="shared" si="4"/>
        <v>3.0000000000000003E-4</v>
      </c>
      <c r="I15" s="3">
        <f t="shared" si="4"/>
        <v>5.0000000000000002E-5</v>
      </c>
      <c r="J15" s="3">
        <f t="shared" si="4"/>
        <v>3.5E-4</v>
      </c>
      <c r="K15" s="7">
        <v>9.9999999999999995E-7</v>
      </c>
      <c r="L15" s="5">
        <v>4.0000000000000002E-4</v>
      </c>
    </row>
    <row r="16" spans="1:12" ht="18" x14ac:dyDescent="0.25">
      <c r="A16" s="3" t="s">
        <v>24</v>
      </c>
      <c r="B16" s="4" t="s">
        <v>55</v>
      </c>
      <c r="C16" s="3" t="s">
        <v>51</v>
      </c>
      <c r="D16" s="5">
        <v>1E-3</v>
      </c>
      <c r="E16" s="3">
        <f>$D$16*(1+E2)</f>
        <v>7.5000000000000002E-4</v>
      </c>
      <c r="F16" s="3">
        <f t="shared" ref="F16:J16" si="5">$D$16*(1+F2)</f>
        <v>1.25E-3</v>
      </c>
      <c r="G16" s="3">
        <f t="shared" si="5"/>
        <v>5.0000000000000001E-4</v>
      </c>
      <c r="H16" s="3">
        <f t="shared" si="5"/>
        <v>1.5E-3</v>
      </c>
      <c r="I16" s="3">
        <f t="shared" si="5"/>
        <v>2.5000000000000001E-4</v>
      </c>
      <c r="J16" s="3">
        <f t="shared" si="5"/>
        <v>1.75E-3</v>
      </c>
      <c r="K16" s="7">
        <v>9.9999999999999995E-7</v>
      </c>
      <c r="L16" s="5">
        <v>2E-3</v>
      </c>
    </row>
    <row r="17" spans="1:12" x14ac:dyDescent="0.25">
      <c r="A17" s="3" t="s">
        <v>25</v>
      </c>
      <c r="B17" s="4" t="s">
        <v>26</v>
      </c>
      <c r="C17" s="3" t="s">
        <v>8</v>
      </c>
      <c r="D17" s="3">
        <v>0.05</v>
      </c>
      <c r="E17" s="3">
        <f>$D$17*(1+E2)</f>
        <v>3.7500000000000006E-2</v>
      </c>
      <c r="F17" s="3">
        <f t="shared" ref="F17:J17" si="6">$D$17*(1+F2)</f>
        <v>6.25E-2</v>
      </c>
      <c r="G17" s="3">
        <f t="shared" si="6"/>
        <v>2.5000000000000001E-2</v>
      </c>
      <c r="H17" s="3">
        <f t="shared" si="6"/>
        <v>7.5000000000000011E-2</v>
      </c>
      <c r="I17" s="3">
        <f t="shared" si="6"/>
        <v>1.2500000000000001E-2</v>
      </c>
      <c r="J17" s="3">
        <f t="shared" si="6"/>
        <v>8.7500000000000008E-2</v>
      </c>
      <c r="K17" s="7">
        <v>5.0000000000000002E-5</v>
      </c>
      <c r="L17" s="5">
        <v>0.1</v>
      </c>
    </row>
    <row r="18" spans="1:12" x14ac:dyDescent="0.25">
      <c r="A18" s="3" t="s">
        <v>27</v>
      </c>
      <c r="B18" s="4" t="s">
        <v>28</v>
      </c>
      <c r="C18" s="3" t="s">
        <v>8</v>
      </c>
      <c r="D18" s="5">
        <v>700</v>
      </c>
      <c r="E18" s="3">
        <f>$D$18*(1+E2)</f>
        <v>525</v>
      </c>
      <c r="F18" s="3">
        <f t="shared" ref="F18:J18" si="7">$D$18*(1+F2)</f>
        <v>875</v>
      </c>
      <c r="G18" s="3">
        <f t="shared" si="7"/>
        <v>350</v>
      </c>
      <c r="H18" s="3">
        <f t="shared" si="7"/>
        <v>1050</v>
      </c>
      <c r="I18" s="3">
        <f t="shared" si="7"/>
        <v>175</v>
      </c>
      <c r="J18" s="3">
        <f t="shared" si="7"/>
        <v>1225</v>
      </c>
      <c r="K18" s="7">
        <v>70</v>
      </c>
      <c r="L18" s="5">
        <v>1400</v>
      </c>
    </row>
    <row r="19" spans="1:12" x14ac:dyDescent="0.25">
      <c r="A19" s="3" t="s">
        <v>29</v>
      </c>
      <c r="B19" s="4" t="s">
        <v>30</v>
      </c>
      <c r="C19" s="3" t="s">
        <v>11</v>
      </c>
      <c r="D19" s="3">
        <v>1</v>
      </c>
      <c r="E19" s="3">
        <f>$D$19*(1+E2)</f>
        <v>0.75</v>
      </c>
      <c r="F19" s="3">
        <f t="shared" ref="F19:J19" si="8">$D$19*(1+F2)</f>
        <v>1.25</v>
      </c>
      <c r="G19" s="3">
        <f t="shared" si="8"/>
        <v>0.5</v>
      </c>
      <c r="H19" s="3">
        <f t="shared" si="8"/>
        <v>1.5</v>
      </c>
      <c r="I19" s="3">
        <f t="shared" si="8"/>
        <v>0.25</v>
      </c>
      <c r="J19" s="3">
        <f t="shared" si="8"/>
        <v>1.75</v>
      </c>
      <c r="K19" s="7">
        <v>1E-3</v>
      </c>
      <c r="L19" s="3">
        <v>2</v>
      </c>
    </row>
    <row r="20" spans="1:12" x14ac:dyDescent="0.25">
      <c r="A20" s="3" t="s">
        <v>31</v>
      </c>
      <c r="B20" s="4" t="s">
        <v>32</v>
      </c>
      <c r="C20" s="3" t="s">
        <v>8</v>
      </c>
      <c r="D20" s="3">
        <f>L20/2</f>
        <v>1.6899999999999998E-2</v>
      </c>
      <c r="E20" s="3">
        <f>$D$20*(1+E2)</f>
        <v>1.2674999999999999E-2</v>
      </c>
      <c r="F20" s="3">
        <f t="shared" ref="F20:J20" si="9">$D$20*(1+F2)</f>
        <v>2.1124999999999998E-2</v>
      </c>
      <c r="G20" s="3">
        <f t="shared" si="9"/>
        <v>8.4499999999999992E-3</v>
      </c>
      <c r="H20" s="3">
        <f t="shared" si="9"/>
        <v>2.5349999999999998E-2</v>
      </c>
      <c r="I20" s="3">
        <f t="shared" si="9"/>
        <v>4.2249999999999996E-3</v>
      </c>
      <c r="J20" s="3">
        <f t="shared" si="9"/>
        <v>2.9574999999999997E-2</v>
      </c>
      <c r="K20" s="7">
        <v>1.6900000000000001E-5</v>
      </c>
      <c r="L20" s="3">
        <v>3.3799999999999997E-2</v>
      </c>
    </row>
    <row r="21" spans="1:12" x14ac:dyDescent="0.25">
      <c r="A21" s="3" t="s">
        <v>33</v>
      </c>
      <c r="B21" s="4" t="s">
        <v>59</v>
      </c>
      <c r="C21" s="3" t="s">
        <v>11</v>
      </c>
      <c r="D21" s="3">
        <f>L21/2</f>
        <v>50.8</v>
      </c>
      <c r="E21" s="3">
        <f>$D$21*(1+E2)</f>
        <v>38.099999999999994</v>
      </c>
      <c r="F21" s="3">
        <f t="shared" ref="F21:J21" si="10">$D$21*(1+F2)</f>
        <v>63.5</v>
      </c>
      <c r="G21" s="3">
        <f t="shared" si="10"/>
        <v>25.4</v>
      </c>
      <c r="H21" s="3">
        <f t="shared" si="10"/>
        <v>76.199999999999989</v>
      </c>
      <c r="I21" s="3">
        <f t="shared" si="10"/>
        <v>12.7</v>
      </c>
      <c r="J21" s="3">
        <f t="shared" si="10"/>
        <v>88.899999999999991</v>
      </c>
      <c r="K21" s="8">
        <v>5.08</v>
      </c>
      <c r="L21" s="3">
        <v>101.6</v>
      </c>
    </row>
    <row r="22" spans="1:12" x14ac:dyDescent="0.25">
      <c r="A22" s="3" t="s">
        <v>34</v>
      </c>
      <c r="B22" s="4" t="s">
        <v>60</v>
      </c>
      <c r="C22" s="3" t="s">
        <v>11</v>
      </c>
      <c r="D22" s="3">
        <f>L22/2</f>
        <v>40.299999999999997</v>
      </c>
      <c r="E22" s="3">
        <f>$D$22*(1+E2)</f>
        <v>30.224999999999998</v>
      </c>
      <c r="F22" s="3">
        <f t="shared" ref="F22:J22" si="11">$D$22*(1+F2)</f>
        <v>50.375</v>
      </c>
      <c r="G22" s="3">
        <f t="shared" si="11"/>
        <v>20.149999999999999</v>
      </c>
      <c r="H22" s="3">
        <f t="shared" si="11"/>
        <v>60.449999999999996</v>
      </c>
      <c r="I22" s="3">
        <f t="shared" si="11"/>
        <v>10.074999999999999</v>
      </c>
      <c r="J22" s="3">
        <f t="shared" si="11"/>
        <v>70.524999999999991</v>
      </c>
      <c r="K22" s="8">
        <v>4.03</v>
      </c>
      <c r="L22" s="3">
        <v>80.599999999999994</v>
      </c>
    </row>
    <row r="23" spans="1:12" x14ac:dyDescent="0.25">
      <c r="A23" s="3" t="s">
        <v>35</v>
      </c>
      <c r="B23" s="4" t="s">
        <v>36</v>
      </c>
      <c r="C23" s="3" t="s">
        <v>8</v>
      </c>
      <c r="D23" s="3">
        <f>L23/2</f>
        <v>1.9689999999999999E-2</v>
      </c>
      <c r="E23" s="3">
        <f>$D$23*(1+E2)</f>
        <v>1.4767499999999999E-2</v>
      </c>
      <c r="F23" s="3">
        <f t="shared" ref="F23:J23" si="12">$D$23*(1+F2)</f>
        <v>2.4612499999999999E-2</v>
      </c>
      <c r="G23" s="3">
        <f t="shared" si="12"/>
        <v>9.8449999999999996E-3</v>
      </c>
      <c r="H23" s="3">
        <f t="shared" si="12"/>
        <v>2.9534999999999999E-2</v>
      </c>
      <c r="I23" s="3">
        <f t="shared" si="12"/>
        <v>4.9224999999999998E-3</v>
      </c>
      <c r="J23" s="3">
        <f t="shared" si="12"/>
        <v>3.4457500000000002E-2</v>
      </c>
      <c r="K23" s="7">
        <v>1.969E-5</v>
      </c>
      <c r="L23" s="3">
        <v>3.9379999999999998E-2</v>
      </c>
    </row>
    <row r="24" spans="1:12" x14ac:dyDescent="0.25">
      <c r="A24" s="3" t="s">
        <v>37</v>
      </c>
      <c r="B24" s="4" t="s">
        <v>38</v>
      </c>
      <c r="C24" s="3" t="s">
        <v>11</v>
      </c>
      <c r="D24" s="3">
        <f>L24/2</f>
        <v>0.51500000000000001</v>
      </c>
      <c r="E24" s="3">
        <f>$D$24*(1+E2)</f>
        <v>0.38624999999999998</v>
      </c>
      <c r="F24" s="3">
        <f t="shared" ref="F24:J24" si="13">$D$24*(1+F2)</f>
        <v>0.64375000000000004</v>
      </c>
      <c r="G24" s="3">
        <f t="shared" si="13"/>
        <v>0.25750000000000001</v>
      </c>
      <c r="H24" s="3">
        <f t="shared" si="13"/>
        <v>0.77249999999999996</v>
      </c>
      <c r="I24" s="3">
        <f t="shared" si="13"/>
        <v>0.12875</v>
      </c>
      <c r="J24" s="3">
        <f t="shared" si="13"/>
        <v>0.90125</v>
      </c>
      <c r="K24" s="8">
        <v>5.1499999999999997E-2</v>
      </c>
      <c r="L24" s="3">
        <v>1.03</v>
      </c>
    </row>
    <row r="25" spans="1:12" x14ac:dyDescent="0.25">
      <c r="A25" s="3" t="s">
        <v>39</v>
      </c>
      <c r="B25" s="4" t="s">
        <v>40</v>
      </c>
      <c r="C25" s="3" t="s">
        <v>41</v>
      </c>
      <c r="D25" s="3">
        <v>10</v>
      </c>
      <c r="E25" s="3">
        <f>$D$25*(1+E2)</f>
        <v>7.5</v>
      </c>
      <c r="F25" s="3">
        <f t="shared" ref="F25:J25" si="14">$D$25*(1+F2)</f>
        <v>12.5</v>
      </c>
      <c r="G25" s="3">
        <f t="shared" si="14"/>
        <v>5</v>
      </c>
      <c r="H25" s="3">
        <f t="shared" si="14"/>
        <v>15</v>
      </c>
      <c r="I25" s="3">
        <f t="shared" si="14"/>
        <v>2.5</v>
      </c>
      <c r="J25" s="3">
        <f t="shared" si="14"/>
        <v>17.5</v>
      </c>
      <c r="K25" s="8">
        <v>1</v>
      </c>
      <c r="L25" s="3">
        <v>100</v>
      </c>
    </row>
    <row r="26" spans="1:12" x14ac:dyDescent="0.25">
      <c r="A26" s="3" t="s">
        <v>42</v>
      </c>
      <c r="B26" s="4" t="s">
        <v>43</v>
      </c>
      <c r="C26" s="3" t="s">
        <v>44</v>
      </c>
      <c r="D26" s="3">
        <v>0.14000000000000001</v>
      </c>
      <c r="E26" s="3">
        <f t="shared" ref="E26:J26" si="15">$D$26*(1+E2)</f>
        <v>0.10500000000000001</v>
      </c>
      <c r="F26" s="3">
        <f t="shared" si="15"/>
        <v>0.17500000000000002</v>
      </c>
      <c r="G26" s="3">
        <f t="shared" si="15"/>
        <v>7.0000000000000007E-2</v>
      </c>
      <c r="H26" s="3">
        <f t="shared" si="15"/>
        <v>0.21000000000000002</v>
      </c>
      <c r="I26" s="3">
        <f t="shared" si="15"/>
        <v>3.5000000000000003E-2</v>
      </c>
      <c r="J26" s="3">
        <f t="shared" si="15"/>
        <v>0.24500000000000002</v>
      </c>
      <c r="K26" s="8">
        <v>1.4E-2</v>
      </c>
      <c r="L26" s="3">
        <v>0.28000000000000003</v>
      </c>
    </row>
    <row r="27" spans="1:12" ht="18" x14ac:dyDescent="0.25">
      <c r="A27" s="3" t="s">
        <v>45</v>
      </c>
      <c r="B27" s="4" t="s">
        <v>61</v>
      </c>
      <c r="C27" s="3" t="s">
        <v>8</v>
      </c>
      <c r="D27" s="9">
        <f>L27/2</f>
        <v>8.9285714285714281E-3</v>
      </c>
      <c r="E27" s="9">
        <f>$D$27*(1+E2)</f>
        <v>6.6964285714285711E-3</v>
      </c>
      <c r="F27" s="9">
        <f t="shared" ref="F27:J27" si="16">$D$27*(1+F2)</f>
        <v>1.1160714285714284E-2</v>
      </c>
      <c r="G27" s="9">
        <f t="shared" si="16"/>
        <v>4.464285714285714E-3</v>
      </c>
      <c r="H27" s="9">
        <f t="shared" si="16"/>
        <v>1.3392857142857142E-2</v>
      </c>
      <c r="I27" s="9">
        <f t="shared" si="16"/>
        <v>2.232142857142857E-3</v>
      </c>
      <c r="J27" s="9">
        <f t="shared" si="16"/>
        <v>1.5625E-2</v>
      </c>
      <c r="K27" s="10">
        <f>1/1120</f>
        <v>8.9285714285714283E-4</v>
      </c>
      <c r="L27" s="9">
        <f>1/56</f>
        <v>1.7857142857142856E-2</v>
      </c>
    </row>
    <row r="28" spans="1:12" ht="18" x14ac:dyDescent="0.25">
      <c r="A28" s="3" t="s">
        <v>46</v>
      </c>
      <c r="B28" s="4" t="s">
        <v>62</v>
      </c>
      <c r="C28" s="3" t="s">
        <v>8</v>
      </c>
      <c r="D28" s="9">
        <f>L28/2</f>
        <v>2.9940119760479044E-3</v>
      </c>
      <c r="E28" s="9">
        <f t="shared" ref="E28:J28" si="17">$D$28*(1+E2)</f>
        <v>2.2455089820359285E-3</v>
      </c>
      <c r="F28" s="9">
        <f t="shared" si="17"/>
        <v>3.7425149700598802E-3</v>
      </c>
      <c r="G28" s="9">
        <f t="shared" si="17"/>
        <v>1.4970059880239522E-3</v>
      </c>
      <c r="H28" s="9">
        <f t="shared" si="17"/>
        <v>4.491017964071857E-3</v>
      </c>
      <c r="I28" s="9">
        <f t="shared" si="17"/>
        <v>7.4850299401197609E-4</v>
      </c>
      <c r="J28" s="9">
        <f t="shared" si="17"/>
        <v>5.2395209580838329E-3</v>
      </c>
      <c r="K28" s="9">
        <f>1/3340</f>
        <v>2.9940119760479042E-4</v>
      </c>
      <c r="L28" s="9">
        <f>1/167</f>
        <v>5.9880239520958087E-3</v>
      </c>
    </row>
    <row r="29" spans="1:12" x14ac:dyDescent="0.25">
      <c r="A29" s="3" t="s">
        <v>47</v>
      </c>
      <c r="B29" s="4" t="s">
        <v>63</v>
      </c>
      <c r="C29" s="3" t="s">
        <v>8</v>
      </c>
      <c r="D29" s="9">
        <f>L29/2</f>
        <v>6.1728395061728392E-3</v>
      </c>
      <c r="E29" s="9">
        <f t="shared" ref="E29:J29" si="18">$D$29*(1+E2)</f>
        <v>4.6296296296296294E-3</v>
      </c>
      <c r="F29" s="9">
        <f t="shared" si="18"/>
        <v>7.716049382716049E-3</v>
      </c>
      <c r="G29" s="9">
        <f t="shared" si="18"/>
        <v>3.0864197530864196E-3</v>
      </c>
      <c r="H29" s="9">
        <f t="shared" si="18"/>
        <v>9.2592592592592587E-3</v>
      </c>
      <c r="I29" s="9">
        <f t="shared" si="18"/>
        <v>1.5432098765432098E-3</v>
      </c>
      <c r="J29" s="9">
        <f t="shared" si="18"/>
        <v>1.0802469135802469E-2</v>
      </c>
      <c r="K29" s="9">
        <f>1/1620</f>
        <v>6.1728395061728394E-4</v>
      </c>
      <c r="L29" s="9">
        <f>1/81</f>
        <v>1.2345679012345678E-2</v>
      </c>
    </row>
    <row r="30" spans="1:12" x14ac:dyDescent="0.25">
      <c r="A30" s="3" t="s">
        <v>48</v>
      </c>
      <c r="B30" s="4" t="s">
        <v>64</v>
      </c>
      <c r="C30" s="3" t="s">
        <v>8</v>
      </c>
      <c r="D30" s="9">
        <v>6.17283950617284E-3</v>
      </c>
      <c r="E30" s="9">
        <v>4.6296296296296302E-3</v>
      </c>
      <c r="F30" s="9">
        <v>7.7160493827160498E-3</v>
      </c>
      <c r="G30" s="9">
        <v>3.08641975308642E-3</v>
      </c>
      <c r="H30" s="9">
        <v>9.2592592592592605E-3</v>
      </c>
      <c r="I30" s="9">
        <v>1.54320987654321E-3</v>
      </c>
      <c r="J30" s="9">
        <v>1.08024691358025E-2</v>
      </c>
      <c r="K30" s="9">
        <f>1/1620</f>
        <v>6.1728395061728394E-4</v>
      </c>
      <c r="L30" s="9">
        <v>1.2345679012345699E-2</v>
      </c>
    </row>
  </sheetData>
  <mergeCells count="5">
    <mergeCell ref="E1:L1"/>
    <mergeCell ref="A1:A2"/>
    <mergeCell ref="B1:B2"/>
    <mergeCell ref="C1:C2"/>
    <mergeCell ref="D1:D2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MogeDu</cp:lastModifiedBy>
  <dcterms:created xsi:type="dcterms:W3CDTF">2021-11-07T03:07:53Z</dcterms:created>
  <dcterms:modified xsi:type="dcterms:W3CDTF">2023-05-08T07:55:12Z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33134CE7AFAD48A6A10210E960B90B59</vt:lpwstr>
  </property>
  <property fmtid="{D5CDD505-2E9C-101B-9397-08002B2CF9AE}" pid="3" name="KSOProductBuildVer">
    <vt:lpwstr>2052-11.1.0.11045</vt:lpwstr>
  </property>
</Properties>
</file>