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765" windowHeight="144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7" i="1"/>
  <c r="C16"/>
  <c r="C10"/>
  <c r="C9"/>
  <c r="C7"/>
  <c r="C6"/>
  <c r="C4"/>
</calcChain>
</file>

<file path=xl/sharedStrings.xml><?xml version="1.0" encoding="utf-8"?>
<sst xmlns="http://schemas.openxmlformats.org/spreadsheetml/2006/main" count="77" uniqueCount="57">
  <si>
    <t>Trait</t>
  </si>
  <si>
    <t>Prevalence</t>
  </si>
  <si>
    <t>Asian travel</t>
  </si>
  <si>
    <t>Smoking</t>
  </si>
  <si>
    <t>Tuberculosis</t>
  </si>
  <si>
    <t>Lung cancer</t>
  </si>
  <si>
    <t>Bronchitis</t>
  </si>
  <si>
    <t>CXRFindings</t>
  </si>
  <si>
    <t>Dyspnea</t>
  </si>
  <si>
    <t>Given</t>
  </si>
  <si>
    <t>travel</t>
  </si>
  <si>
    <t>no travel</t>
  </si>
  <si>
    <t>-</t>
  </si>
  <si>
    <t>smoking</t>
  </si>
  <si>
    <t>no smoking</t>
  </si>
  <si>
    <t>none</t>
  </si>
  <si>
    <t>tuberculosis</t>
  </si>
  <si>
    <t>cancer</t>
  </si>
  <si>
    <t>both</t>
  </si>
  <si>
    <t>bronchitis</t>
  </si>
  <si>
    <t>Note</t>
  </si>
  <si>
    <t>Source</t>
  </si>
  <si>
    <t>2007 US data</t>
  </si>
  <si>
    <t>JAMA</t>
  </si>
  <si>
    <t>Link</t>
  </si>
  <si>
    <t>http://jama.ama-assn.org/cgi/content/full/302/3/250</t>
  </si>
  <si>
    <t>http://www.wrongdiagnosis.com/t/tuberculosis/prevalence.htm</t>
  </si>
  <si>
    <t>wrongdiagnosis</t>
  </si>
  <si>
    <t>2000 estimate</t>
  </si>
  <si>
    <t>http://www.kidon.com/smoke/percentages3.htm</t>
  </si>
  <si>
    <t>http://www.wrongdiagnosis.com/b/bronchitis/prevalence-types.htm</t>
  </si>
  <si>
    <t>actually the death rate, '90s; underestimate; incidence roughly equals mortality</t>
  </si>
  <si>
    <t>PubMed</t>
  </si>
  <si>
    <t>http://www.ncbi.nlm.nih.gov/pmc/articles/PMC1007645/</t>
  </si>
  <si>
    <t>http://www3.interscience.wiley.com/cgi-bin/fulltext/76501988/HTMLSTART</t>
  </si>
  <si>
    <t>ACS</t>
  </si>
  <si>
    <t>http://www.ncbi.nlm.nih.gov/pubmed/16343340</t>
  </si>
  <si>
    <t>sensitivity, "any pathology"</t>
  </si>
  <si>
    <t>sensitivity, "indeterminate films"</t>
  </si>
  <si>
    <t>ACS, PubMed</t>
  </si>
  <si>
    <t>http://www3.interscience.wiley.com/cgi-bin/fulltext/76501988/HTMLSTART , http://www.ncbi.nlm.nih.gov/pubmed/16343340</t>
  </si>
  <si>
    <t>TB/bronch</t>
  </si>
  <si>
    <t>all</t>
  </si>
  <si>
    <t>TB/canc</t>
  </si>
  <si>
    <t>canc/bronch</t>
  </si>
  <si>
    <t>average of 20-60% depending on location of tumor(s) and stage</t>
  </si>
  <si>
    <t>http://summit.stanford.edu/pcn/M07_Dyspnea/prev.html</t>
  </si>
  <si>
    <t>End of Life</t>
  </si>
  <si>
    <t xml:space="preserve">http://books.google.com/books?id=iWnwrHy3uF0C&amp;pg=PA316&amp;lpg=PA316&amp;dq=frequency+dyspnea+tuberculosis&amp;source=bl&amp;ots=44xqrQ96Vg&amp;sig=9tR9Lah_Lj_IEEwzrqA8yLayvzQ&amp;hl=en&amp;ei=iCv6SrGoHtL-nQfa7Oz0DA&amp;sa=X&amp;oi=book_result&amp;ct=result&amp;resnum=9&amp;ved=0CDMQ6AEwCA#v=onepage&amp;q=frequency%20dyspnea%20tuberculosis&amp;f=false </t>
  </si>
  <si>
    <t>culture-positive, post-primary, 2004</t>
  </si>
  <si>
    <t>http://informahealthcare.com/doi/abs/10.1080/028134399750002728</t>
  </si>
  <si>
    <t>informa</t>
  </si>
  <si>
    <t>control in study for chronic bronchitis</t>
  </si>
  <si>
    <t>inverse of specificity for cancer, indeterminate films, averaged with inverse of specificity for TB, "any pathology"</t>
  </si>
  <si>
    <t>chronic bronchitis</t>
  </si>
  <si>
    <t>chronic bronchitis; up to 94% at end of life for COPD</t>
  </si>
  <si>
    <t>REASONABLE GUESS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</si>
</sst>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10"/>
      <name val="Arial"/>
    </font>
    <font>
      <sz val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sz val="16"/>
      <color theme="0"/>
      <name val="Calibri"/>
      <family val="2"/>
      <scheme val="minor"/>
    </font>
    <font>
      <b/>
      <i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0" xfId="0" applyFont="1" applyFill="1" applyBorder="1"/>
    <xf numFmtId="0" fontId="5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/>
    </xf>
    <xf numFmtId="10" fontId="5" fillId="4" borderId="4" xfId="2" applyNumberFormat="1" applyFont="1" applyFill="1" applyBorder="1"/>
    <xf numFmtId="0" fontId="7" fillId="4" borderId="4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/>
    </xf>
    <xf numFmtId="10" fontId="5" fillId="2" borderId="4" xfId="2" applyNumberFormat="1" applyFont="1" applyFill="1" applyBorder="1"/>
    <xf numFmtId="0" fontId="7" fillId="2" borderId="4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/>
    </xf>
    <xf numFmtId="0" fontId="7" fillId="2" borderId="6" xfId="0" applyFont="1" applyFill="1" applyBorder="1" applyAlignment="1">
      <alignment wrapText="1"/>
    </xf>
    <xf numFmtId="0" fontId="7" fillId="4" borderId="4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7" fillId="2" borderId="4" xfId="0" applyFont="1" applyFill="1" applyBorder="1"/>
    <xf numFmtId="0" fontId="0" fillId="0" borderId="0" xfId="0" applyBorder="1"/>
    <xf numFmtId="0" fontId="5" fillId="2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4" fillId="2" borderId="4" xfId="1" applyFill="1" applyBorder="1" applyAlignment="1" applyProtection="1">
      <alignment wrapText="1"/>
    </xf>
    <xf numFmtId="0" fontId="4" fillId="4" borderId="4" xfId="1" applyFill="1" applyBorder="1" applyAlignment="1" applyProtection="1">
      <alignment wrapText="1"/>
    </xf>
    <xf numFmtId="0" fontId="4" fillId="2" borderId="4" xfId="1" applyNumberFormat="1" applyFill="1" applyBorder="1" applyAlignment="1" applyProtection="1">
      <alignment wrapText="1"/>
    </xf>
    <xf numFmtId="10" fontId="6" fillId="5" borderId="4" xfId="2" applyNumberFormat="1" applyFont="1" applyFill="1" applyBorder="1"/>
    <xf numFmtId="0" fontId="9" fillId="5" borderId="4" xfId="0" applyFont="1" applyFill="1" applyBorder="1" applyAlignment="1">
      <alignment horizontal="center" wrapText="1"/>
    </xf>
    <xf numFmtId="10" fontId="6" fillId="5" borderId="6" xfId="2" applyNumberFormat="1" applyFont="1" applyFill="1" applyBorder="1"/>
    <xf numFmtId="0" fontId="9" fillId="5" borderId="6" xfId="0" applyFont="1" applyFill="1" applyBorder="1" applyAlignment="1">
      <alignment horizont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rongdiagnosis.com/b/bronchitis/prevalence-types.ht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ncbi.nlm.nih.gov/pubmed/16343340" TargetMode="External"/><Relationship Id="rId7" Type="http://schemas.openxmlformats.org/officeDocument/2006/relationships/hyperlink" Target="http://www.kidon.com/smoke/percentages3.htm" TargetMode="External"/><Relationship Id="rId12" Type="http://schemas.openxmlformats.org/officeDocument/2006/relationships/hyperlink" Target="http://www3.interscience.wiley.com/cgi-bin/fulltext/76501988/HTMLSTART" TargetMode="External"/><Relationship Id="rId2" Type="http://schemas.openxmlformats.org/officeDocument/2006/relationships/hyperlink" Target="http://www3.interscience.wiley.com/cgi-bin/fulltext/76501988/HTMLSTART" TargetMode="External"/><Relationship Id="rId1" Type="http://schemas.openxmlformats.org/officeDocument/2006/relationships/hyperlink" Target="http://www.wrongdiagnosis.com/t/tuberculosis/prevalence.htm" TargetMode="External"/><Relationship Id="rId6" Type="http://schemas.openxmlformats.org/officeDocument/2006/relationships/hyperlink" Target="http://www.kidon.com/smoke/percentages3.htm" TargetMode="External"/><Relationship Id="rId11" Type="http://schemas.openxmlformats.org/officeDocument/2006/relationships/hyperlink" Target="http://informahealthcare.com/doi/abs/10.1080/028134399750002728" TargetMode="External"/><Relationship Id="rId5" Type="http://schemas.openxmlformats.org/officeDocument/2006/relationships/hyperlink" Target="http://jama.ama-assn.org/cgi/content/full/302/3/250" TargetMode="External"/><Relationship Id="rId10" Type="http://schemas.openxmlformats.org/officeDocument/2006/relationships/hyperlink" Target="http://informahealthcare.com/doi/abs/10.1080/028134399750002728" TargetMode="External"/><Relationship Id="rId4" Type="http://schemas.openxmlformats.org/officeDocument/2006/relationships/hyperlink" Target="http://summit.stanford.edu/pcn/M07_Dyspnea/prev.html" TargetMode="External"/><Relationship Id="rId9" Type="http://schemas.openxmlformats.org/officeDocument/2006/relationships/hyperlink" Target="http://www.ncbi.nlm.nih.gov/pmc/articles/PMC100764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30"/>
  <sheetViews>
    <sheetView tabSelected="1" workbookViewId="0">
      <selection activeCell="E30" sqref="E30"/>
    </sheetView>
  </sheetViews>
  <sheetFormatPr defaultRowHeight="12.75"/>
  <cols>
    <col min="1" max="1" width="16" bestFit="1" customWidth="1"/>
    <col min="2" max="2" width="13.42578125" bestFit="1" customWidth="1"/>
    <col min="3" max="3" width="15.140625" bestFit="1" customWidth="1"/>
    <col min="4" max="4" width="47.28515625" style="1" bestFit="1" customWidth="1"/>
    <col min="5" max="5" width="21.140625" customWidth="1"/>
    <col min="6" max="6" width="69.5703125" customWidth="1"/>
    <col min="9" max="13" width="10.42578125" customWidth="1"/>
  </cols>
  <sheetData>
    <row r="1" spans="1:48" s="2" customFormat="1" ht="21.75" thickBot="1">
      <c r="A1" s="13" t="s">
        <v>0</v>
      </c>
      <c r="B1" s="13" t="s">
        <v>9</v>
      </c>
      <c r="C1" s="13" t="s">
        <v>1</v>
      </c>
      <c r="D1" s="14" t="s">
        <v>20</v>
      </c>
      <c r="E1" s="13" t="s">
        <v>21</v>
      </c>
      <c r="F1" s="13" t="s">
        <v>24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1:48" s="3" customFormat="1" ht="16.5" thickTop="1">
      <c r="A2" s="11" t="s">
        <v>2</v>
      </c>
      <c r="B2" s="12" t="s">
        <v>12</v>
      </c>
      <c r="C2" s="34">
        <v>5.0000000000000001E-3</v>
      </c>
      <c r="D2" s="35" t="s">
        <v>56</v>
      </c>
      <c r="E2" s="12"/>
      <c r="F2" s="19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1:48" s="4" customFormat="1" ht="15.75">
      <c r="A3" s="7" t="s">
        <v>3</v>
      </c>
      <c r="B3" s="8" t="s">
        <v>12</v>
      </c>
      <c r="C3" s="9">
        <v>0.19800000000000001</v>
      </c>
      <c r="D3" s="10" t="s">
        <v>22</v>
      </c>
      <c r="E3" s="8" t="s">
        <v>23</v>
      </c>
      <c r="F3" s="30" t="s">
        <v>25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spans="1:48" s="4" customFormat="1" ht="15.75">
      <c r="A4" s="24" t="s">
        <v>4</v>
      </c>
      <c r="B4" s="15" t="s">
        <v>11</v>
      </c>
      <c r="C4" s="16">
        <f>12500000/304059724</f>
        <v>4.1110344492715514E-2</v>
      </c>
      <c r="D4" s="17" t="s">
        <v>28</v>
      </c>
      <c r="E4" s="15" t="s">
        <v>27</v>
      </c>
      <c r="F4" s="29" t="s">
        <v>26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</row>
    <row r="5" spans="1:48" s="4" customFormat="1" ht="15">
      <c r="A5" s="25"/>
      <c r="B5" s="15" t="s">
        <v>10</v>
      </c>
      <c r="C5" s="32">
        <v>0.05</v>
      </c>
      <c r="D5" s="33" t="s">
        <v>56</v>
      </c>
      <c r="E5" s="15"/>
      <c r="F5" s="2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  <row r="6" spans="1:48" s="4" customFormat="1" ht="30.75">
      <c r="A6" s="28" t="s">
        <v>5</v>
      </c>
      <c r="B6" s="8" t="s">
        <v>14</v>
      </c>
      <c r="C6" s="9">
        <f>AVERAGE(85.9, 26.9)/100000</f>
        <v>5.6400000000000005E-4</v>
      </c>
      <c r="D6" s="10" t="s">
        <v>31</v>
      </c>
      <c r="E6" s="8"/>
      <c r="F6" s="30" t="s">
        <v>29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</row>
    <row r="7" spans="1:48" s="4" customFormat="1" ht="30.75">
      <c r="A7" s="28"/>
      <c r="B7" s="8" t="s">
        <v>13</v>
      </c>
      <c r="C7" s="9">
        <f>AVERAGE(305.7, 157)/100000</f>
        <v>2.3135E-3</v>
      </c>
      <c r="D7" s="10" t="s">
        <v>31</v>
      </c>
      <c r="E7" s="8"/>
      <c r="F7" s="30" t="s">
        <v>29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</row>
    <row r="8" spans="1:48" s="4" customFormat="1" ht="15.75">
      <c r="A8" s="24" t="s">
        <v>6</v>
      </c>
      <c r="B8" s="15" t="s">
        <v>14</v>
      </c>
      <c r="C8" s="16">
        <v>4.4499999999999998E-2</v>
      </c>
      <c r="D8" s="17" t="s">
        <v>54</v>
      </c>
      <c r="E8" s="15" t="s">
        <v>27</v>
      </c>
      <c r="F8" s="29" t="s">
        <v>30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</row>
    <row r="9" spans="1:48" s="4" customFormat="1" ht="15.75">
      <c r="A9" s="25"/>
      <c r="B9" s="15" t="s">
        <v>13</v>
      </c>
      <c r="C9" s="16">
        <f>4.23*C8</f>
        <v>0.18823500000000001</v>
      </c>
      <c r="D9" s="17" t="s">
        <v>54</v>
      </c>
      <c r="E9" s="15" t="s">
        <v>32</v>
      </c>
      <c r="F9" s="29" t="s">
        <v>33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r="10" spans="1:48" s="4" customFormat="1" ht="45.75">
      <c r="A10" s="28" t="s">
        <v>7</v>
      </c>
      <c r="B10" s="8" t="s">
        <v>15</v>
      </c>
      <c r="C10" s="9">
        <f>AVERAGE(10,37)/100</f>
        <v>0.23499999999999999</v>
      </c>
      <c r="D10" s="10" t="s">
        <v>53</v>
      </c>
      <c r="E10" s="8" t="s">
        <v>39</v>
      </c>
      <c r="F10" s="30" t="s">
        <v>40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</row>
    <row r="11" spans="1:48" s="4" customFormat="1" ht="15.75">
      <c r="A11" s="28"/>
      <c r="B11" s="8" t="s">
        <v>16</v>
      </c>
      <c r="C11" s="9">
        <v>0.92</v>
      </c>
      <c r="D11" s="10" t="s">
        <v>37</v>
      </c>
      <c r="E11" s="8" t="s">
        <v>32</v>
      </c>
      <c r="F11" s="30" t="s">
        <v>36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</row>
    <row r="12" spans="1:48" s="4" customFormat="1" ht="15.75">
      <c r="A12" s="28"/>
      <c r="B12" s="8" t="s">
        <v>17</v>
      </c>
      <c r="C12" s="9">
        <v>0.84</v>
      </c>
      <c r="D12" s="10" t="s">
        <v>38</v>
      </c>
      <c r="E12" s="8" t="s">
        <v>35</v>
      </c>
      <c r="F12" s="30" t="s">
        <v>34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</row>
    <row r="13" spans="1:48" s="4" customFormat="1" ht="15">
      <c r="A13" s="28"/>
      <c r="B13" s="8" t="s">
        <v>18</v>
      </c>
      <c r="C13" s="32">
        <v>0.95</v>
      </c>
      <c r="D13" s="33" t="s">
        <v>56</v>
      </c>
      <c r="E13" s="8"/>
      <c r="F13" s="20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</row>
    <row r="14" spans="1:48" s="4" customFormat="1" ht="15.75">
      <c r="A14" s="24" t="s">
        <v>8</v>
      </c>
      <c r="B14" s="15" t="s">
        <v>15</v>
      </c>
      <c r="C14" s="16">
        <v>1.4999999999999999E-2</v>
      </c>
      <c r="D14" s="17" t="s">
        <v>52</v>
      </c>
      <c r="E14" s="15" t="s">
        <v>51</v>
      </c>
      <c r="F14" s="29" t="s">
        <v>50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</row>
    <row r="15" spans="1:48" s="4" customFormat="1" ht="64.5">
      <c r="A15" s="26"/>
      <c r="B15" s="15" t="s">
        <v>16</v>
      </c>
      <c r="C15" s="16">
        <v>0.432</v>
      </c>
      <c r="D15" s="17" t="s">
        <v>49</v>
      </c>
      <c r="E15" s="18" t="s">
        <v>4</v>
      </c>
      <c r="F15" s="31" t="s">
        <v>48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</row>
    <row r="16" spans="1:48" s="4" customFormat="1" ht="30.75">
      <c r="A16" s="26"/>
      <c r="B16" s="15" t="s">
        <v>17</v>
      </c>
      <c r="C16" s="16">
        <f>AVERAGE(20,60)/100</f>
        <v>0.4</v>
      </c>
      <c r="D16" s="17" t="s">
        <v>45</v>
      </c>
      <c r="E16" s="15" t="s">
        <v>47</v>
      </c>
      <c r="F16" s="29" t="s">
        <v>46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</row>
    <row r="17" spans="1:48" s="5" customFormat="1" ht="30.75">
      <c r="A17" s="26"/>
      <c r="B17" s="15" t="s">
        <v>19</v>
      </c>
      <c r="C17" s="16">
        <f>AVERAGE(19.4, 22)/100</f>
        <v>0.20699999999999999</v>
      </c>
      <c r="D17" s="17" t="s">
        <v>55</v>
      </c>
      <c r="E17" s="15" t="s">
        <v>51</v>
      </c>
      <c r="F17" s="29" t="s">
        <v>50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</row>
    <row r="18" spans="1:48" s="2" customFormat="1" ht="15">
      <c r="A18" s="26"/>
      <c r="B18" s="15" t="s">
        <v>43</v>
      </c>
      <c r="C18" s="32">
        <v>0.6</v>
      </c>
      <c r="D18" s="33" t="s">
        <v>56</v>
      </c>
      <c r="E18" s="15"/>
      <c r="F18" s="22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</row>
    <row r="19" spans="1:48" s="2" customFormat="1" ht="15">
      <c r="A19" s="26"/>
      <c r="B19" s="15" t="s">
        <v>41</v>
      </c>
      <c r="C19" s="32">
        <v>0.5</v>
      </c>
      <c r="D19" s="33" t="s">
        <v>56</v>
      </c>
      <c r="E19" s="15"/>
      <c r="F19" s="22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</row>
    <row r="20" spans="1:48" s="2" customFormat="1" ht="15">
      <c r="A20" s="26"/>
      <c r="B20" s="15" t="s">
        <v>44</v>
      </c>
      <c r="C20" s="32">
        <v>0.5</v>
      </c>
      <c r="D20" s="33" t="s">
        <v>56</v>
      </c>
      <c r="E20" s="15"/>
      <c r="F20" s="22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</row>
    <row r="21" spans="1:48" s="2" customFormat="1" ht="15">
      <c r="A21" s="27"/>
      <c r="B21" s="15" t="s">
        <v>42</v>
      </c>
      <c r="C21" s="32">
        <v>0.75</v>
      </c>
      <c r="D21" s="33" t="s">
        <v>56</v>
      </c>
      <c r="E21" s="15"/>
      <c r="F21" s="2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</row>
    <row r="22" spans="1:48"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</row>
    <row r="23" spans="1:48"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30" spans="1:48">
      <c r="E30" s="1"/>
    </row>
  </sheetData>
  <mergeCells count="5">
    <mergeCell ref="A4:A5"/>
    <mergeCell ref="A14:A21"/>
    <mergeCell ref="A10:A13"/>
    <mergeCell ref="A8:A9"/>
    <mergeCell ref="A6:A7"/>
  </mergeCells>
  <phoneticPr fontId="2" type="noConversion"/>
  <hyperlinks>
    <hyperlink ref="F4" r:id="rId1"/>
    <hyperlink ref="F12" r:id="rId2"/>
    <hyperlink ref="F11" r:id="rId3"/>
    <hyperlink ref="F15"/>
    <hyperlink ref="F16" r:id="rId4"/>
    <hyperlink ref="F3" r:id="rId5"/>
    <hyperlink ref="F6" r:id="rId6"/>
    <hyperlink ref="F7" r:id="rId7"/>
    <hyperlink ref="F8" r:id="rId8"/>
    <hyperlink ref="F9" r:id="rId9"/>
    <hyperlink ref="F14" r:id="rId10"/>
    <hyperlink ref="F17" r:id="rId11"/>
    <hyperlink ref="F10" r:id="rId12" display="http://www3.interscience.wiley.com/cgi-bin/fulltext/76501988/HTMLSTART"/>
  </hyperlinks>
  <pageMargins left="0.25" right="0.25" top="0.75" bottom="0.75" header="0.3" footer="0.3"/>
  <pageSetup scale="74" orientation="landscape" horizontalDpi="4294967293" r:id="rId1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Townsend</dc:creator>
  <cp:lastModifiedBy>Shanon Clemmons</cp:lastModifiedBy>
  <cp:lastPrinted>2009-11-23T03:34:32Z</cp:lastPrinted>
  <dcterms:created xsi:type="dcterms:W3CDTF">2009-11-11T01:26:57Z</dcterms:created>
  <dcterms:modified xsi:type="dcterms:W3CDTF">2009-11-23T05:12:14Z</dcterms:modified>
</cp:coreProperties>
</file>