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theK9\Documents\School\Statistics\Final Project\"/>
    </mc:Choice>
  </mc:AlternateContent>
  <xr:revisionPtr revIDLastSave="0" documentId="13_ncr:1_{80E6B98B-958D-4C76-82CA-2FD73721AFF2}" xr6:coauthVersionLast="43" xr6:coauthVersionMax="43" xr10:uidLastSave="{00000000-0000-0000-0000-000000000000}"/>
  <bookViews>
    <workbookView xWindow="-10380" yWindow="2445" windowWidth="21615" windowHeight="12825" activeTab="5" xr2:uid="{5E651561-D824-4617-ABF3-9CA744231E3C}"/>
  </bookViews>
  <sheets>
    <sheet name="MainData" sheetId="1" r:id="rId1"/>
    <sheet name="Regression" sheetId="2" r:id="rId2"/>
    <sheet name="Scatter" sheetId="3" r:id="rId3"/>
    <sheet name="Histograms" sheetId="4" r:id="rId4"/>
    <sheet name="Normality" sheetId="5" r:id="rId5"/>
    <sheet name="Chi-squared Normal" sheetId="7" r:id="rId6"/>
  </sheets>
  <definedNames>
    <definedName name="_xlchart.v1.0" hidden="1">MainData!$A$2:$A$36</definedName>
    <definedName name="_xlchart.v1.1" hidden="1">MainData!$A$2:$A$18</definedName>
    <definedName name="_xlchart.v1.2" hidden="1">MainData!$A$19:$A$36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7" l="1"/>
  <c r="R2" i="7" s="1"/>
  <c r="S2" i="7" s="1"/>
  <c r="R3" i="7"/>
  <c r="R4" i="7"/>
  <c r="R5" i="7"/>
  <c r="R6" i="7"/>
  <c r="R7" i="7"/>
  <c r="R8" i="7"/>
  <c r="S8" i="7" s="1"/>
  <c r="R9" i="7"/>
  <c r="R10" i="7"/>
  <c r="R11" i="7"/>
  <c r="R12" i="7"/>
  <c r="R13" i="7"/>
  <c r="R14" i="7"/>
  <c r="R15" i="7"/>
  <c r="R16" i="7"/>
  <c r="S16" i="7" s="1"/>
  <c r="R17" i="7"/>
  <c r="R18" i="7"/>
  <c r="Q18" i="7"/>
  <c r="Q17" i="7"/>
  <c r="S17" i="7" s="1"/>
  <c r="Q16" i="7"/>
  <c r="Q15" i="7"/>
  <c r="Q14" i="7"/>
  <c r="S14" i="7" s="1"/>
  <c r="Q13" i="7"/>
  <c r="S13" i="7" s="1"/>
  <c r="S12" i="7"/>
  <c r="Q12" i="7"/>
  <c r="Q11" i="7"/>
  <c r="S11" i="7" s="1"/>
  <c r="Q10" i="7"/>
  <c r="Q9" i="7"/>
  <c r="S9" i="7" s="1"/>
  <c r="Q8" i="7"/>
  <c r="Q7" i="7"/>
  <c r="S7" i="7" s="1"/>
  <c r="Q6" i="7"/>
  <c r="S6" i="7" s="1"/>
  <c r="Q5" i="7"/>
  <c r="S5" i="7" s="1"/>
  <c r="S4" i="7"/>
  <c r="Q4" i="7"/>
  <c r="Q3" i="7"/>
  <c r="S3" i="7" s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2" i="7"/>
  <c r="N19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L2" i="7"/>
  <c r="M2" i="7" s="1"/>
  <c r="F2" i="7"/>
  <c r="G2" i="7" s="1"/>
  <c r="H2" i="7" s="1"/>
  <c r="H37" i="7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F15" i="7"/>
  <c r="F3" i="7"/>
  <c r="F4" i="7"/>
  <c r="F5" i="7"/>
  <c r="F6" i="7"/>
  <c r="F7" i="7"/>
  <c r="F8" i="7"/>
  <c r="F9" i="7"/>
  <c r="F10" i="7"/>
  <c r="F11" i="7"/>
  <c r="F12" i="7"/>
  <c r="F13" i="7"/>
  <c r="F14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S15" i="7" l="1"/>
  <c r="S18" i="7"/>
  <c r="S10" i="7"/>
  <c r="S19" i="7"/>
</calcChain>
</file>

<file path=xl/sharedStrings.xml><?xml version="1.0" encoding="utf-8"?>
<sst xmlns="http://schemas.openxmlformats.org/spreadsheetml/2006/main" count="139" uniqueCount="59">
  <si>
    <t>Shoe Size</t>
  </si>
  <si>
    <t>Height</t>
  </si>
  <si>
    <t>Gender</t>
  </si>
  <si>
    <t>Female</t>
  </si>
  <si>
    <t>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</si>
  <si>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</si>
  <si>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</si>
  <si>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</si>
  <si>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</si>
  <si>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</si>
  <si>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</si>
  <si>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</si>
  <si>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</si>
  <si>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</si>
  <si>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</si>
  <si>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</si>
  <si>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</si>
  <si>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</si>
  <si>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</si>
  <si>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</si>
  <si>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</si>
  <si>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</si>
  <si>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</si>
  <si>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</si>
  <si>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</si>
  <si>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</si>
  <si>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</si>
  <si>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</si>
  <si>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</si>
  <si>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</si>
  <si>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</si>
  <si>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</si>
  <si>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</si>
  <si>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</si>
  <si>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</si>
  <si>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</si>
  <si>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</si>
  <si>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</si>
  <si>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</si>
  <si>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</si>
  <si>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</si>
  <si>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</si>
  <si>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</si>
  <si>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</si>
  <si>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</si>
  <si>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</si>
  <si>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</si>
  <si>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</si>
  <si>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</si>
  <si>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</si>
  <si>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All</t>
  </si>
  <si>
    <t>Sample</t>
  </si>
  <si>
    <t>Expected</t>
  </si>
  <si>
    <t>Chi Squared</t>
  </si>
  <si>
    <t>(Expected - Actual)^2 / Expected</t>
  </si>
  <si>
    <t>All Normal</t>
  </si>
  <si>
    <t>Male Normal</t>
  </si>
  <si>
    <t>Chi-squared calculation</t>
  </si>
  <si>
    <t>Female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</si>
</sst>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MainData!$B$2:$B$36</c:f>
              <c:numCache>
                <c:formatCode>General</c:formatCode>
                <c:ptCount val="35"/>
                <c:pt idx="0">
                  <c:v>64</c:v>
                </c:pt>
                <c:pt idx="1">
                  <c:v>72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71</c:v>
                </c:pt>
                <c:pt idx="6">
                  <c:v>69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69</c:v>
                </c:pt>
                <c:pt idx="11">
                  <c:v>70</c:v>
                </c:pt>
                <c:pt idx="12">
                  <c:v>75</c:v>
                </c:pt>
                <c:pt idx="13">
                  <c:v>77</c:v>
                </c:pt>
                <c:pt idx="14">
                  <c:v>68</c:v>
                </c:pt>
                <c:pt idx="15">
                  <c:v>72</c:v>
                </c:pt>
                <c:pt idx="16">
                  <c:v>73</c:v>
                </c:pt>
                <c:pt idx="17">
                  <c:v>63</c:v>
                </c:pt>
                <c:pt idx="18">
                  <c:v>70</c:v>
                </c:pt>
                <c:pt idx="19">
                  <c:v>70</c:v>
                </c:pt>
                <c:pt idx="20">
                  <c:v>66</c:v>
                </c:pt>
                <c:pt idx="21">
                  <c:v>71</c:v>
                </c:pt>
                <c:pt idx="22">
                  <c:v>68</c:v>
                </c:pt>
                <c:pt idx="23">
                  <c:v>65</c:v>
                </c:pt>
                <c:pt idx="24">
                  <c:v>67</c:v>
                </c:pt>
                <c:pt idx="25">
                  <c:v>70</c:v>
                </c:pt>
                <c:pt idx="26">
                  <c:v>65</c:v>
                </c:pt>
                <c:pt idx="27">
                  <c:v>60</c:v>
                </c:pt>
                <c:pt idx="28">
                  <c:v>64</c:v>
                </c:pt>
                <c:pt idx="29">
                  <c:v>72</c:v>
                </c:pt>
                <c:pt idx="30">
                  <c:v>63</c:v>
                </c:pt>
                <c:pt idx="31">
                  <c:v>68</c:v>
                </c:pt>
                <c:pt idx="32">
                  <c:v>62</c:v>
                </c:pt>
                <c:pt idx="33">
                  <c:v>66</c:v>
                </c:pt>
                <c:pt idx="34">
                  <c:v>70</c:v>
                </c:pt>
              </c:numCache>
            </c:numRef>
          </c:xVal>
          <c:yVal>
            <c:numRef>
              <c:f>Regression!$C$25:$C$59</c:f>
              <c:numCache>
                <c:formatCode>General</c:formatCode>
                <c:ptCount val="35"/>
                <c:pt idx="0">
                  <c:v>-0.85007247877407721</c:v>
                </c:pt>
                <c:pt idx="1">
                  <c:v>-2.2285928763719234</c:v>
                </c:pt>
                <c:pt idx="2">
                  <c:v>-0.72859287637192338</c:v>
                </c:pt>
                <c:pt idx="3">
                  <c:v>0.59585317871194476</c:v>
                </c:pt>
                <c:pt idx="4">
                  <c:v>0.16325843860012057</c:v>
                </c:pt>
                <c:pt idx="5">
                  <c:v>1.1632584386001206</c:v>
                </c:pt>
                <c:pt idx="6">
                  <c:v>0.94696106854420847</c:v>
                </c:pt>
                <c:pt idx="7">
                  <c:v>-0.51229550631601128</c:v>
                </c:pt>
                <c:pt idx="8">
                  <c:v>-2.7826672188859014</c:v>
                </c:pt>
                <c:pt idx="9">
                  <c:v>-0.62044419134396733</c:v>
                </c:pt>
                <c:pt idx="10">
                  <c:v>0.21733278111409859</c:v>
                </c:pt>
                <c:pt idx="11">
                  <c:v>0.71733278111409859</c:v>
                </c:pt>
                <c:pt idx="12">
                  <c:v>-0.45822116380203326</c:v>
                </c:pt>
                <c:pt idx="13">
                  <c:v>-1.0663698488299893</c:v>
                </c:pt>
                <c:pt idx="14">
                  <c:v>-2.2285928763719234</c:v>
                </c:pt>
                <c:pt idx="15">
                  <c:v>0.82548146614205464</c:v>
                </c:pt>
                <c:pt idx="16">
                  <c:v>2.8254814661420546</c:v>
                </c:pt>
                <c:pt idx="17">
                  <c:v>-0.45822116380203326</c:v>
                </c:pt>
                <c:pt idx="18">
                  <c:v>-0.33674156139987943</c:v>
                </c:pt>
                <c:pt idx="19">
                  <c:v>0.60918409608614255</c:v>
                </c:pt>
                <c:pt idx="20">
                  <c:v>1.8121505487678569</c:v>
                </c:pt>
                <c:pt idx="21">
                  <c:v>9.5853178711944764E-2</c:v>
                </c:pt>
                <c:pt idx="22">
                  <c:v>-0.83674156139987943</c:v>
                </c:pt>
                <c:pt idx="23">
                  <c:v>0.32548146614205464</c:v>
                </c:pt>
                <c:pt idx="24">
                  <c:v>1.7714071236280766</c:v>
                </c:pt>
                <c:pt idx="25">
                  <c:v>1.5010354110581865</c:v>
                </c:pt>
                <c:pt idx="26">
                  <c:v>0.64992752122592279</c:v>
                </c:pt>
                <c:pt idx="27">
                  <c:v>-0.10711327396976955</c:v>
                </c:pt>
                <c:pt idx="28">
                  <c:v>-1.6204441913439673</c:v>
                </c:pt>
                <c:pt idx="29">
                  <c:v>0.87955580865603267</c:v>
                </c:pt>
                <c:pt idx="30">
                  <c:v>2.1632584386001206</c:v>
                </c:pt>
                <c:pt idx="31">
                  <c:v>-0.39081590391385745</c:v>
                </c:pt>
                <c:pt idx="32">
                  <c:v>0.70400186373990081</c:v>
                </c:pt>
                <c:pt idx="33">
                  <c:v>-0.51229550631601128</c:v>
                </c:pt>
                <c:pt idx="34">
                  <c:v>-2.2285928763719234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48-4181-B764-D69B06FC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9936"/>
        <c:axId val="93850592"/>
      </c:scatterChart>
      <c:valAx>
        <c:axId val="93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50592"/>
        <c:crosses val="autoZero"/>
        <c:crossBetween val="midCat"/>
      </c:valAx>
      <c:valAx>
        <c:axId val="9385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4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MainData!$B$2:$B$36</c:f>
              <c:numCache>
                <c:formatCode>General</c:formatCode>
                <c:ptCount val="35"/>
                <c:pt idx="0">
                  <c:v>64</c:v>
                </c:pt>
                <c:pt idx="1">
                  <c:v>72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71</c:v>
                </c:pt>
                <c:pt idx="6">
                  <c:v>69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69</c:v>
                </c:pt>
                <c:pt idx="11">
                  <c:v>70</c:v>
                </c:pt>
                <c:pt idx="12">
                  <c:v>75</c:v>
                </c:pt>
                <c:pt idx="13">
                  <c:v>77</c:v>
                </c:pt>
                <c:pt idx="14">
                  <c:v>68</c:v>
                </c:pt>
                <c:pt idx="15">
                  <c:v>72</c:v>
                </c:pt>
                <c:pt idx="16">
                  <c:v>73</c:v>
                </c:pt>
                <c:pt idx="17">
                  <c:v>63</c:v>
                </c:pt>
                <c:pt idx="18">
                  <c:v>70</c:v>
                </c:pt>
                <c:pt idx="19">
                  <c:v>70</c:v>
                </c:pt>
                <c:pt idx="20">
                  <c:v>66</c:v>
                </c:pt>
                <c:pt idx="21">
                  <c:v>71</c:v>
                </c:pt>
                <c:pt idx="22">
                  <c:v>68</c:v>
                </c:pt>
                <c:pt idx="23">
                  <c:v>65</c:v>
                </c:pt>
                <c:pt idx="24">
                  <c:v>67</c:v>
                </c:pt>
                <c:pt idx="25">
                  <c:v>70</c:v>
                </c:pt>
                <c:pt idx="26">
                  <c:v>65</c:v>
                </c:pt>
                <c:pt idx="27">
                  <c:v>60</c:v>
                </c:pt>
                <c:pt idx="28">
                  <c:v>64</c:v>
                </c:pt>
                <c:pt idx="29">
                  <c:v>72</c:v>
                </c:pt>
                <c:pt idx="30">
                  <c:v>63</c:v>
                </c:pt>
                <c:pt idx="31">
                  <c:v>68</c:v>
                </c:pt>
                <c:pt idx="32">
                  <c:v>62</c:v>
                </c:pt>
                <c:pt idx="33">
                  <c:v>66</c:v>
                </c:pt>
                <c:pt idx="34">
                  <c:v>70</c:v>
                </c:pt>
              </c:numCache>
            </c:numRef>
          </c:xVal>
          <c:yVal>
            <c:numRef>
              <c:f>MainData!$A$2:$A$36</c:f>
              <c:numCache>
                <c:formatCode>General</c:formatCode>
                <c:ptCount val="3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10.5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10.5</c:v>
                </c:pt>
                <c:pt idx="9">
                  <c:v>12</c:v>
                </c:pt>
                <c:pt idx="10">
                  <c:v>9.5</c:v>
                </c:pt>
                <c:pt idx="11">
                  <c:v>11.5</c:v>
                </c:pt>
                <c:pt idx="12">
                  <c:v>14</c:v>
                </c:pt>
                <c:pt idx="13">
                  <c:v>13.5</c:v>
                </c:pt>
                <c:pt idx="14">
                  <c:v>9.5</c:v>
                </c:pt>
                <c:pt idx="15">
                  <c:v>13</c:v>
                </c:pt>
                <c:pt idx="16">
                  <c:v>11</c:v>
                </c:pt>
                <c:pt idx="17">
                  <c:v>5</c:v>
                </c:pt>
                <c:pt idx="18">
                  <c:v>7.5</c:v>
                </c:pt>
                <c:pt idx="19">
                  <c:v>9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6.5</c:v>
                </c:pt>
                <c:pt idx="27">
                  <c:v>6</c:v>
                </c:pt>
                <c:pt idx="28">
                  <c:v>6.5</c:v>
                </c:pt>
                <c:pt idx="29">
                  <c:v>10</c:v>
                </c:pt>
                <c:pt idx="30">
                  <c:v>6.5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77-48FB-9006-53DA0E1ACB6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MainData!$B$2:$B$36</c:f>
              <c:numCache>
                <c:formatCode>General</c:formatCode>
                <c:ptCount val="35"/>
                <c:pt idx="0">
                  <c:v>64</c:v>
                </c:pt>
                <c:pt idx="1">
                  <c:v>72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71</c:v>
                </c:pt>
                <c:pt idx="6">
                  <c:v>69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69</c:v>
                </c:pt>
                <c:pt idx="11">
                  <c:v>70</c:v>
                </c:pt>
                <c:pt idx="12">
                  <c:v>75</c:v>
                </c:pt>
                <c:pt idx="13">
                  <c:v>77</c:v>
                </c:pt>
                <c:pt idx="14">
                  <c:v>68</c:v>
                </c:pt>
                <c:pt idx="15">
                  <c:v>72</c:v>
                </c:pt>
                <c:pt idx="16">
                  <c:v>73</c:v>
                </c:pt>
                <c:pt idx="17">
                  <c:v>63</c:v>
                </c:pt>
                <c:pt idx="18">
                  <c:v>70</c:v>
                </c:pt>
                <c:pt idx="19">
                  <c:v>70</c:v>
                </c:pt>
                <c:pt idx="20">
                  <c:v>66</c:v>
                </c:pt>
                <c:pt idx="21">
                  <c:v>71</c:v>
                </c:pt>
                <c:pt idx="22">
                  <c:v>68</c:v>
                </c:pt>
                <c:pt idx="23">
                  <c:v>65</c:v>
                </c:pt>
                <c:pt idx="24">
                  <c:v>67</c:v>
                </c:pt>
                <c:pt idx="25">
                  <c:v>70</c:v>
                </c:pt>
                <c:pt idx="26">
                  <c:v>65</c:v>
                </c:pt>
                <c:pt idx="27">
                  <c:v>60</c:v>
                </c:pt>
                <c:pt idx="28">
                  <c:v>64</c:v>
                </c:pt>
                <c:pt idx="29">
                  <c:v>72</c:v>
                </c:pt>
                <c:pt idx="30">
                  <c:v>63</c:v>
                </c:pt>
                <c:pt idx="31">
                  <c:v>68</c:v>
                </c:pt>
                <c:pt idx="32">
                  <c:v>62</c:v>
                </c:pt>
                <c:pt idx="33">
                  <c:v>66</c:v>
                </c:pt>
                <c:pt idx="34">
                  <c:v>70</c:v>
                </c:pt>
              </c:numCache>
            </c:numRef>
          </c:xVal>
          <c:yVal>
            <c:numRef>
              <c:f>Regression!$B$25:$B$59</c:f>
              <c:numCache>
                <c:formatCode>General</c:formatCode>
                <c:ptCount val="35"/>
                <c:pt idx="0">
                  <c:v>5.8500724787740772</c:v>
                </c:pt>
                <c:pt idx="1">
                  <c:v>9.7285928763719234</c:v>
                </c:pt>
                <c:pt idx="2">
                  <c:v>9.7285928763719234</c:v>
                </c:pt>
                <c:pt idx="3">
                  <c:v>6.4041468212880552</c:v>
                </c:pt>
                <c:pt idx="4">
                  <c:v>10.836741561399879</c:v>
                </c:pt>
                <c:pt idx="5">
                  <c:v>10.836741561399879</c:v>
                </c:pt>
                <c:pt idx="6">
                  <c:v>13.053038931455792</c:v>
                </c:pt>
                <c:pt idx="7">
                  <c:v>7.5122955063160113</c:v>
                </c:pt>
                <c:pt idx="8">
                  <c:v>10.282667218885901</c:v>
                </c:pt>
                <c:pt idx="9">
                  <c:v>8.6204441913439673</c:v>
                </c:pt>
                <c:pt idx="10">
                  <c:v>10.282667218885901</c:v>
                </c:pt>
                <c:pt idx="11">
                  <c:v>10.282667218885901</c:v>
                </c:pt>
                <c:pt idx="12">
                  <c:v>6.9582211638020333</c:v>
                </c:pt>
                <c:pt idx="13">
                  <c:v>8.0663698488299893</c:v>
                </c:pt>
                <c:pt idx="14">
                  <c:v>9.7285928763719234</c:v>
                </c:pt>
                <c:pt idx="15">
                  <c:v>9.1745185338579454</c:v>
                </c:pt>
                <c:pt idx="16">
                  <c:v>9.1745185338579454</c:v>
                </c:pt>
                <c:pt idx="17">
                  <c:v>6.9582211638020333</c:v>
                </c:pt>
                <c:pt idx="18">
                  <c:v>10.836741561399879</c:v>
                </c:pt>
                <c:pt idx="19">
                  <c:v>11.390815903913857</c:v>
                </c:pt>
                <c:pt idx="20">
                  <c:v>4.1878494512321431</c:v>
                </c:pt>
                <c:pt idx="21">
                  <c:v>6.4041468212880552</c:v>
                </c:pt>
                <c:pt idx="22">
                  <c:v>10.836741561399879</c:v>
                </c:pt>
                <c:pt idx="23">
                  <c:v>9.1745185338579454</c:v>
                </c:pt>
                <c:pt idx="24">
                  <c:v>9.7285928763719234</c:v>
                </c:pt>
                <c:pt idx="25">
                  <c:v>12.498964588941814</c:v>
                </c:pt>
                <c:pt idx="26">
                  <c:v>5.8500724787740772</c:v>
                </c:pt>
                <c:pt idx="27">
                  <c:v>13.60711327396977</c:v>
                </c:pt>
                <c:pt idx="28">
                  <c:v>8.6204441913439673</c:v>
                </c:pt>
                <c:pt idx="29">
                  <c:v>8.6204441913439673</c:v>
                </c:pt>
                <c:pt idx="30">
                  <c:v>10.836741561399879</c:v>
                </c:pt>
                <c:pt idx="31">
                  <c:v>11.390815903913857</c:v>
                </c:pt>
                <c:pt idx="32">
                  <c:v>5.2959981362600992</c:v>
                </c:pt>
                <c:pt idx="33">
                  <c:v>7.5122955063160113</c:v>
                </c:pt>
                <c:pt idx="34">
                  <c:v>9.7285928763719234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77-48FB-9006-53DA0E1A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1248"/>
        <c:axId val="447826464"/>
      </c:scatterChart>
      <c:valAx>
        <c:axId val="9385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826464"/>
        <c:crosses val="autoZero"/>
        <c:crossBetween val="midCat"/>
      </c:valAx>
      <c:valAx>
        <c:axId val="44782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51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Regression!$F$25:$F$59</c:f>
              <c:numCache>
                <c:formatCode>General</c:formatCode>
                <c:ptCount val="35"/>
                <c:pt idx="0">
                  <c:v>1.4285714285714286</c:v>
                </c:pt>
                <c:pt idx="1">
                  <c:v>4.2857142857142856</c:v>
                </c:pt>
                <c:pt idx="2">
                  <c:v>7.1428571428571432</c:v>
                </c:pt>
                <c:pt idx="3">
                  <c:v>10</c:v>
                </c:pt>
                <c:pt idx="4">
                  <c:v>12.857142857142858</c:v>
                </c:pt>
                <c:pt idx="5">
                  <c:v>15.714285714285715</c:v>
                </c:pt>
                <c:pt idx="6">
                  <c:v>18.571428571428569</c:v>
                </c:pt>
                <c:pt idx="7">
                  <c:v>21.428571428571427</c:v>
                </c:pt>
                <c:pt idx="8">
                  <c:v>24.285714285714285</c:v>
                </c:pt>
                <c:pt idx="9">
                  <c:v>27.142857142857142</c:v>
                </c:pt>
                <c:pt idx="10">
                  <c:v>30</c:v>
                </c:pt>
                <c:pt idx="11">
                  <c:v>32.857142857142861</c:v>
                </c:pt>
                <c:pt idx="12">
                  <c:v>35.714285714285715</c:v>
                </c:pt>
                <c:pt idx="13">
                  <c:v>38.571428571428577</c:v>
                </c:pt>
                <c:pt idx="14">
                  <c:v>41.428571428571431</c:v>
                </c:pt>
                <c:pt idx="15">
                  <c:v>44.285714285714292</c:v>
                </c:pt>
                <c:pt idx="16">
                  <c:v>47.142857142857146</c:v>
                </c:pt>
                <c:pt idx="17">
                  <c:v>50</c:v>
                </c:pt>
                <c:pt idx="18">
                  <c:v>52.857142857142861</c:v>
                </c:pt>
                <c:pt idx="19">
                  <c:v>55.714285714285715</c:v>
                </c:pt>
                <c:pt idx="20">
                  <c:v>58.571428571428577</c:v>
                </c:pt>
                <c:pt idx="21">
                  <c:v>61.428571428571431</c:v>
                </c:pt>
                <c:pt idx="22">
                  <c:v>64.285714285714292</c:v>
                </c:pt>
                <c:pt idx="23">
                  <c:v>67.142857142857153</c:v>
                </c:pt>
                <c:pt idx="24">
                  <c:v>70</c:v>
                </c:pt>
                <c:pt idx="25">
                  <c:v>72.857142857142861</c:v>
                </c:pt>
                <c:pt idx="26">
                  <c:v>75.714285714285722</c:v>
                </c:pt>
                <c:pt idx="27">
                  <c:v>78.571428571428569</c:v>
                </c:pt>
                <c:pt idx="28">
                  <c:v>81.428571428571431</c:v>
                </c:pt>
                <c:pt idx="29">
                  <c:v>84.285714285714292</c:v>
                </c:pt>
                <c:pt idx="30">
                  <c:v>87.142857142857153</c:v>
                </c:pt>
                <c:pt idx="31">
                  <c:v>90</c:v>
                </c:pt>
                <c:pt idx="32">
                  <c:v>92.857142857142861</c:v>
                </c:pt>
                <c:pt idx="33">
                  <c:v>95.714285714285722</c:v>
                </c:pt>
                <c:pt idx="34">
                  <c:v>98.571428571428569</c:v>
                </c:pt>
              </c:numCache>
            </c:numRef>
          </c:xVal>
          <c:yVal>
            <c:numRef>
              <c:f>Regression!$G$25:$G$59</c:f>
              <c:numCache>
                <c:formatCode>General</c:formatCode>
                <c:ptCount val="3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8</c:v>
                </c:pt>
                <c:pt idx="17">
                  <c:v>9</c:v>
                </c:pt>
                <c:pt idx="18">
                  <c:v>9.5</c:v>
                </c:pt>
                <c:pt idx="19">
                  <c:v>9.5</c:v>
                </c:pt>
                <c:pt idx="20">
                  <c:v>10</c:v>
                </c:pt>
                <c:pt idx="21">
                  <c:v>10</c:v>
                </c:pt>
                <c:pt idx="22">
                  <c:v>10.5</c:v>
                </c:pt>
                <c:pt idx="23">
                  <c:v>10.5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13.5</c:v>
                </c:pt>
                <c:pt idx="33">
                  <c:v>14</c:v>
                </c:pt>
                <c:pt idx="3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2-4EA5-AD9A-DA6C7AE7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22320"/>
        <c:axId val="319920352"/>
      </c:scatterChart>
      <c:valAx>
        <c:axId val="31992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920352"/>
        <c:crosses val="autoZero"/>
        <c:crossBetween val="midCat"/>
      </c:valAx>
      <c:valAx>
        <c:axId val="31992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922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and Shoe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43919510061241"/>
                  <c:y val="5.920093321668124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0.554x - 29.057</a:t>
                    </a:r>
                    <a:br>
                      <a:rPr lang="en-US" baseline="0"/>
                    </a:br>
                    <a:r>
                      <a:rPr lang="en-US" baseline="0"/>
                      <a:t>R² = 0.747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MainData!$B$2:$B$36</c:f>
              <c:numCache>
                <c:formatCode>General</c:formatCode>
                <c:ptCount val="35"/>
                <c:pt idx="0">
                  <c:v>64</c:v>
                </c:pt>
                <c:pt idx="1">
                  <c:v>72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71</c:v>
                </c:pt>
                <c:pt idx="6">
                  <c:v>69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69</c:v>
                </c:pt>
                <c:pt idx="11">
                  <c:v>70</c:v>
                </c:pt>
                <c:pt idx="12">
                  <c:v>75</c:v>
                </c:pt>
                <c:pt idx="13">
                  <c:v>77</c:v>
                </c:pt>
                <c:pt idx="14">
                  <c:v>68</c:v>
                </c:pt>
                <c:pt idx="15">
                  <c:v>72</c:v>
                </c:pt>
                <c:pt idx="16">
                  <c:v>73</c:v>
                </c:pt>
                <c:pt idx="17">
                  <c:v>63</c:v>
                </c:pt>
                <c:pt idx="18">
                  <c:v>70</c:v>
                </c:pt>
                <c:pt idx="19">
                  <c:v>70</c:v>
                </c:pt>
                <c:pt idx="20">
                  <c:v>66</c:v>
                </c:pt>
                <c:pt idx="21">
                  <c:v>71</c:v>
                </c:pt>
                <c:pt idx="22">
                  <c:v>68</c:v>
                </c:pt>
                <c:pt idx="23">
                  <c:v>65</c:v>
                </c:pt>
                <c:pt idx="24">
                  <c:v>67</c:v>
                </c:pt>
                <c:pt idx="25">
                  <c:v>70</c:v>
                </c:pt>
                <c:pt idx="26">
                  <c:v>65</c:v>
                </c:pt>
                <c:pt idx="27">
                  <c:v>60</c:v>
                </c:pt>
                <c:pt idx="28">
                  <c:v>64</c:v>
                </c:pt>
                <c:pt idx="29">
                  <c:v>72</c:v>
                </c:pt>
                <c:pt idx="30">
                  <c:v>63</c:v>
                </c:pt>
                <c:pt idx="31">
                  <c:v>68</c:v>
                </c:pt>
                <c:pt idx="32">
                  <c:v>62</c:v>
                </c:pt>
                <c:pt idx="33">
                  <c:v>66</c:v>
                </c:pt>
                <c:pt idx="34">
                  <c:v>70</c:v>
                </c:pt>
              </c:numCache>
            </c:numRef>
          </c:xVal>
          <c:yVal>
            <c:numRef>
              <c:f>MainData!$A$2:$A$36</c:f>
              <c:numCache>
                <c:formatCode>General</c:formatCode>
                <c:ptCount val="3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10.5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10.5</c:v>
                </c:pt>
                <c:pt idx="9">
                  <c:v>12</c:v>
                </c:pt>
                <c:pt idx="10">
                  <c:v>9.5</c:v>
                </c:pt>
                <c:pt idx="11">
                  <c:v>11.5</c:v>
                </c:pt>
                <c:pt idx="12">
                  <c:v>14</c:v>
                </c:pt>
                <c:pt idx="13">
                  <c:v>13.5</c:v>
                </c:pt>
                <c:pt idx="14">
                  <c:v>9.5</c:v>
                </c:pt>
                <c:pt idx="15">
                  <c:v>13</c:v>
                </c:pt>
                <c:pt idx="16">
                  <c:v>11</c:v>
                </c:pt>
                <c:pt idx="17">
                  <c:v>5</c:v>
                </c:pt>
                <c:pt idx="18">
                  <c:v>7.5</c:v>
                </c:pt>
                <c:pt idx="19">
                  <c:v>9</c:v>
                </c:pt>
                <c:pt idx="20">
                  <c:v>7</c:v>
                </c:pt>
                <c:pt idx="21">
                  <c:v>7.5</c:v>
                </c:pt>
                <c:pt idx="22">
                  <c:v>8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6.5</c:v>
                </c:pt>
                <c:pt idx="27">
                  <c:v>6</c:v>
                </c:pt>
                <c:pt idx="28">
                  <c:v>6.5</c:v>
                </c:pt>
                <c:pt idx="29">
                  <c:v>10</c:v>
                </c:pt>
                <c:pt idx="30">
                  <c:v>6.5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3-44B6-AECC-80D18ABC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54448"/>
        <c:axId val="601754776"/>
      </c:scatterChart>
      <c:valAx>
        <c:axId val="601754448"/>
        <c:scaling>
          <c:orientation val="minMax"/>
          <c:max val="8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54776"/>
        <c:crosses val="autoZero"/>
        <c:crossBetween val="midCat"/>
      </c:valAx>
      <c:valAx>
        <c:axId val="6017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Height and Shoe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MainData!$B$19:$B$36</c:f>
              <c:numCache>
                <c:formatCode>General</c:formatCode>
                <c:ptCount val="18"/>
                <c:pt idx="0">
                  <c:v>63</c:v>
                </c:pt>
                <c:pt idx="1">
                  <c:v>70</c:v>
                </c:pt>
                <c:pt idx="2">
                  <c:v>70</c:v>
                </c:pt>
                <c:pt idx="3">
                  <c:v>66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67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64</c:v>
                </c:pt>
                <c:pt idx="12">
                  <c:v>72</c:v>
                </c:pt>
                <c:pt idx="13">
                  <c:v>63</c:v>
                </c:pt>
                <c:pt idx="14">
                  <c:v>68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</c:numCache>
            </c:numRef>
          </c:xVal>
          <c:yVal>
            <c:numRef>
              <c:f>MainData!$A$19:$A$36</c:f>
              <c:numCache>
                <c:formatCode>General</c:formatCode>
                <c:ptCount val="18"/>
                <c:pt idx="0">
                  <c:v>5</c:v>
                </c:pt>
                <c:pt idx="1">
                  <c:v>7.5</c:v>
                </c:pt>
                <c:pt idx="2">
                  <c:v>9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6.5</c:v>
                </c:pt>
                <c:pt idx="10">
                  <c:v>6</c:v>
                </c:pt>
                <c:pt idx="11">
                  <c:v>6.5</c:v>
                </c:pt>
                <c:pt idx="12">
                  <c:v>10</c:v>
                </c:pt>
                <c:pt idx="13">
                  <c:v>6.5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0-40B7-A501-D63B9D31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58144"/>
        <c:axId val="679062408"/>
      </c:scatterChart>
      <c:valAx>
        <c:axId val="679058144"/>
        <c:scaling>
          <c:orientation val="minMax"/>
          <c:max val="8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2408"/>
        <c:crosses val="autoZero"/>
        <c:crossBetween val="midCat"/>
      </c:valAx>
      <c:valAx>
        <c:axId val="6790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Height and Shoe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MainData!$B$2:$B$18</c:f>
              <c:numCache>
                <c:formatCode>General</c:formatCode>
                <c:ptCount val="17"/>
                <c:pt idx="0">
                  <c:v>64</c:v>
                </c:pt>
                <c:pt idx="1">
                  <c:v>72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71</c:v>
                </c:pt>
                <c:pt idx="6">
                  <c:v>69</c:v>
                </c:pt>
                <c:pt idx="7">
                  <c:v>69</c:v>
                </c:pt>
                <c:pt idx="8">
                  <c:v>72</c:v>
                </c:pt>
                <c:pt idx="9">
                  <c:v>73</c:v>
                </c:pt>
                <c:pt idx="10">
                  <c:v>69</c:v>
                </c:pt>
                <c:pt idx="11">
                  <c:v>70</c:v>
                </c:pt>
                <c:pt idx="12">
                  <c:v>75</c:v>
                </c:pt>
                <c:pt idx="13">
                  <c:v>77</c:v>
                </c:pt>
                <c:pt idx="14">
                  <c:v>68</c:v>
                </c:pt>
                <c:pt idx="15">
                  <c:v>72</c:v>
                </c:pt>
                <c:pt idx="16">
                  <c:v>73</c:v>
                </c:pt>
              </c:numCache>
            </c:numRef>
          </c:xVal>
          <c:yVal>
            <c:numRef>
              <c:f>MainData!$A$2:$A$18</c:f>
              <c:numCache>
                <c:formatCode>General</c:formatCode>
                <c:ptCount val="17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10.5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10.5</c:v>
                </c:pt>
                <c:pt idx="9">
                  <c:v>12</c:v>
                </c:pt>
                <c:pt idx="10">
                  <c:v>9.5</c:v>
                </c:pt>
                <c:pt idx="11">
                  <c:v>11.5</c:v>
                </c:pt>
                <c:pt idx="12">
                  <c:v>14</c:v>
                </c:pt>
                <c:pt idx="13">
                  <c:v>13.5</c:v>
                </c:pt>
                <c:pt idx="14">
                  <c:v>9.5</c:v>
                </c:pt>
                <c:pt idx="15">
                  <c:v>13</c:v>
                </c:pt>
                <c:pt idx="1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6-46A4-A40D-28792D5B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58144"/>
        <c:axId val="679062408"/>
      </c:scatterChart>
      <c:valAx>
        <c:axId val="679058144"/>
        <c:scaling>
          <c:orientation val="minMax"/>
          <c:max val="80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2408"/>
        <c:crosses val="autoZero"/>
        <c:crossBetween val="midCat"/>
      </c:valAx>
      <c:valAx>
        <c:axId val="6790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Shoe Size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Shoe Size Histogram</a:t>
          </a:r>
        </a:p>
      </cx:txPr>
    </cx:title>
    <cx:plotArea>
      <cx:plotAreaRegion>
        <cx:series layoutId="clusteredColumn" uniqueId="{010B3E0B-5282-479D-9C53-C80893DD0167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Shoe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Shoe Size</a:t>
              </a:r>
            </a:p>
          </cx:txPr>
        </cx:title>
        <cx:tickLabels/>
      </cx:axis>
      <cx:axis id="1">
        <cx:valScaling/>
        <cx:title>
          <cx:tx>
            <cx:txData>
              <cx:v>Frequency (count)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(count)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Male Shoe Size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Shoe Size Histogram</a:t>
          </a:r>
        </a:p>
      </cx:txPr>
    </cx:title>
    <cx:plotArea>
      <cx:plotAreaRegion>
        <cx:series layoutId="clusteredColumn" uniqueId="{81A5946A-DE89-4563-A0C0-BBC43C95C1A6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Shoe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Shoe Size</a:t>
              </a:r>
            </a:p>
          </cx:txPr>
        </cx:title>
        <cx:tickLabels/>
      </cx:axis>
      <cx:axis id="1">
        <cx:valScaling/>
        <cx:title>
          <cx:tx>
            <cx:txData>
              <cx:v>Frequency (count)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(count)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Female Shoe Size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Shoe Size Histogram</a:t>
          </a:r>
        </a:p>
      </cx:txPr>
    </cx:title>
    <cx:plotArea>
      <cx:plotAreaRegion>
        <cx:series layoutId="clusteredColumn" uniqueId="{56600304-22E6-41C1-9CFA-BDF2803F4A3F}"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Shoe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Shoe Size</a:t>
              </a:r>
            </a:p>
          </cx:txPr>
        </cx:title>
        <cx:tickLabels/>
      </cx:axis>
      <cx:axis id="1">
        <cx:valScaling/>
        <cx:title>
          <cx:tx>
            <cx:txData>
              <cx:v>Frequency (count)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(count)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305E6-4923-4043-8417-2B55B74B9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7</xdr:row>
      <xdr:rowOff>104775</xdr:rowOff>
    </xdr:from>
    <xdr:to>
      <xdr:col>21</xdr:col>
      <xdr:colOff>438150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79CA1-9104-4D25-8CE9-0D18A49A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19</xdr:row>
      <xdr:rowOff>171450</xdr:rowOff>
    </xdr:from>
    <xdr:to>
      <xdr:col>16</xdr:col>
      <xdr:colOff>333375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8ED518-4641-4587-8769-5528FC9E3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442913</xdr:colOff>
      <xdr:row>0</xdr:row>
      <xdr:rowOff>71438</xdr:rowOff>
    </xdr:from>
    <xdr:to>
      <xdr:col>8</xdr:col>
      <xdr:colOff>138113</xdr:colOff>
      <xdr:row>14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0097E-8CD8-4F69-B038-A7F5A00D3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585788</xdr:colOff>
      <xdr:row>3</xdr:row>
      <xdr:rowOff>171450</xdr:rowOff>
    </xdr:from>
    <xdr:to>
      <xdr:col>18</xdr:col>
      <xdr:colOff>280988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1352F2-A610-43F4-86FC-432632508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E952F-58C1-4ECF-88D1-577D1B643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326571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7206B2-643B-4069-BB9B-BD046912E6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9377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334735</xdr:colOff>
      <xdr:row>0</xdr:row>
      <xdr:rowOff>17689</xdr:rowOff>
    </xdr:from>
    <xdr:to>
      <xdr:col>15</xdr:col>
      <xdr:colOff>48985</xdr:colOff>
      <xdr:row>14</xdr:row>
      <xdr:rowOff>93889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E699CD-E56D-4D16-B5C3-415B9B6FC2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1935" y="17689"/>
              <a:ext cx="4591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336176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C168EE-F6FD-44C1-985D-9C0B1A2FF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500"/>
              <a:ext cx="46033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E9FE-C81D-44B6-BCA6-BB731A16088F}">
  <dimension ref="A1:C36"/>
  <sheetViews>
    <sheetView topLeftCell="A10" zoomScaleNormal="100" workbookViewId="0">
      <selection sqref="A1:C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</v>
      </c>
      <c r="B2">
        <v>64</v>
      </c>
      <c r="C2" t="s">
        <v>4</v>
      </c>
    </row>
    <row r="3" spans="1:3" x14ac:dyDescent="0.25">
      <c r="A3">
        <v>11</v>
      </c>
      <c r="B3">
        <v>72</v>
      </c>
      <c r="C3" t="s">
        <v>4</v>
      </c>
    </row>
    <row r="4" spans="1:3" x14ac:dyDescent="0.25">
      <c r="A4">
        <v>12</v>
      </c>
      <c r="B4">
        <v>72</v>
      </c>
      <c r="C4" t="s">
        <v>4</v>
      </c>
    </row>
    <row r="5" spans="1:3" x14ac:dyDescent="0.25">
      <c r="A5">
        <v>14</v>
      </c>
      <c r="B5">
        <v>76</v>
      </c>
      <c r="C5" t="s">
        <v>4</v>
      </c>
    </row>
    <row r="6" spans="1:3" x14ac:dyDescent="0.25">
      <c r="A6">
        <v>10.5</v>
      </c>
      <c r="B6">
        <v>71</v>
      </c>
      <c r="C6" t="s">
        <v>4</v>
      </c>
    </row>
    <row r="7" spans="1:3" x14ac:dyDescent="0.25">
      <c r="A7">
        <v>11</v>
      </c>
      <c r="B7">
        <v>71</v>
      </c>
      <c r="C7" t="s">
        <v>4</v>
      </c>
    </row>
    <row r="8" spans="1:3" x14ac:dyDescent="0.25">
      <c r="A8">
        <v>10</v>
      </c>
      <c r="B8">
        <v>69</v>
      </c>
      <c r="C8" t="s">
        <v>4</v>
      </c>
    </row>
    <row r="9" spans="1:3" x14ac:dyDescent="0.25">
      <c r="A9">
        <v>12</v>
      </c>
      <c r="B9">
        <v>69</v>
      </c>
      <c r="C9" t="s">
        <v>4</v>
      </c>
    </row>
    <row r="10" spans="1:3" x14ac:dyDescent="0.25">
      <c r="A10">
        <v>10.5</v>
      </c>
      <c r="B10">
        <v>72</v>
      </c>
      <c r="C10" t="s">
        <v>4</v>
      </c>
    </row>
    <row r="11" spans="1:3" x14ac:dyDescent="0.25">
      <c r="A11">
        <v>12</v>
      </c>
      <c r="B11">
        <v>73</v>
      </c>
      <c r="C11" t="s">
        <v>4</v>
      </c>
    </row>
    <row r="12" spans="1:3" x14ac:dyDescent="0.25">
      <c r="A12">
        <v>9.5</v>
      </c>
      <c r="B12">
        <v>69</v>
      </c>
      <c r="C12" t="s">
        <v>4</v>
      </c>
    </row>
    <row r="13" spans="1:3" x14ac:dyDescent="0.25">
      <c r="A13">
        <v>11.5</v>
      </c>
      <c r="B13">
        <v>70</v>
      </c>
      <c r="C13" t="s">
        <v>4</v>
      </c>
    </row>
    <row r="14" spans="1:3" x14ac:dyDescent="0.25">
      <c r="A14">
        <v>14</v>
      </c>
      <c r="B14">
        <v>75</v>
      </c>
      <c r="C14" t="s">
        <v>4</v>
      </c>
    </row>
    <row r="15" spans="1:3" x14ac:dyDescent="0.25">
      <c r="A15">
        <v>13.5</v>
      </c>
      <c r="B15">
        <v>77</v>
      </c>
      <c r="C15" t="s">
        <v>4</v>
      </c>
    </row>
    <row r="16" spans="1:3" x14ac:dyDescent="0.25">
      <c r="A16">
        <v>9.5</v>
      </c>
      <c r="B16">
        <v>68</v>
      </c>
      <c r="C16" t="s">
        <v>4</v>
      </c>
    </row>
    <row r="17" spans="1:3" x14ac:dyDescent="0.25">
      <c r="A17">
        <v>13</v>
      </c>
      <c r="B17">
        <v>72</v>
      </c>
      <c r="C17" t="s">
        <v>4</v>
      </c>
    </row>
    <row r="18" spans="1:3" x14ac:dyDescent="0.25">
      <c r="A18">
        <v>11</v>
      </c>
      <c r="B18">
        <v>73</v>
      </c>
      <c r="C18" t="s">
        <v>4</v>
      </c>
    </row>
    <row r="19" spans="1:3" x14ac:dyDescent="0.25">
      <c r="A19">
        <v>5</v>
      </c>
      <c r="B19">
        <v>63</v>
      </c>
      <c r="C19" t="s">
        <v>3</v>
      </c>
    </row>
    <row r="20" spans="1:3" x14ac:dyDescent="0.25">
      <c r="A20">
        <v>7.5</v>
      </c>
      <c r="B20">
        <v>70</v>
      </c>
      <c r="C20" t="s">
        <v>3</v>
      </c>
    </row>
    <row r="21" spans="1:3" x14ac:dyDescent="0.25">
      <c r="A21">
        <v>9</v>
      </c>
      <c r="B21">
        <v>70</v>
      </c>
      <c r="C21" t="s">
        <v>3</v>
      </c>
    </row>
    <row r="22" spans="1:3" x14ac:dyDescent="0.25">
      <c r="A22">
        <v>7</v>
      </c>
      <c r="B22">
        <v>66</v>
      </c>
      <c r="C22" t="s">
        <v>3</v>
      </c>
    </row>
    <row r="23" spans="1:3" x14ac:dyDescent="0.25">
      <c r="A23">
        <v>7.5</v>
      </c>
      <c r="B23">
        <v>71</v>
      </c>
      <c r="C23" t="s">
        <v>3</v>
      </c>
    </row>
    <row r="24" spans="1:3" x14ac:dyDescent="0.25">
      <c r="A24">
        <v>8</v>
      </c>
      <c r="B24">
        <v>68</v>
      </c>
      <c r="C24" t="s">
        <v>3</v>
      </c>
    </row>
    <row r="25" spans="1:3" x14ac:dyDescent="0.25">
      <c r="A25">
        <v>6.5</v>
      </c>
      <c r="B25">
        <v>65</v>
      </c>
      <c r="C25" t="s">
        <v>3</v>
      </c>
    </row>
    <row r="26" spans="1:3" x14ac:dyDescent="0.25">
      <c r="A26">
        <v>7</v>
      </c>
      <c r="B26">
        <v>67</v>
      </c>
      <c r="C26" t="s">
        <v>3</v>
      </c>
    </row>
    <row r="27" spans="1:3" x14ac:dyDescent="0.25">
      <c r="A27">
        <v>7.5</v>
      </c>
      <c r="B27">
        <v>70</v>
      </c>
      <c r="C27" t="s">
        <v>3</v>
      </c>
    </row>
    <row r="28" spans="1:3" x14ac:dyDescent="0.25">
      <c r="A28">
        <v>6.5</v>
      </c>
      <c r="B28">
        <v>65</v>
      </c>
      <c r="C28" t="s">
        <v>3</v>
      </c>
    </row>
    <row r="29" spans="1:3" x14ac:dyDescent="0.25">
      <c r="A29">
        <v>6</v>
      </c>
      <c r="B29">
        <v>60</v>
      </c>
      <c r="C29" t="s">
        <v>3</v>
      </c>
    </row>
    <row r="30" spans="1:3" x14ac:dyDescent="0.25">
      <c r="A30">
        <v>6.5</v>
      </c>
      <c r="B30">
        <v>64</v>
      </c>
      <c r="C30" t="s">
        <v>3</v>
      </c>
    </row>
    <row r="31" spans="1:3" x14ac:dyDescent="0.25">
      <c r="A31">
        <v>10</v>
      </c>
      <c r="B31">
        <v>72</v>
      </c>
      <c r="C31" t="s">
        <v>3</v>
      </c>
    </row>
    <row r="32" spans="1:3" x14ac:dyDescent="0.25">
      <c r="A32">
        <v>6.5</v>
      </c>
      <c r="B32">
        <v>63</v>
      </c>
      <c r="C32" t="s">
        <v>3</v>
      </c>
    </row>
    <row r="33" spans="1:3" x14ac:dyDescent="0.25">
      <c r="A33">
        <v>7</v>
      </c>
      <c r="B33">
        <v>68</v>
      </c>
      <c r="C33" t="s">
        <v>3</v>
      </c>
    </row>
    <row r="34" spans="1:3" x14ac:dyDescent="0.25">
      <c r="A34">
        <v>6</v>
      </c>
      <c r="B34">
        <v>62</v>
      </c>
      <c r="C34" t="s">
        <v>3</v>
      </c>
    </row>
    <row r="35" spans="1:3" x14ac:dyDescent="0.25">
      <c r="A35">
        <v>7</v>
      </c>
      <c r="B35">
        <v>66</v>
      </c>
      <c r="C35" t="s">
        <v>3</v>
      </c>
    </row>
    <row r="36" spans="1:3" x14ac:dyDescent="0.25">
      <c r="A36">
        <v>7.5</v>
      </c>
      <c r="B36">
        <v>70</v>
      </c>
      <c r="C36" t="s">
        <v>3</v>
      </c>
    </row>
  </sheetData>
  <sortState xmlns:xlrd2="http://schemas.microsoft.com/office/spreadsheetml/2017/richdata2" ref="A2:C36">
    <sortCondition descending="1" ref="C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CCB3-F6C3-4807-B69A-A1208C3ABDCD}">
  <dimension ref="A1:I59"/>
  <sheetViews>
    <sheetView topLeftCell="A14" zoomScale="70" zoomScaleNormal="70" workbookViewId="0">
      <selection activeCell="C25" sqref="C2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8.5703125" bestFit="1" customWidth="1"/>
    <col min="6" max="6" width="20.140625" bestFit="1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0.86434031288212987</v>
      </c>
    </row>
    <row r="5" spans="1:9" x14ac:dyDescent="0.25">
      <c r="A5" s="1" t="s">
        <v>8</v>
      </c>
      <c r="B5" s="1">
        <v>0.74708417647317815</v>
      </c>
    </row>
    <row r="6" spans="1:9" x14ac:dyDescent="0.25">
      <c r="A6" s="1" t="s">
        <v>9</v>
      </c>
      <c r="B6" s="1">
        <v>0.739420060608729</v>
      </c>
    </row>
    <row r="7" spans="1:9" x14ac:dyDescent="0.25">
      <c r="A7" s="1" t="s">
        <v>10</v>
      </c>
      <c r="B7" s="1">
        <v>1.3183747535081121</v>
      </c>
    </row>
    <row r="8" spans="1:9" ht="15.75" thickBot="1" x14ac:dyDescent="0.3">
      <c r="A8" s="2" t="s">
        <v>11</v>
      </c>
      <c r="B8" s="2">
        <v>35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169.42801859302438</v>
      </c>
      <c r="D12" s="1">
        <v>169.42801859302438</v>
      </c>
      <c r="E12" s="1">
        <v>97.478194443616246</v>
      </c>
      <c r="F12" s="1">
        <v>2.2269128451083549E-11</v>
      </c>
    </row>
    <row r="13" spans="1:9" x14ac:dyDescent="0.25">
      <c r="A13" s="1" t="s">
        <v>14</v>
      </c>
      <c r="B13" s="1">
        <v>33</v>
      </c>
      <c r="C13" s="1">
        <v>57.357695692689987</v>
      </c>
      <c r="D13" s="1">
        <v>1.7381119906875753</v>
      </c>
      <c r="E13" s="1"/>
      <c r="F13" s="1"/>
    </row>
    <row r="14" spans="1:9" ht="15.75" thickBot="1" x14ac:dyDescent="0.3">
      <c r="A14" s="2" t="s">
        <v>15</v>
      </c>
      <c r="B14" s="2">
        <v>34</v>
      </c>
      <c r="C14" s="2">
        <v>226.78571428571436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-29.056611099606545</v>
      </c>
      <c r="C17" s="1">
        <v>3.8754555405797717</v>
      </c>
      <c r="D17" s="1">
        <v>-7.4975988745982747</v>
      </c>
      <c r="E17" s="1">
        <v>1.2764572149187229E-8</v>
      </c>
      <c r="F17" s="1">
        <v>-36.941284681500889</v>
      </c>
      <c r="G17" s="1">
        <v>-21.171937517712202</v>
      </c>
      <c r="H17" s="1">
        <v>-36.941284681500889</v>
      </c>
      <c r="I17" s="1">
        <v>-21.171937517712202</v>
      </c>
    </row>
    <row r="18" spans="1:9" ht="15.75" thickBot="1" x14ac:dyDescent="0.3">
      <c r="A18" s="2" t="s">
        <v>29</v>
      </c>
      <c r="B18" s="2">
        <v>0.55407434251397814</v>
      </c>
      <c r="C18" s="2">
        <v>5.6119565725144115E-2</v>
      </c>
      <c r="D18" s="2">
        <v>9.8731046000544449</v>
      </c>
      <c r="E18" s="2">
        <v>2.2269128451083549E-11</v>
      </c>
      <c r="F18" s="2">
        <v>0.43989822755995878</v>
      </c>
      <c r="G18" s="2">
        <v>0.66825045746799749</v>
      </c>
      <c r="H18" s="2">
        <v>0.43989822755995878</v>
      </c>
      <c r="I18" s="2">
        <v>0.66825045746799749</v>
      </c>
    </row>
    <row r="22" spans="1:9" x14ac:dyDescent="0.25">
      <c r="A22" t="s">
        <v>30</v>
      </c>
      <c r="F22" t="s">
        <v>35</v>
      </c>
    </row>
    <row r="23" spans="1:9" ht="15.75" thickBot="1" x14ac:dyDescent="0.3"/>
    <row r="24" spans="1:9" x14ac:dyDescent="0.25">
      <c r="A24" s="3" t="s">
        <v>31</v>
      </c>
      <c r="B24" s="3" t="s">
        <v>32</v>
      </c>
      <c r="C24" s="3" t="s">
        <v>33</v>
      </c>
      <c r="D24" s="3" t="s">
        <v>34</v>
      </c>
      <c r="F24" s="3" t="s">
        <v>36</v>
      </c>
      <c r="G24" s="3" t="s">
        <v>37</v>
      </c>
    </row>
    <row r="25" spans="1:9" x14ac:dyDescent="0.25">
      <c r="A25" s="1">
        <v>1</v>
      </c>
      <c r="B25" s="1">
        <v>5.8500724787740772</v>
      </c>
      <c r="C25" s="1">
        <v>-0.85007247877407721</v>
      </c>
      <c r="D25" s="1">
        <v>-0.65448480306069956</v>
      </c>
      <c r="F25" s="1">
        <v>1.4285714285714286</v>
      </c>
      <c r="G25" s="1">
        <v>5</v>
      </c>
    </row>
    <row r="26" spans="1:9" x14ac:dyDescent="0.25">
      <c r="A26" s="1">
        <v>2</v>
      </c>
      <c r="B26" s="1">
        <v>9.7285928763719234</v>
      </c>
      <c r="C26" s="1">
        <v>-2.2285928763719234</v>
      </c>
      <c r="D26" s="1">
        <v>-1.7158303629570879</v>
      </c>
      <c r="F26" s="1">
        <v>4.2857142857142856</v>
      </c>
      <c r="G26" s="1">
        <v>6</v>
      </c>
    </row>
    <row r="27" spans="1:9" x14ac:dyDescent="0.25">
      <c r="A27" s="1">
        <v>3</v>
      </c>
      <c r="B27" s="1">
        <v>9.7285928763719234</v>
      </c>
      <c r="C27" s="1">
        <v>-0.72859287637192338</v>
      </c>
      <c r="D27" s="1">
        <v>-0.56095565626521071</v>
      </c>
      <c r="F27" s="1">
        <v>7.1428571428571432</v>
      </c>
      <c r="G27" s="1">
        <v>6</v>
      </c>
    </row>
    <row r="28" spans="1:9" x14ac:dyDescent="0.25">
      <c r="A28" s="1">
        <v>4</v>
      </c>
      <c r="B28" s="1">
        <v>6.4041468212880552</v>
      </c>
      <c r="C28" s="1">
        <v>0.59585317871194476</v>
      </c>
      <c r="D28" s="1">
        <v>0.45875717666425325</v>
      </c>
      <c r="F28" s="1">
        <v>10</v>
      </c>
      <c r="G28" s="1">
        <v>6.5</v>
      </c>
    </row>
    <row r="29" spans="1:9" x14ac:dyDescent="0.25">
      <c r="A29" s="1">
        <v>5</v>
      </c>
      <c r="B29" s="1">
        <v>10.836741561399879</v>
      </c>
      <c r="C29" s="1">
        <v>0.16325843860012057</v>
      </c>
      <c r="D29" s="1">
        <v>0.12569536092885872</v>
      </c>
      <c r="F29" s="1">
        <v>12.857142857142858</v>
      </c>
      <c r="G29" s="1">
        <v>6.5</v>
      </c>
    </row>
    <row r="30" spans="1:9" x14ac:dyDescent="0.25">
      <c r="A30" s="1">
        <v>6</v>
      </c>
      <c r="B30" s="1">
        <v>10.836741561399879</v>
      </c>
      <c r="C30" s="1">
        <v>1.1632584386001206</v>
      </c>
      <c r="D30" s="1">
        <v>0.89561183205677686</v>
      </c>
      <c r="F30" s="1">
        <v>15.714285714285715</v>
      </c>
      <c r="G30" s="1">
        <v>6.5</v>
      </c>
    </row>
    <row r="31" spans="1:9" x14ac:dyDescent="0.25">
      <c r="A31" s="1">
        <v>7</v>
      </c>
      <c r="B31" s="1">
        <v>13.053038931455792</v>
      </c>
      <c r="C31" s="1">
        <v>0.94696106854420847</v>
      </c>
      <c r="D31" s="1">
        <v>0.72908092418907955</v>
      </c>
      <c r="F31" s="1">
        <v>18.571428571428569</v>
      </c>
      <c r="G31" s="1">
        <v>6.5</v>
      </c>
    </row>
    <row r="32" spans="1:9" x14ac:dyDescent="0.25">
      <c r="A32" s="1">
        <v>8</v>
      </c>
      <c r="B32" s="1">
        <v>7.5122955063160113</v>
      </c>
      <c r="C32" s="1">
        <v>-0.51229550631601128</v>
      </c>
      <c r="D32" s="1">
        <v>-0.39442474839751351</v>
      </c>
      <c r="F32" s="1">
        <v>21.428571428571427</v>
      </c>
      <c r="G32" s="1">
        <v>7</v>
      </c>
    </row>
    <row r="33" spans="1:7" x14ac:dyDescent="0.25">
      <c r="A33" s="1">
        <v>9</v>
      </c>
      <c r="B33" s="1">
        <v>10.282667218885901</v>
      </c>
      <c r="C33" s="1">
        <v>-2.7826672188859014</v>
      </c>
      <c r="D33" s="1">
        <v>-2.1424213254879714</v>
      </c>
      <c r="F33" s="1">
        <v>24.285714285714285</v>
      </c>
      <c r="G33" s="1">
        <v>7</v>
      </c>
    </row>
    <row r="34" spans="1:7" x14ac:dyDescent="0.25">
      <c r="A34" s="1">
        <v>10</v>
      </c>
      <c r="B34" s="1">
        <v>8.6204441913439673</v>
      </c>
      <c r="C34" s="1">
        <v>-0.62044419134396733</v>
      </c>
      <c r="D34" s="1">
        <v>-0.47769020233136211</v>
      </c>
      <c r="F34" s="1">
        <v>27.142857142857142</v>
      </c>
      <c r="G34" s="1">
        <v>7</v>
      </c>
    </row>
    <row r="35" spans="1:7" x14ac:dyDescent="0.25">
      <c r="A35" s="1">
        <v>11</v>
      </c>
      <c r="B35" s="1">
        <v>10.282667218885901</v>
      </c>
      <c r="C35" s="1">
        <v>0.21733278111409859</v>
      </c>
      <c r="D35" s="1">
        <v>0.16732808789578305</v>
      </c>
      <c r="F35" s="1">
        <v>30</v>
      </c>
      <c r="G35" s="1">
        <v>7</v>
      </c>
    </row>
    <row r="36" spans="1:7" x14ac:dyDescent="0.25">
      <c r="A36" s="1">
        <v>12</v>
      </c>
      <c r="B36" s="1">
        <v>10.282667218885901</v>
      </c>
      <c r="C36" s="1">
        <v>0.71733278111409859</v>
      </c>
      <c r="D36" s="1">
        <v>0.55228632345974205</v>
      </c>
      <c r="F36" s="1">
        <v>32.857142857142861</v>
      </c>
      <c r="G36" s="1">
        <v>7</v>
      </c>
    </row>
    <row r="37" spans="1:7" x14ac:dyDescent="0.25">
      <c r="A37" s="1">
        <v>13</v>
      </c>
      <c r="B37" s="1">
        <v>6.9582211638020333</v>
      </c>
      <c r="C37" s="1">
        <v>-0.45822116380203326</v>
      </c>
      <c r="D37" s="1">
        <v>-0.35279202143058919</v>
      </c>
      <c r="F37" s="1">
        <v>35.714285714285715</v>
      </c>
      <c r="G37" s="1">
        <v>7.5</v>
      </c>
    </row>
    <row r="38" spans="1:7" x14ac:dyDescent="0.25">
      <c r="A38" s="1">
        <v>14</v>
      </c>
      <c r="B38" s="1">
        <v>8.0663698488299893</v>
      </c>
      <c r="C38" s="1">
        <v>-1.0663698488299893</v>
      </c>
      <c r="D38" s="1">
        <v>-0.82101571092839687</v>
      </c>
      <c r="F38" s="1">
        <v>38.571428571428577</v>
      </c>
      <c r="G38" s="1">
        <v>7.5</v>
      </c>
    </row>
    <row r="39" spans="1:7" x14ac:dyDescent="0.25">
      <c r="A39" s="1">
        <v>15</v>
      </c>
      <c r="B39" s="1">
        <v>9.7285928763719234</v>
      </c>
      <c r="C39" s="1">
        <v>-2.2285928763719234</v>
      </c>
      <c r="D39" s="1">
        <v>-1.7158303629570879</v>
      </c>
      <c r="F39" s="1">
        <v>41.428571428571431</v>
      </c>
      <c r="G39" s="1">
        <v>7.5</v>
      </c>
    </row>
    <row r="40" spans="1:7" x14ac:dyDescent="0.25">
      <c r="A40" s="1">
        <v>16</v>
      </c>
      <c r="B40" s="1">
        <v>9.1745185338579454</v>
      </c>
      <c r="C40" s="1">
        <v>0.82548146614205464</v>
      </c>
      <c r="D40" s="1">
        <v>0.6355517773935907</v>
      </c>
      <c r="F40" s="1">
        <v>44.285714285714292</v>
      </c>
      <c r="G40" s="1">
        <v>7.5</v>
      </c>
    </row>
    <row r="41" spans="1:7" x14ac:dyDescent="0.25">
      <c r="A41" s="1">
        <v>17</v>
      </c>
      <c r="B41" s="1">
        <v>9.1745185338579454</v>
      </c>
      <c r="C41" s="1">
        <v>2.8254814661420546</v>
      </c>
      <c r="D41" s="1">
        <v>2.1753847196494269</v>
      </c>
      <c r="F41" s="1">
        <v>47.142857142857146</v>
      </c>
      <c r="G41" s="1">
        <v>8</v>
      </c>
    </row>
    <row r="42" spans="1:7" x14ac:dyDescent="0.25">
      <c r="A42" s="1">
        <v>18</v>
      </c>
      <c r="B42" s="1">
        <v>6.9582211638020333</v>
      </c>
      <c r="C42" s="1">
        <v>-0.45822116380203326</v>
      </c>
      <c r="D42" s="1">
        <v>-0.35279202143058919</v>
      </c>
      <c r="F42" s="1">
        <v>50</v>
      </c>
      <c r="G42" s="1">
        <v>9</v>
      </c>
    </row>
    <row r="43" spans="1:7" x14ac:dyDescent="0.25">
      <c r="A43" s="1">
        <v>19</v>
      </c>
      <c r="B43" s="1">
        <v>10.836741561399879</v>
      </c>
      <c r="C43" s="1">
        <v>-0.33674156139987943</v>
      </c>
      <c r="D43" s="1">
        <v>-0.25926287463510034</v>
      </c>
      <c r="F43" s="1">
        <v>52.857142857142861</v>
      </c>
      <c r="G43" s="1">
        <v>9.5</v>
      </c>
    </row>
    <row r="44" spans="1:7" x14ac:dyDescent="0.25">
      <c r="A44" s="1">
        <v>20</v>
      </c>
      <c r="B44" s="1">
        <v>11.390815903913857</v>
      </c>
      <c r="C44" s="1">
        <v>0.60918409608614255</v>
      </c>
      <c r="D44" s="1">
        <v>0.46902086952589345</v>
      </c>
      <c r="F44" s="1">
        <v>55.714285714285715</v>
      </c>
      <c r="G44" s="1">
        <v>9.5</v>
      </c>
    </row>
    <row r="45" spans="1:7" x14ac:dyDescent="0.25">
      <c r="A45" s="1">
        <v>21</v>
      </c>
      <c r="B45" s="1">
        <v>4.1878494512321431</v>
      </c>
      <c r="C45" s="1">
        <v>1.8121505487678569</v>
      </c>
      <c r="D45" s="1">
        <v>1.3952045556598687</v>
      </c>
      <c r="F45" s="1">
        <v>58.571428571428577</v>
      </c>
      <c r="G45" s="1">
        <v>10</v>
      </c>
    </row>
    <row r="46" spans="1:7" x14ac:dyDescent="0.25">
      <c r="A46" s="1">
        <v>22</v>
      </c>
      <c r="B46" s="1">
        <v>6.4041468212880552</v>
      </c>
      <c r="C46" s="1">
        <v>9.5853178711944764E-2</v>
      </c>
      <c r="D46" s="1">
        <v>7.3798941100294196E-2</v>
      </c>
      <c r="F46" s="1">
        <v>61.428571428571431</v>
      </c>
      <c r="G46" s="1">
        <v>10</v>
      </c>
    </row>
    <row r="47" spans="1:7" x14ac:dyDescent="0.25">
      <c r="A47" s="1">
        <v>23</v>
      </c>
      <c r="B47" s="1">
        <v>10.836741561399879</v>
      </c>
      <c r="C47" s="1">
        <v>-0.83674156139987943</v>
      </c>
      <c r="D47" s="1">
        <v>-0.64422111019905937</v>
      </c>
      <c r="F47" s="1">
        <v>64.285714285714292</v>
      </c>
      <c r="G47" s="1">
        <v>10.5</v>
      </c>
    </row>
    <row r="48" spans="1:7" x14ac:dyDescent="0.25">
      <c r="A48" s="1">
        <v>24</v>
      </c>
      <c r="B48" s="1">
        <v>9.1745185338579454</v>
      </c>
      <c r="C48" s="1">
        <v>0.32548146614205464</v>
      </c>
      <c r="D48" s="1">
        <v>0.25059354182963167</v>
      </c>
      <c r="F48" s="1">
        <v>67.142857142857153</v>
      </c>
      <c r="G48" s="1">
        <v>10.5</v>
      </c>
    </row>
    <row r="49" spans="1:7" x14ac:dyDescent="0.25">
      <c r="A49" s="1">
        <v>25</v>
      </c>
      <c r="B49" s="1">
        <v>9.7285928763719234</v>
      </c>
      <c r="C49" s="1">
        <v>1.7714071236280766</v>
      </c>
      <c r="D49" s="1">
        <v>1.3638355215545845</v>
      </c>
      <c r="F49" s="1">
        <v>70</v>
      </c>
      <c r="G49" s="1">
        <v>11</v>
      </c>
    </row>
    <row r="50" spans="1:7" x14ac:dyDescent="0.25">
      <c r="A50" s="1">
        <v>26</v>
      </c>
      <c r="B50" s="1">
        <v>12.498964588941814</v>
      </c>
      <c r="C50" s="1">
        <v>1.5010354110581865</v>
      </c>
      <c r="D50" s="1">
        <v>1.1556718867199629</v>
      </c>
      <c r="F50" s="1">
        <v>72.857142857142861</v>
      </c>
      <c r="G50" s="1">
        <v>11</v>
      </c>
    </row>
    <row r="51" spans="1:7" x14ac:dyDescent="0.25">
      <c r="A51" s="1">
        <v>27</v>
      </c>
      <c r="B51" s="1">
        <v>5.8500724787740772</v>
      </c>
      <c r="C51" s="1">
        <v>0.64992752122592279</v>
      </c>
      <c r="D51" s="1">
        <v>0.50038990363117752</v>
      </c>
      <c r="F51" s="1">
        <v>75.714285714285722</v>
      </c>
      <c r="G51" s="1">
        <v>11</v>
      </c>
    </row>
    <row r="52" spans="1:7" x14ac:dyDescent="0.25">
      <c r="A52" s="1">
        <v>28</v>
      </c>
      <c r="B52" s="1">
        <v>13.60711327396977</v>
      </c>
      <c r="C52" s="1">
        <v>-0.10711327396976955</v>
      </c>
      <c r="D52" s="1">
        <v>-8.2468273905762862E-2</v>
      </c>
      <c r="F52" s="1">
        <v>78.571428571428569</v>
      </c>
      <c r="G52" s="1">
        <v>11.5</v>
      </c>
    </row>
    <row r="53" spans="1:7" x14ac:dyDescent="0.25">
      <c r="A53" s="1">
        <v>29</v>
      </c>
      <c r="B53" s="1">
        <v>8.6204441913439673</v>
      </c>
      <c r="C53" s="1">
        <v>-1.6204441913439673</v>
      </c>
      <c r="D53" s="1">
        <v>-1.2476066734592803</v>
      </c>
      <c r="F53" s="1">
        <v>81.428571428571431</v>
      </c>
      <c r="G53" s="1">
        <v>12</v>
      </c>
    </row>
    <row r="54" spans="1:7" x14ac:dyDescent="0.25">
      <c r="A54" s="1">
        <v>30</v>
      </c>
      <c r="B54" s="1">
        <v>8.6204441913439673</v>
      </c>
      <c r="C54" s="1">
        <v>0.87955580865603267</v>
      </c>
      <c r="D54" s="1">
        <v>0.67718450436051503</v>
      </c>
      <c r="F54" s="1">
        <v>84.285714285714292</v>
      </c>
      <c r="G54" s="1">
        <v>12</v>
      </c>
    </row>
    <row r="55" spans="1:7" x14ac:dyDescent="0.25">
      <c r="A55" s="1">
        <v>31</v>
      </c>
      <c r="B55" s="1">
        <v>10.836741561399879</v>
      </c>
      <c r="C55" s="1">
        <v>2.1632584386001206</v>
      </c>
      <c r="D55" s="1">
        <v>1.665528303184695</v>
      </c>
      <c r="F55" s="1">
        <v>87.142857142857153</v>
      </c>
      <c r="G55" s="1">
        <v>12</v>
      </c>
    </row>
    <row r="56" spans="1:7" x14ac:dyDescent="0.25">
      <c r="A56" s="1">
        <v>32</v>
      </c>
      <c r="B56" s="1">
        <v>11.390815903913857</v>
      </c>
      <c r="C56" s="1">
        <v>-0.39081590391385745</v>
      </c>
      <c r="D56" s="1">
        <v>-0.30089560160202466</v>
      </c>
      <c r="F56" s="1">
        <v>90</v>
      </c>
      <c r="G56" s="1">
        <v>13</v>
      </c>
    </row>
    <row r="57" spans="1:7" x14ac:dyDescent="0.25">
      <c r="A57" s="1">
        <v>33</v>
      </c>
      <c r="B57" s="1">
        <v>5.2959981362600992</v>
      </c>
      <c r="C57" s="1">
        <v>0.70400186373990081</v>
      </c>
      <c r="D57" s="1">
        <v>0.54202263059810185</v>
      </c>
      <c r="F57" s="1">
        <v>92.857142857142861</v>
      </c>
      <c r="G57" s="1">
        <v>13.5</v>
      </c>
    </row>
    <row r="58" spans="1:7" x14ac:dyDescent="0.25">
      <c r="A58" s="1">
        <v>34</v>
      </c>
      <c r="B58" s="1">
        <v>7.5122955063160113</v>
      </c>
      <c r="C58" s="1">
        <v>-0.51229550631601128</v>
      </c>
      <c r="D58" s="1">
        <v>-0.39442474839751351</v>
      </c>
      <c r="F58" s="1">
        <v>95.714285714285722</v>
      </c>
      <c r="G58" s="1">
        <v>14</v>
      </c>
    </row>
    <row r="59" spans="1:7" ht="15.75" thickBot="1" x14ac:dyDescent="0.3">
      <c r="A59" s="2">
        <v>35</v>
      </c>
      <c r="B59" s="2">
        <v>9.7285928763719234</v>
      </c>
      <c r="C59" s="2">
        <v>-2.2285928763719234</v>
      </c>
      <c r="D59" s="2">
        <v>-1.7158303629570879</v>
      </c>
      <c r="F59" s="2">
        <v>98.571428571428569</v>
      </c>
      <c r="G59" s="2">
        <v>14</v>
      </c>
    </row>
  </sheetData>
  <sortState xmlns:xlrd2="http://schemas.microsoft.com/office/spreadsheetml/2017/richdata2" ref="G25:G59">
    <sortCondition ref="G2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FA23-CA91-4B7E-BFA8-F8267F07C85B}">
  <dimension ref="A1"/>
  <sheetViews>
    <sheetView topLeftCell="A13" zoomScale="220" zoomScaleNormal="220"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B876-D8AB-42E0-B786-1EA33FAC9690}">
  <dimension ref="A1"/>
  <sheetViews>
    <sheetView zoomScale="85" zoomScaleNormal="85"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6285-F20B-47A3-8890-6AD87C4F14D3}">
  <dimension ref="A1:J15"/>
  <sheetViews>
    <sheetView workbookViewId="0">
      <selection activeCell="C14" sqref="C14"/>
    </sheetView>
  </sheetViews>
  <sheetFormatPr defaultRowHeight="15" x14ac:dyDescent="0.25"/>
  <cols>
    <col min="1" max="1" width="18.140625" bestFit="1" customWidth="1"/>
  </cols>
  <sheetData>
    <row r="1" spans="1:10" x14ac:dyDescent="0.25">
      <c r="A1" s="4" t="s">
        <v>51</v>
      </c>
      <c r="B1" s="4" t="s">
        <v>50</v>
      </c>
      <c r="C1" s="4" t="s">
        <v>4</v>
      </c>
      <c r="D1" s="4" t="s">
        <v>3</v>
      </c>
    </row>
    <row r="2" spans="1:10" x14ac:dyDescent="0.25">
      <c r="A2" s="1"/>
      <c r="B2" s="1"/>
      <c r="C2" s="1"/>
      <c r="D2" s="1"/>
      <c r="F2" s="1"/>
      <c r="J2" s="1"/>
    </row>
    <row r="3" spans="1:10" x14ac:dyDescent="0.25">
      <c r="A3" s="1" t="s">
        <v>38</v>
      </c>
      <c r="B3" s="1">
        <v>9.1428571428571423</v>
      </c>
      <c r="C3" s="1">
        <v>11.294117647058824</v>
      </c>
      <c r="D3" s="1">
        <v>7.1111111111111107</v>
      </c>
      <c r="F3" s="1"/>
      <c r="J3" s="1"/>
    </row>
    <row r="4" spans="1:10" x14ac:dyDescent="0.25">
      <c r="A4" s="1" t="s">
        <v>10</v>
      </c>
      <c r="B4" s="1">
        <v>0.43655037566379074</v>
      </c>
      <c r="C4" s="1">
        <v>0.4373609517047955</v>
      </c>
      <c r="D4" s="1">
        <v>0.26677557688834741</v>
      </c>
      <c r="F4" s="1"/>
      <c r="J4" s="1"/>
    </row>
    <row r="5" spans="1:10" x14ac:dyDescent="0.25">
      <c r="A5" s="1" t="s">
        <v>39</v>
      </c>
      <c r="B5" s="1">
        <v>9</v>
      </c>
      <c r="C5" s="1">
        <v>11</v>
      </c>
      <c r="D5" s="1">
        <v>7</v>
      </c>
      <c r="F5" s="1"/>
      <c r="J5" s="1"/>
    </row>
    <row r="6" spans="1:10" x14ac:dyDescent="0.25">
      <c r="A6" s="1" t="s">
        <v>40</v>
      </c>
      <c r="B6" s="1">
        <v>7</v>
      </c>
      <c r="C6" s="1">
        <v>11</v>
      </c>
      <c r="D6" s="1">
        <v>7.5</v>
      </c>
      <c r="F6" s="1"/>
      <c r="J6" s="1"/>
    </row>
    <row r="7" spans="1:10" x14ac:dyDescent="0.25">
      <c r="A7" s="1" t="s">
        <v>41</v>
      </c>
      <c r="B7" s="1">
        <v>2.5826668517690949</v>
      </c>
      <c r="C7" s="1">
        <v>1.8032854003995362</v>
      </c>
      <c r="D7" s="1">
        <v>1.1318329168362218</v>
      </c>
      <c r="F7" s="1"/>
      <c r="J7" s="1"/>
    </row>
    <row r="8" spans="1:10" x14ac:dyDescent="0.25">
      <c r="A8" s="1" t="s">
        <v>42</v>
      </c>
      <c r="B8" s="1">
        <v>6.6701680672268893</v>
      </c>
      <c r="C8" s="1">
        <v>3.251838235294116</v>
      </c>
      <c r="D8" s="1">
        <v>1.2810457516339899</v>
      </c>
      <c r="F8" s="1"/>
      <c r="J8" s="1"/>
    </row>
    <row r="9" spans="1:10" x14ac:dyDescent="0.25">
      <c r="A9" s="1" t="s">
        <v>43</v>
      </c>
      <c r="B9" s="1">
        <v>-1.0830858588989924</v>
      </c>
      <c r="C9" s="1">
        <v>0.68753315088014011</v>
      </c>
      <c r="D9" s="1">
        <v>1.83070497969597</v>
      </c>
      <c r="F9" s="1"/>
      <c r="J9" s="1"/>
    </row>
    <row r="10" spans="1:10" x14ac:dyDescent="0.25">
      <c r="A10" s="1" t="s">
        <v>44</v>
      </c>
      <c r="B10" s="1">
        <v>0.36660345954862844</v>
      </c>
      <c r="C10" s="1">
        <v>-0.45407354502993802</v>
      </c>
      <c r="D10" s="1">
        <v>0.85422213854360196</v>
      </c>
      <c r="F10" s="1"/>
      <c r="J10" s="1"/>
    </row>
    <row r="11" spans="1:10" x14ac:dyDescent="0.25">
      <c r="A11" s="1" t="s">
        <v>45</v>
      </c>
      <c r="B11" s="1">
        <v>9</v>
      </c>
      <c r="C11" s="1">
        <v>7</v>
      </c>
      <c r="D11" s="1">
        <v>5</v>
      </c>
      <c r="F11" s="1"/>
      <c r="J11" s="1"/>
    </row>
    <row r="12" spans="1:10" x14ac:dyDescent="0.25">
      <c r="A12" s="1" t="s">
        <v>46</v>
      </c>
      <c r="B12" s="1">
        <v>5</v>
      </c>
      <c r="C12" s="1">
        <v>7</v>
      </c>
      <c r="D12" s="1">
        <v>5</v>
      </c>
      <c r="F12" s="1"/>
      <c r="J12" s="1"/>
    </row>
    <row r="13" spans="1:10" x14ac:dyDescent="0.25">
      <c r="A13" s="1" t="s">
        <v>47</v>
      </c>
      <c r="B13" s="1">
        <v>14</v>
      </c>
      <c r="C13" s="1">
        <v>14</v>
      </c>
      <c r="D13" s="1">
        <v>10</v>
      </c>
      <c r="F13" s="1"/>
      <c r="J13" s="1"/>
    </row>
    <row r="14" spans="1:10" x14ac:dyDescent="0.25">
      <c r="A14" s="1" t="s">
        <v>48</v>
      </c>
      <c r="B14" s="1">
        <v>320</v>
      </c>
      <c r="C14" s="1">
        <v>192</v>
      </c>
      <c r="D14" s="1">
        <v>128</v>
      </c>
      <c r="F14" s="1"/>
      <c r="J14" s="1"/>
    </row>
    <row r="15" spans="1:10" ht="15.75" thickBot="1" x14ac:dyDescent="0.3">
      <c r="A15" s="2" t="s">
        <v>49</v>
      </c>
      <c r="B15" s="2">
        <v>35</v>
      </c>
      <c r="C15" s="2">
        <v>17</v>
      </c>
      <c r="D15" s="2">
        <v>18</v>
      </c>
      <c r="F15" s="2"/>
      <c r="J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2D57-2727-4393-B608-0BC4007BADE8}">
  <dimension ref="A1:S37"/>
  <sheetViews>
    <sheetView tabSelected="1" workbookViewId="0">
      <selection activeCell="I6" sqref="I6"/>
    </sheetView>
  </sheetViews>
  <sheetFormatPr defaultRowHeight="15" x14ac:dyDescent="0.25"/>
  <cols>
    <col min="6" max="6" width="16.5703125" bestFit="1" customWidth="1"/>
    <col min="7" max="7" width="12" bestFit="1" customWidth="1"/>
    <col min="12" max="12" width="12.42578125" bestFit="1" customWidth="1"/>
    <col min="13" max="13" width="12" bestFit="1" customWidth="1"/>
    <col min="17" max="17" width="14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F1" t="s">
        <v>55</v>
      </c>
      <c r="G1" t="s">
        <v>52</v>
      </c>
      <c r="H1" t="s">
        <v>54</v>
      </c>
      <c r="L1" t="s">
        <v>56</v>
      </c>
      <c r="M1" t="s">
        <v>52</v>
      </c>
      <c r="N1" t="s">
        <v>57</v>
      </c>
      <c r="Q1" t="s">
        <v>58</v>
      </c>
      <c r="R1" t="s">
        <v>52</v>
      </c>
      <c r="S1" t="s">
        <v>57</v>
      </c>
    </row>
    <row r="2" spans="1:19" x14ac:dyDescent="0.25">
      <c r="A2">
        <v>7</v>
      </c>
      <c r="B2">
        <v>64</v>
      </c>
      <c r="C2" t="s">
        <v>4</v>
      </c>
      <c r="F2">
        <f>_xlfn.NORM.DIST(A2,9.142857,2.582667,TRUE)</f>
        <v>0.20335221918257276</v>
      </c>
      <c r="G2">
        <f>9.142857+F2*2.582667</f>
        <v>9.6680480658595975</v>
      </c>
      <c r="H2">
        <f>(G2-A2)^2 / G2</f>
        <v>0.73628931437301726</v>
      </c>
      <c r="L2">
        <f>_xlfn.NORM.DIST($A2,11.29412,1.803285,TRUE)</f>
        <v>8.6263808053585727E-3</v>
      </c>
      <c r="M2">
        <f>11.29412+L2*1.803285</f>
        <v>11.30967582311059</v>
      </c>
      <c r="N2">
        <f>(M2-$A2)^2 / M2</f>
        <v>1.6422491670672463</v>
      </c>
      <c r="Q2">
        <f>_xlfn.NORM.DIST($A2,7.11111,1.131833,TRUE)</f>
        <v>0.4608993695105334</v>
      </c>
      <c r="R2">
        <f>7.111111+Q2*1.131833</f>
        <v>7.6327721160912159</v>
      </c>
      <c r="S2">
        <f>(R2-$A2)^2 / R2</f>
        <v>5.2458077460276968E-2</v>
      </c>
    </row>
    <row r="3" spans="1:19" x14ac:dyDescent="0.25">
      <c r="A3">
        <v>11</v>
      </c>
      <c r="B3">
        <v>72</v>
      </c>
      <c r="C3" t="s">
        <v>4</v>
      </c>
      <c r="F3">
        <f>_xlfn.NORM.DIST(A3,9.142857,2.582667,TRUE)</f>
        <v>0.76395404377030118</v>
      </c>
      <c r="G3">
        <f t="shared" ref="G3:G36" si="0">9.142857+F3*2.582667</f>
        <v>11.115895898362112</v>
      </c>
      <c r="H3">
        <f t="shared" ref="H3:H36" si="1">(G3-A3)^2 / G3</f>
        <v>1.2083469816535533E-3</v>
      </c>
      <c r="L3">
        <f t="shared" ref="L3:L18" si="2">_xlfn.NORM.DIST($A3,11.29412,1.803285,TRUE)</f>
        <v>0.43521892940392226</v>
      </c>
      <c r="M3">
        <f t="shared" ref="M3:M18" si="3">11.29412+L3*1.803285</f>
        <v>12.078943767110152</v>
      </c>
      <c r="N3">
        <f t="shared" ref="N3:N18" si="4">(M3-$A3)^2 / M3</f>
        <v>9.6375947684733509E-2</v>
      </c>
      <c r="Q3">
        <f t="shared" ref="Q3:Q18" si="5">_xlfn.NORM.DIST($A3,11.29412,1.803285,TRUE)</f>
        <v>0.43521892940392226</v>
      </c>
      <c r="R3">
        <f t="shared" ref="R3:R18" si="6">7.111111+Q3*1.131833</f>
        <v>7.6037061465240301</v>
      </c>
      <c r="S3">
        <f t="shared" ref="S3:S18" si="7">(R3-$A3)^2 / R3</f>
        <v>1.5169986473545791</v>
      </c>
    </row>
    <row r="4" spans="1:19" x14ac:dyDescent="0.25">
      <c r="A4">
        <v>12</v>
      </c>
      <c r="B4">
        <v>72</v>
      </c>
      <c r="C4" t="s">
        <v>4</v>
      </c>
      <c r="F4">
        <f t="shared" ref="F4:F36" si="8">_xlfn.NORM.DIST(A4,9.142857,2.582667,TRUE)</f>
        <v>0.86569650215853544</v>
      </c>
      <c r="G4">
        <f t="shared" si="0"/>
        <v>11.378662788140277</v>
      </c>
      <c r="H4">
        <f t="shared" si="1"/>
        <v>3.3928409517856174E-2</v>
      </c>
      <c r="L4">
        <f t="shared" si="2"/>
        <v>0.65226441908226818</v>
      </c>
      <c r="M4">
        <f t="shared" si="3"/>
        <v>12.470338642964768</v>
      </c>
      <c r="N4">
        <f t="shared" si="4"/>
        <v>1.7739569501646301E-2</v>
      </c>
      <c r="Q4">
        <f t="shared" si="5"/>
        <v>0.65226441908226818</v>
      </c>
      <c r="R4">
        <f t="shared" si="6"/>
        <v>7.8493653942431409</v>
      </c>
      <c r="S4">
        <f t="shared" si="7"/>
        <v>2.1947975110372027</v>
      </c>
    </row>
    <row r="5" spans="1:19" x14ac:dyDescent="0.25">
      <c r="A5">
        <v>14</v>
      </c>
      <c r="B5">
        <v>76</v>
      </c>
      <c r="C5" t="s">
        <v>4</v>
      </c>
      <c r="F5">
        <f t="shared" si="8"/>
        <v>0.96999155298956297</v>
      </c>
      <c r="G5">
        <f t="shared" si="0"/>
        <v>11.648022174184895</v>
      </c>
      <c r="H5">
        <f t="shared" si="1"/>
        <v>0.47491321791830743</v>
      </c>
      <c r="L5">
        <f t="shared" si="2"/>
        <v>0.93326118317705431</v>
      </c>
      <c r="M5">
        <f t="shared" si="3"/>
        <v>12.977055892705433</v>
      </c>
      <c r="N5">
        <f t="shared" si="4"/>
        <v>8.0635750920737048E-2</v>
      </c>
      <c r="Q5">
        <f t="shared" si="5"/>
        <v>0.93326118317705431</v>
      </c>
      <c r="R5">
        <f t="shared" si="6"/>
        <v>8.1674068047388353</v>
      </c>
      <c r="S5">
        <f t="shared" si="7"/>
        <v>4.165231902207748</v>
      </c>
    </row>
    <row r="6" spans="1:19" x14ac:dyDescent="0.25">
      <c r="A6">
        <v>10.5</v>
      </c>
      <c r="B6">
        <v>71</v>
      </c>
      <c r="C6" t="s">
        <v>4</v>
      </c>
      <c r="F6">
        <f t="shared" si="8"/>
        <v>0.70037564660709606</v>
      </c>
      <c r="G6">
        <f t="shared" si="0"/>
        <v>10.951694070095808</v>
      </c>
      <c r="H6">
        <f t="shared" si="1"/>
        <v>1.8629769207745218E-2</v>
      </c>
      <c r="L6">
        <f t="shared" si="2"/>
        <v>0.32983309194418053</v>
      </c>
      <c r="M6">
        <f t="shared" si="3"/>
        <v>11.888903067206561</v>
      </c>
      <c r="N6">
        <f t="shared" si="4"/>
        <v>0.16225649407612228</v>
      </c>
      <c r="Q6">
        <f t="shared" si="5"/>
        <v>0.32983309194418053</v>
      </c>
      <c r="R6">
        <f t="shared" si="6"/>
        <v>7.4844269779544579</v>
      </c>
      <c r="S6">
        <f t="shared" si="7"/>
        <v>1.2150136113391869</v>
      </c>
    </row>
    <row r="7" spans="1:19" x14ac:dyDescent="0.25">
      <c r="A7">
        <v>11</v>
      </c>
      <c r="B7">
        <v>71</v>
      </c>
      <c r="C7" t="s">
        <v>4</v>
      </c>
      <c r="F7">
        <f t="shared" si="8"/>
        <v>0.76395404377030118</v>
      </c>
      <c r="G7">
        <f t="shared" si="0"/>
        <v>11.115895898362112</v>
      </c>
      <c r="H7">
        <f t="shared" si="1"/>
        <v>1.2083469816535533E-3</v>
      </c>
      <c r="L7">
        <f t="shared" si="2"/>
        <v>0.43521892940392226</v>
      </c>
      <c r="M7">
        <f t="shared" si="3"/>
        <v>12.078943767110152</v>
      </c>
      <c r="N7">
        <f t="shared" si="4"/>
        <v>9.6375947684733509E-2</v>
      </c>
      <c r="Q7">
        <f t="shared" si="5"/>
        <v>0.43521892940392226</v>
      </c>
      <c r="R7">
        <f t="shared" si="6"/>
        <v>7.6037061465240301</v>
      </c>
      <c r="S7">
        <f t="shared" si="7"/>
        <v>1.5169986473545791</v>
      </c>
    </row>
    <row r="8" spans="1:19" x14ac:dyDescent="0.25">
      <c r="A8">
        <v>10</v>
      </c>
      <c r="B8">
        <v>69</v>
      </c>
      <c r="C8" t="s">
        <v>4</v>
      </c>
      <c r="F8">
        <f t="shared" si="8"/>
        <v>0.63001115645359107</v>
      </c>
      <c r="G8">
        <f t="shared" si="0"/>
        <v>10.769966023404526</v>
      </c>
      <c r="H8">
        <f t="shared" si="1"/>
        <v>5.5046383239189922E-2</v>
      </c>
      <c r="L8">
        <f t="shared" si="2"/>
        <v>0.23648783912519353</v>
      </c>
      <c r="M8">
        <f t="shared" si="3"/>
        <v>11.720574972976873</v>
      </c>
      <c r="N8">
        <f t="shared" si="4"/>
        <v>0.25257960846288335</v>
      </c>
      <c r="Q8">
        <f t="shared" si="5"/>
        <v>0.23648783912519353</v>
      </c>
      <c r="R8">
        <f t="shared" si="6"/>
        <v>7.3787757404205854</v>
      </c>
      <c r="S8">
        <f t="shared" si="7"/>
        <v>0.9311594308754555</v>
      </c>
    </row>
    <row r="9" spans="1:19" x14ac:dyDescent="0.25">
      <c r="A9">
        <v>12</v>
      </c>
      <c r="B9">
        <v>69</v>
      </c>
      <c r="C9" t="s">
        <v>4</v>
      </c>
      <c r="F9">
        <f t="shared" si="8"/>
        <v>0.86569650215853544</v>
      </c>
      <c r="G9">
        <f t="shared" si="0"/>
        <v>11.378662788140277</v>
      </c>
      <c r="H9">
        <f t="shared" si="1"/>
        <v>3.3928409517856174E-2</v>
      </c>
      <c r="L9">
        <f t="shared" si="2"/>
        <v>0.65226441908226818</v>
      </c>
      <c r="M9">
        <f t="shared" si="3"/>
        <v>12.470338642964768</v>
      </c>
      <c r="N9">
        <f t="shared" si="4"/>
        <v>1.7739569501646301E-2</v>
      </c>
      <c r="Q9">
        <f t="shared" si="5"/>
        <v>0.65226441908226818</v>
      </c>
      <c r="R9">
        <f t="shared" si="6"/>
        <v>7.8493653942431409</v>
      </c>
      <c r="S9">
        <f t="shared" si="7"/>
        <v>2.1947975110372027</v>
      </c>
    </row>
    <row r="10" spans="1:19" x14ac:dyDescent="0.25">
      <c r="A10">
        <v>10.5</v>
      </c>
      <c r="B10">
        <v>72</v>
      </c>
      <c r="C10" t="s">
        <v>4</v>
      </c>
      <c r="F10">
        <f t="shared" si="8"/>
        <v>0.70037564660709606</v>
      </c>
      <c r="G10">
        <f t="shared" si="0"/>
        <v>10.951694070095808</v>
      </c>
      <c r="H10">
        <f t="shared" si="1"/>
        <v>1.8629769207745218E-2</v>
      </c>
      <c r="L10">
        <f t="shared" si="2"/>
        <v>0.32983309194418053</v>
      </c>
      <c r="M10">
        <f t="shared" si="3"/>
        <v>11.888903067206561</v>
      </c>
      <c r="N10">
        <f t="shared" si="4"/>
        <v>0.16225649407612228</v>
      </c>
      <c r="Q10">
        <f t="shared" si="5"/>
        <v>0.32983309194418053</v>
      </c>
      <c r="R10">
        <f t="shared" si="6"/>
        <v>7.4844269779544579</v>
      </c>
      <c r="S10">
        <f t="shared" si="7"/>
        <v>1.2150136113391869</v>
      </c>
    </row>
    <row r="11" spans="1:19" x14ac:dyDescent="0.25">
      <c r="A11">
        <v>12</v>
      </c>
      <c r="B11">
        <v>73</v>
      </c>
      <c r="C11" t="s">
        <v>4</v>
      </c>
      <c r="F11">
        <f t="shared" si="8"/>
        <v>0.86569650215853544</v>
      </c>
      <c r="G11">
        <f t="shared" si="0"/>
        <v>11.378662788140277</v>
      </c>
      <c r="H11">
        <f t="shared" si="1"/>
        <v>3.3928409517856174E-2</v>
      </c>
      <c r="L11">
        <f t="shared" si="2"/>
        <v>0.65226441908226818</v>
      </c>
      <c r="M11">
        <f t="shared" si="3"/>
        <v>12.470338642964768</v>
      </c>
      <c r="N11">
        <f t="shared" si="4"/>
        <v>1.7739569501646301E-2</v>
      </c>
      <c r="Q11">
        <f t="shared" si="5"/>
        <v>0.65226441908226818</v>
      </c>
      <c r="R11">
        <f t="shared" si="6"/>
        <v>7.8493653942431409</v>
      </c>
      <c r="S11">
        <f t="shared" si="7"/>
        <v>2.1947975110372027</v>
      </c>
    </row>
    <row r="12" spans="1:19" x14ac:dyDescent="0.25">
      <c r="A12">
        <v>9.5</v>
      </c>
      <c r="B12">
        <v>69</v>
      </c>
      <c r="C12" t="s">
        <v>4</v>
      </c>
      <c r="F12">
        <f t="shared" si="8"/>
        <v>0.55499224082884946</v>
      </c>
      <c r="G12">
        <f t="shared" si="0"/>
        <v>10.576217145644721</v>
      </c>
      <c r="H12">
        <f t="shared" si="1"/>
        <v>0.10951395273277216</v>
      </c>
      <c r="L12">
        <f t="shared" si="2"/>
        <v>0.15988816896051519</v>
      </c>
      <c r="M12">
        <f t="shared" si="3"/>
        <v>11.582443936763962</v>
      </c>
      <c r="N12">
        <f t="shared" si="4"/>
        <v>0.37440912932030046</v>
      </c>
      <c r="Q12">
        <f t="shared" si="5"/>
        <v>0.15988816896051519</v>
      </c>
      <c r="R12">
        <f t="shared" si="6"/>
        <v>7.2920777059390867</v>
      </c>
      <c r="S12">
        <f t="shared" si="7"/>
        <v>0.66852288925017778</v>
      </c>
    </row>
    <row r="13" spans="1:19" x14ac:dyDescent="0.25">
      <c r="A13">
        <v>11.5</v>
      </c>
      <c r="B13">
        <v>70</v>
      </c>
      <c r="C13" t="s">
        <v>4</v>
      </c>
      <c r="F13">
        <f t="shared" si="8"/>
        <v>0.81929400522197149</v>
      </c>
      <c r="G13">
        <f t="shared" si="0"/>
        <v>11.258820590584612</v>
      </c>
      <c r="H13">
        <f t="shared" si="1"/>
        <v>5.1663943890001025E-3</v>
      </c>
      <c r="L13">
        <f t="shared" si="2"/>
        <v>0.5454482531025775</v>
      </c>
      <c r="M13">
        <f t="shared" si="3"/>
        <v>12.27771865309608</v>
      </c>
      <c r="N13">
        <f t="shared" si="4"/>
        <v>4.926373705599265E-2</v>
      </c>
      <c r="Q13">
        <f t="shared" si="5"/>
        <v>0.5454482531025775</v>
      </c>
      <c r="R13">
        <f t="shared" si="6"/>
        <v>7.7284673326538496</v>
      </c>
      <c r="S13">
        <f t="shared" si="7"/>
        <v>1.8405277590757034</v>
      </c>
    </row>
    <row r="14" spans="1:19" x14ac:dyDescent="0.25">
      <c r="A14">
        <v>14</v>
      </c>
      <c r="B14">
        <v>75</v>
      </c>
      <c r="C14" t="s">
        <v>4</v>
      </c>
      <c r="F14">
        <f t="shared" si="8"/>
        <v>0.96999155298956297</v>
      </c>
      <c r="G14">
        <f t="shared" si="0"/>
        <v>11.648022174184895</v>
      </c>
      <c r="H14">
        <f t="shared" si="1"/>
        <v>0.47491321791830743</v>
      </c>
      <c r="L14">
        <f t="shared" si="2"/>
        <v>0.93326118317705431</v>
      </c>
      <c r="M14">
        <f t="shared" si="3"/>
        <v>12.977055892705433</v>
      </c>
      <c r="N14">
        <f t="shared" si="4"/>
        <v>8.0635750920737048E-2</v>
      </c>
      <c r="Q14">
        <f t="shared" si="5"/>
        <v>0.93326118317705431</v>
      </c>
      <c r="R14">
        <f t="shared" si="6"/>
        <v>8.1674068047388353</v>
      </c>
      <c r="S14">
        <f t="shared" si="7"/>
        <v>4.165231902207748</v>
      </c>
    </row>
    <row r="15" spans="1:19" x14ac:dyDescent="0.25">
      <c r="A15">
        <v>13.5</v>
      </c>
      <c r="B15">
        <v>77</v>
      </c>
      <c r="C15" t="s">
        <v>4</v>
      </c>
      <c r="F15">
        <f>_xlfn.NORM.DIST(A15,9.142857,2.582667,TRUE)</f>
        <v>0.95420516468496674</v>
      </c>
      <c r="G15">
        <f t="shared" si="0"/>
        <v>11.607251190061428</v>
      </c>
      <c r="H15">
        <f t="shared" si="1"/>
        <v>0.30864310583640625</v>
      </c>
      <c r="L15">
        <f t="shared" si="2"/>
        <v>0.88938357402254598</v>
      </c>
      <c r="M15">
        <f t="shared" si="3"/>
        <v>12.897932058281246</v>
      </c>
      <c r="N15">
        <f t="shared" si="4"/>
        <v>2.8104180174582317E-2</v>
      </c>
      <c r="Q15">
        <f t="shared" si="5"/>
        <v>0.88938357402254598</v>
      </c>
      <c r="R15">
        <f t="shared" si="6"/>
        <v>8.1177446787366598</v>
      </c>
      <c r="S15">
        <f t="shared" si="7"/>
        <v>3.5685616497827386</v>
      </c>
    </row>
    <row r="16" spans="1:19" x14ac:dyDescent="0.25">
      <c r="A16">
        <v>9.5</v>
      </c>
      <c r="B16">
        <v>68</v>
      </c>
      <c r="C16" t="s">
        <v>4</v>
      </c>
      <c r="F16">
        <f t="shared" si="8"/>
        <v>0.55499224082884946</v>
      </c>
      <c r="G16">
        <f t="shared" si="0"/>
        <v>10.576217145644721</v>
      </c>
      <c r="H16">
        <f t="shared" si="1"/>
        <v>0.10951395273277216</v>
      </c>
      <c r="L16">
        <f t="shared" si="2"/>
        <v>0.15988816896051519</v>
      </c>
      <c r="M16">
        <f t="shared" si="3"/>
        <v>11.582443936763962</v>
      </c>
      <c r="N16">
        <f t="shared" si="4"/>
        <v>0.37440912932030046</v>
      </c>
      <c r="Q16">
        <f t="shared" si="5"/>
        <v>0.15988816896051519</v>
      </c>
      <c r="R16">
        <f t="shared" si="6"/>
        <v>7.2920777059390867</v>
      </c>
      <c r="S16">
        <f t="shared" si="7"/>
        <v>0.66852288925017778</v>
      </c>
    </row>
    <row r="17" spans="1:19" x14ac:dyDescent="0.25">
      <c r="A17">
        <v>13</v>
      </c>
      <c r="B17">
        <v>72</v>
      </c>
      <c r="C17" t="s">
        <v>4</v>
      </c>
      <c r="F17">
        <f t="shared" si="8"/>
        <v>0.93234326973547921</v>
      </c>
      <c r="G17">
        <f t="shared" si="0"/>
        <v>11.55078919541792</v>
      </c>
      <c r="H17">
        <f t="shared" si="1"/>
        <v>0.18182410920896835</v>
      </c>
      <c r="L17">
        <f t="shared" si="2"/>
        <v>0.8279218021951158</v>
      </c>
      <c r="M17">
        <f t="shared" si="3"/>
        <v>12.787098967071419</v>
      </c>
      <c r="N17">
        <f t="shared" si="4"/>
        <v>3.5447328544793342E-3</v>
      </c>
      <c r="Q17">
        <f t="shared" si="5"/>
        <v>0.8279218021951158</v>
      </c>
      <c r="R17">
        <f t="shared" si="6"/>
        <v>8.048180217143905</v>
      </c>
      <c r="S17">
        <f t="shared" si="7"/>
        <v>3.0467159656356073</v>
      </c>
    </row>
    <row r="18" spans="1:19" x14ac:dyDescent="0.25">
      <c r="A18">
        <v>11</v>
      </c>
      <c r="B18">
        <v>73</v>
      </c>
      <c r="C18" t="s">
        <v>4</v>
      </c>
      <c r="F18">
        <f t="shared" si="8"/>
        <v>0.76395404377030118</v>
      </c>
      <c r="G18">
        <f t="shared" si="0"/>
        <v>11.115895898362112</v>
      </c>
      <c r="H18">
        <f t="shared" si="1"/>
        <v>1.2083469816535533E-3</v>
      </c>
      <c r="L18">
        <f t="shared" si="2"/>
        <v>0.43521892940392226</v>
      </c>
      <c r="M18">
        <f t="shared" si="3"/>
        <v>12.078943767110152</v>
      </c>
      <c r="N18">
        <f t="shared" si="4"/>
        <v>9.6375947684733509E-2</v>
      </c>
      <c r="Q18">
        <f t="shared" si="5"/>
        <v>0.43521892940392226</v>
      </c>
      <c r="R18">
        <f t="shared" si="6"/>
        <v>7.6037061465240301</v>
      </c>
      <c r="S18">
        <f t="shared" si="7"/>
        <v>1.5169986473545791</v>
      </c>
    </row>
    <row r="19" spans="1:19" x14ac:dyDescent="0.25">
      <c r="A19">
        <v>5</v>
      </c>
      <c r="B19">
        <v>63</v>
      </c>
      <c r="C19" t="s">
        <v>3</v>
      </c>
      <c r="F19">
        <f t="shared" si="8"/>
        <v>5.4345969032458384E-2</v>
      </c>
      <c r="G19">
        <f t="shared" si="0"/>
        <v>9.2832145408031508</v>
      </c>
      <c r="H19">
        <f t="shared" si="1"/>
        <v>1.976247206386369</v>
      </c>
      <c r="M19" t="s">
        <v>53</v>
      </c>
      <c r="N19">
        <f>SUM(N2:N17)</f>
        <v>3.4563147781239096</v>
      </c>
      <c r="R19" t="s">
        <v>53</v>
      </c>
      <c r="S19">
        <f>SUM(S2:S17)</f>
        <v>31.155349516244769</v>
      </c>
    </row>
    <row r="20" spans="1:19" x14ac:dyDescent="0.25">
      <c r="A20">
        <v>7.5</v>
      </c>
      <c r="B20">
        <v>70</v>
      </c>
      <c r="C20" t="s">
        <v>3</v>
      </c>
      <c r="F20">
        <f t="shared" si="8"/>
        <v>0.26235278110996391</v>
      </c>
      <c r="G20">
        <f t="shared" si="0"/>
        <v>9.8204268701309267</v>
      </c>
      <c r="H20">
        <f t="shared" si="1"/>
        <v>0.54828378957765445</v>
      </c>
    </row>
    <row r="21" spans="1:19" x14ac:dyDescent="0.25">
      <c r="A21">
        <v>9</v>
      </c>
      <c r="B21">
        <v>70</v>
      </c>
      <c r="C21" t="s">
        <v>3</v>
      </c>
      <c r="F21">
        <f t="shared" si="8"/>
        <v>0.47794425351281311</v>
      </c>
      <c r="G21">
        <f t="shared" si="0"/>
        <v>10.377227851387175</v>
      </c>
      <c r="H21">
        <f t="shared" si="1"/>
        <v>0.18278065990263351</v>
      </c>
    </row>
    <row r="22" spans="1:19" x14ac:dyDescent="0.25">
      <c r="A22">
        <v>7</v>
      </c>
      <c r="B22">
        <v>66</v>
      </c>
      <c r="C22" t="s">
        <v>3</v>
      </c>
      <c r="F22">
        <f t="shared" si="8"/>
        <v>0.20335221918257276</v>
      </c>
      <c r="G22">
        <f t="shared" si="0"/>
        <v>9.6680480658595975</v>
      </c>
      <c r="H22">
        <f t="shared" si="1"/>
        <v>0.73628931437301726</v>
      </c>
    </row>
    <row r="23" spans="1:19" x14ac:dyDescent="0.25">
      <c r="A23">
        <v>7.5</v>
      </c>
      <c r="B23">
        <v>71</v>
      </c>
      <c r="C23" t="s">
        <v>3</v>
      </c>
      <c r="F23">
        <f t="shared" si="8"/>
        <v>0.26235278110996391</v>
      </c>
      <c r="G23">
        <f t="shared" si="0"/>
        <v>9.8204268701309267</v>
      </c>
      <c r="H23">
        <f t="shared" si="1"/>
        <v>0.54828378957765445</v>
      </c>
    </row>
    <row r="24" spans="1:19" x14ac:dyDescent="0.25">
      <c r="A24">
        <v>8</v>
      </c>
      <c r="B24">
        <v>68</v>
      </c>
      <c r="C24" t="s">
        <v>3</v>
      </c>
      <c r="F24">
        <f t="shared" si="8"/>
        <v>0.32905995412156236</v>
      </c>
      <c r="G24">
        <f t="shared" si="0"/>
        <v>9.9927092845312728</v>
      </c>
      <c r="H24">
        <f t="shared" si="1"/>
        <v>0.39737874680334001</v>
      </c>
    </row>
    <row r="25" spans="1:19" x14ac:dyDescent="0.25">
      <c r="A25">
        <v>6.5</v>
      </c>
      <c r="B25">
        <v>65</v>
      </c>
      <c r="C25" t="s">
        <v>3</v>
      </c>
      <c r="F25">
        <f t="shared" si="8"/>
        <v>0.15308174368643307</v>
      </c>
      <c r="G25">
        <f t="shared" si="0"/>
        <v>9.5382161677214086</v>
      </c>
      <c r="H25">
        <f t="shared" si="1"/>
        <v>0.96776559888020486</v>
      </c>
    </row>
    <row r="26" spans="1:19" x14ac:dyDescent="0.25">
      <c r="A26">
        <v>7</v>
      </c>
      <c r="B26">
        <v>67</v>
      </c>
      <c r="C26" t="s">
        <v>3</v>
      </c>
      <c r="F26">
        <f t="shared" si="8"/>
        <v>0.20335221918257276</v>
      </c>
      <c r="G26">
        <f t="shared" si="0"/>
        <v>9.6680480658595975</v>
      </c>
      <c r="H26">
        <f t="shared" si="1"/>
        <v>0.73628931437301726</v>
      </c>
    </row>
    <row r="27" spans="1:19" x14ac:dyDescent="0.25">
      <c r="A27">
        <v>7.5</v>
      </c>
      <c r="B27">
        <v>70</v>
      </c>
      <c r="C27" t="s">
        <v>3</v>
      </c>
      <c r="F27">
        <f t="shared" si="8"/>
        <v>0.26235278110996391</v>
      </c>
      <c r="G27">
        <f t="shared" si="0"/>
        <v>9.8204268701309267</v>
      </c>
      <c r="H27">
        <f t="shared" si="1"/>
        <v>0.54828378957765445</v>
      </c>
    </row>
    <row r="28" spans="1:19" x14ac:dyDescent="0.25">
      <c r="A28">
        <v>6.5</v>
      </c>
      <c r="B28">
        <v>65</v>
      </c>
      <c r="C28" t="s">
        <v>3</v>
      </c>
      <c r="F28">
        <f t="shared" si="8"/>
        <v>0.15308174368643307</v>
      </c>
      <c r="G28">
        <f t="shared" si="0"/>
        <v>9.5382161677214086</v>
      </c>
      <c r="H28">
        <f t="shared" si="1"/>
        <v>0.96776559888020486</v>
      </c>
    </row>
    <row r="29" spans="1:19" x14ac:dyDescent="0.25">
      <c r="A29">
        <v>6</v>
      </c>
      <c r="B29">
        <v>60</v>
      </c>
      <c r="C29" t="s">
        <v>3</v>
      </c>
      <c r="F29">
        <f t="shared" si="8"/>
        <v>0.11182043093013547</v>
      </c>
      <c r="G29">
        <f t="shared" si="0"/>
        <v>9.4316519368890397</v>
      </c>
      <c r="H29">
        <f t="shared" si="1"/>
        <v>1.2485866839397597</v>
      </c>
    </row>
    <row r="30" spans="1:19" x14ac:dyDescent="0.25">
      <c r="A30">
        <v>6.5</v>
      </c>
      <c r="B30">
        <v>64</v>
      </c>
      <c r="C30" t="s">
        <v>3</v>
      </c>
      <c r="F30">
        <f t="shared" si="8"/>
        <v>0.15308174368643307</v>
      </c>
      <c r="G30">
        <f t="shared" si="0"/>
        <v>9.5382161677214086</v>
      </c>
      <c r="H30">
        <f t="shared" si="1"/>
        <v>0.96776559888020486</v>
      </c>
    </row>
    <row r="31" spans="1:19" x14ac:dyDescent="0.25">
      <c r="A31">
        <v>10</v>
      </c>
      <c r="B31">
        <v>72</v>
      </c>
      <c r="C31" t="s">
        <v>3</v>
      </c>
      <c r="F31">
        <f t="shared" si="8"/>
        <v>0.63001115645359107</v>
      </c>
      <c r="G31">
        <f t="shared" si="0"/>
        <v>10.769966023404526</v>
      </c>
      <c r="H31">
        <f t="shared" si="1"/>
        <v>5.5046383239189922E-2</v>
      </c>
    </row>
    <row r="32" spans="1:19" x14ac:dyDescent="0.25">
      <c r="A32">
        <v>6.5</v>
      </c>
      <c r="B32">
        <v>63</v>
      </c>
      <c r="C32" t="s">
        <v>3</v>
      </c>
      <c r="F32">
        <f t="shared" si="8"/>
        <v>0.15308174368643307</v>
      </c>
      <c r="G32">
        <f t="shared" si="0"/>
        <v>9.5382161677214086</v>
      </c>
      <c r="H32">
        <f t="shared" si="1"/>
        <v>0.96776559888020486</v>
      </c>
    </row>
    <row r="33" spans="1:8" x14ac:dyDescent="0.25">
      <c r="A33">
        <v>7</v>
      </c>
      <c r="B33">
        <v>68</v>
      </c>
      <c r="C33" t="s">
        <v>3</v>
      </c>
      <c r="F33">
        <f t="shared" si="8"/>
        <v>0.20335221918257276</v>
      </c>
      <c r="G33">
        <f t="shared" si="0"/>
        <v>9.6680480658595975</v>
      </c>
      <c r="H33">
        <f t="shared" si="1"/>
        <v>0.73628931437301726</v>
      </c>
    </row>
    <row r="34" spans="1:8" x14ac:dyDescent="0.25">
      <c r="A34">
        <v>6</v>
      </c>
      <c r="B34">
        <v>62</v>
      </c>
      <c r="C34" t="s">
        <v>3</v>
      </c>
      <c r="F34">
        <f t="shared" si="8"/>
        <v>0.11182043093013547</v>
      </c>
      <c r="G34">
        <f t="shared" si="0"/>
        <v>9.4316519368890397</v>
      </c>
      <c r="H34">
        <f t="shared" si="1"/>
        <v>1.2485866839397597</v>
      </c>
    </row>
    <row r="35" spans="1:8" x14ac:dyDescent="0.25">
      <c r="A35">
        <v>7</v>
      </c>
      <c r="B35">
        <v>66</v>
      </c>
      <c r="C35" t="s">
        <v>3</v>
      </c>
      <c r="F35">
        <f t="shared" si="8"/>
        <v>0.20335221918257276</v>
      </c>
      <c r="G35">
        <f t="shared" si="0"/>
        <v>9.6680480658595975</v>
      </c>
      <c r="H35">
        <f t="shared" si="1"/>
        <v>0.73628931437301726</v>
      </c>
    </row>
    <row r="36" spans="1:8" x14ac:dyDescent="0.25">
      <c r="A36">
        <v>7.5</v>
      </c>
      <c r="B36">
        <v>70</v>
      </c>
      <c r="C36" t="s">
        <v>3</v>
      </c>
      <c r="F36">
        <f t="shared" si="8"/>
        <v>0.26235278110996391</v>
      </c>
      <c r="G36">
        <f t="shared" si="0"/>
        <v>9.8204268701309267</v>
      </c>
      <c r="H36">
        <f t="shared" si="1"/>
        <v>0.54828378957765445</v>
      </c>
    </row>
    <row r="37" spans="1:8" x14ac:dyDescent="0.25">
      <c r="G37" t="s">
        <v>53</v>
      </c>
      <c r="H37">
        <f>SUM(H2:H36)</f>
        <v>16.716474631797318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MainData</vt:lpstr>
      <vt:lpstr>Regression</vt:lpstr>
      <vt:lpstr>Scatter</vt:lpstr>
      <vt:lpstr>Histograms</vt:lpstr>
      <vt:lpstr>Normality</vt:lpstr>
      <vt:lpstr>Chi-squared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JPtheK9</dc:creator>
  <cp:lastModifiedBy>JPtheK9</cp:lastModifiedBy>
  <dcterms:created xsi:type="dcterms:W3CDTF">2019-04-28T04:38:54Z</dcterms:created>
  <dcterms:modified xsi:type="dcterms:W3CDTF">2019-04-29T00:07:16Z</dcterms:modified>
</cp:coreProperties>
</file>