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IN2K\Desktop\"/>
    </mc:Choice>
  </mc:AlternateContent>
  <bookViews>
    <workbookView xWindow="0" yWindow="0" windowWidth="28800" windowHeight="12435"/>
  </bookViews>
  <sheets>
    <sheet name="schematics" sheetId="1" r:id="rId1"/>
  </sheets>
  <calcPr calcId="152511"/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J19" i="1"/>
  <c r="K19" i="1"/>
  <c r="J22" i="1"/>
  <c r="J13" i="1"/>
  <c r="J14" i="1"/>
  <c r="J15" i="1"/>
  <c r="J11" i="1"/>
  <c r="K11" i="1"/>
  <c r="J38" i="1"/>
  <c r="K38" i="1"/>
  <c r="J16" i="1"/>
  <c r="K16" i="1"/>
  <c r="K44" i="1"/>
  <c r="J2" i="1"/>
  <c r="K2" i="1"/>
  <c r="J36" i="1"/>
  <c r="K36" i="1"/>
  <c r="J37" i="1"/>
  <c r="K37" i="1"/>
  <c r="J39" i="1"/>
  <c r="K39" i="1"/>
  <c r="J40" i="1"/>
  <c r="K40" i="1"/>
  <c r="J41" i="1"/>
  <c r="K41" i="1"/>
  <c r="J42" i="1"/>
  <c r="K42" i="1"/>
  <c r="J43" i="1"/>
  <c r="K43" i="1"/>
  <c r="J20" i="1"/>
  <c r="K20" i="1"/>
  <c r="J21" i="1"/>
  <c r="K21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5" i="1"/>
  <c r="J6" i="1"/>
  <c r="K6" i="1"/>
  <c r="J7" i="1"/>
  <c r="K7" i="1"/>
  <c r="J8" i="1"/>
  <c r="K8" i="1"/>
  <c r="J9" i="1"/>
  <c r="K9" i="1"/>
  <c r="J10" i="1"/>
  <c r="K10" i="1"/>
  <c r="J17" i="1"/>
  <c r="K17" i="1"/>
  <c r="J18" i="1"/>
  <c r="K18" i="1"/>
  <c r="K46" i="1"/>
  <c r="J46" i="1"/>
</calcChain>
</file>

<file path=xl/comments1.xml><?xml version="1.0" encoding="utf-8"?>
<comments xmlns="http://schemas.openxmlformats.org/spreadsheetml/2006/main">
  <authors>
    <author>Baan, P. (0835842)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Baan, P. (0835842):</t>
        </r>
        <r>
          <rPr>
            <sz val="9"/>
            <color indexed="81"/>
            <rFont val="Tahoma"/>
            <family val="2"/>
          </rPr>
          <t xml:space="preserve">
r40 veranderd naar 22K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Baan, P. (0835842):</t>
        </r>
        <r>
          <rPr>
            <sz val="9"/>
            <color indexed="81"/>
            <rFont val="Tahoma"/>
            <family val="2"/>
          </rPr>
          <t xml:space="preserve">
niet meer op vooraad &gt; gekozen voor de 32 versie</t>
        </r>
      </text>
    </comment>
  </commentList>
</comments>
</file>

<file path=xl/sharedStrings.xml><?xml version="1.0" encoding="utf-8"?>
<sst xmlns="http://schemas.openxmlformats.org/spreadsheetml/2006/main" count="189" uniqueCount="150">
  <si>
    <t>min qty</t>
  </si>
  <si>
    <t>Qty</t>
  </si>
  <si>
    <t>Value</t>
  </si>
  <si>
    <t>Device</t>
  </si>
  <si>
    <t>Package</t>
  </si>
  <si>
    <t>Parts</t>
  </si>
  <si>
    <t>Description</t>
  </si>
  <si>
    <t>OC_FARNELL</t>
  </si>
  <si>
    <t>P/pcs</t>
  </si>
  <si>
    <t>Totaal 1 stuk</t>
  </si>
  <si>
    <t>Totaal 5 stuks</t>
  </si>
  <si>
    <t>Bestellen:</t>
  </si>
  <si>
    <t>min bestel</t>
  </si>
  <si>
    <t>LED5MM</t>
  </si>
  <si>
    <t>LED1</t>
  </si>
  <si>
    <t>LED</t>
  </si>
  <si>
    <t>SPH-002T-P0.5s.</t>
  </si>
  <si>
    <t>harpoon</t>
  </si>
  <si>
    <t>PHR-2</t>
  </si>
  <si>
    <t>Male connector</t>
  </si>
  <si>
    <t>S2b-PH-K-S</t>
  </si>
  <si>
    <t>S2B-PH</t>
  </si>
  <si>
    <t>JP1</t>
  </si>
  <si>
    <t>female connector kleine 3.7V accu</t>
  </si>
  <si>
    <t>MC000026</t>
  </si>
  <si>
    <t>SCREWTERMINAL-5MM-2</t>
  </si>
  <si>
    <t>JP3</t>
  </si>
  <si>
    <t>Header 12V accu</t>
  </si>
  <si>
    <t>NO2-SENSOR-header</t>
  </si>
  <si>
    <t>DIP08</t>
  </si>
  <si>
    <t>R38</t>
  </si>
  <si>
    <t>NOx sensor header</t>
  </si>
  <si>
    <t>PINHD-1X3</t>
  </si>
  <si>
    <t>1X03</t>
  </si>
  <si>
    <t>JP9</t>
  </si>
  <si>
    <t>PIN HEADER</t>
  </si>
  <si>
    <t>-</t>
  </si>
  <si>
    <t>PINHD-2X3</t>
  </si>
  <si>
    <t>2X03</t>
  </si>
  <si>
    <t>JP2</t>
  </si>
  <si>
    <t>RESISTOR</t>
  </si>
  <si>
    <t>R3</t>
  </si>
  <si>
    <t>Instelling stroom</t>
  </si>
  <si>
    <t>R10</t>
  </si>
  <si>
    <t>LED fietslicht weerstand</t>
  </si>
  <si>
    <t>R26</t>
  </si>
  <si>
    <t>R27</t>
  </si>
  <si>
    <t>RESISTOR 5%</t>
  </si>
  <si>
    <t>R28</t>
  </si>
  <si>
    <t>2331787RL</t>
  </si>
  <si>
    <t>R32</t>
  </si>
  <si>
    <t>RGBLED</t>
  </si>
  <si>
    <t>150141M173100</t>
  </si>
  <si>
    <t>LED2</t>
  </si>
  <si>
    <t>OSRAM</t>
  </si>
  <si>
    <t>0.1uF</t>
  </si>
  <si>
    <t>CAP0805</t>
  </si>
  <si>
    <t>C1, C2, C4, C5, C11, C12, C14, C18, C19, C21, C22, C23, C24, C25, C28, C29, C32, C34, C36, C38, C39, C40, C42</t>
  </si>
  <si>
    <t>Capacitor</t>
  </si>
  <si>
    <t>1.2M</t>
  </si>
  <si>
    <t>R12</t>
  </si>
  <si>
    <t>Resistor</t>
  </si>
  <si>
    <t>100K</t>
  </si>
  <si>
    <t>R13, R19, R6, R39</t>
  </si>
  <si>
    <t xml:space="preserve">Resistor per 5 stuks </t>
  </si>
  <si>
    <t>10k</t>
  </si>
  <si>
    <t>R2, R20, R21, R15, R40, R33, R34</t>
  </si>
  <si>
    <t>10uF</t>
  </si>
  <si>
    <t>C3, C9, C10, C13, C26, C27, C30, C31, C33, C35, C37, C41</t>
  </si>
  <si>
    <t>1K</t>
  </si>
  <si>
    <t>R4, R7, R9, R14, R25, R29, R30, R31</t>
  </si>
  <si>
    <t>2.2uF</t>
  </si>
  <si>
    <t>C17, C20</t>
  </si>
  <si>
    <t>2.2uH, 1.2A</t>
  </si>
  <si>
    <t>LPS3015-222MLC</t>
  </si>
  <si>
    <t>L1</t>
  </si>
  <si>
    <t>Inductors</t>
  </si>
  <si>
    <t>R18, R22, R23, R24</t>
  </si>
  <si>
    <t>1652962RL</t>
  </si>
  <si>
    <t>220k</t>
  </si>
  <si>
    <t>R11, R17</t>
  </si>
  <si>
    <t>1500694RL</t>
  </si>
  <si>
    <t>22uF</t>
  </si>
  <si>
    <t>C8</t>
  </si>
  <si>
    <t>R16</t>
  </si>
  <si>
    <t>2141762RL</t>
  </si>
  <si>
    <t>2M</t>
  </si>
  <si>
    <t>R8</t>
  </si>
  <si>
    <t>2141970RL</t>
  </si>
  <si>
    <t>2k</t>
  </si>
  <si>
    <t>R5</t>
  </si>
  <si>
    <t>Resistor stroom beperking lipo charger</t>
  </si>
  <si>
    <t>1653296RL</t>
  </si>
  <si>
    <t>8.2k</t>
  </si>
  <si>
    <t>R35</t>
  </si>
  <si>
    <t>1500738RL</t>
  </si>
  <si>
    <t>4.7K</t>
  </si>
  <si>
    <t>R41</t>
  </si>
  <si>
    <t>Resistor niet gevonden</t>
  </si>
  <si>
    <t>UMN1NTR</t>
  </si>
  <si>
    <t>SOT353</t>
  </si>
  <si>
    <t>DN2</t>
  </si>
  <si>
    <t>diode bridge</t>
  </si>
  <si>
    <t>PRTR5V0U4D</t>
  </si>
  <si>
    <t>SOT457</t>
  </si>
  <si>
    <t>DN1</t>
  </si>
  <si>
    <t>ESD</t>
  </si>
  <si>
    <t xml:space="preserve">2.048V </t>
  </si>
  <si>
    <t xml:space="preserve">LM4040D20IDBZTG4 </t>
  </si>
  <si>
    <t>SOT23</t>
  </si>
  <si>
    <t>U2</t>
  </si>
  <si>
    <t>PRECISION MICROPOWER SHUNT VOLTAGE REFERENCE</t>
  </si>
  <si>
    <t>MCP73831</t>
  </si>
  <si>
    <t>SOT23-5</t>
  </si>
  <si>
    <t>U1</t>
  </si>
  <si>
    <t>Microchip's MCP73831</t>
  </si>
  <si>
    <t>TLC27M2CD</t>
  </si>
  <si>
    <t>SOIC127P600X175-8N</t>
  </si>
  <si>
    <t>IC2</t>
  </si>
  <si>
    <t>dual Operational Amplifier</t>
  </si>
  <si>
    <t xml:space="preserve">TLC27L4CD </t>
  </si>
  <si>
    <t>SOIC127P600X175-14N</t>
  </si>
  <si>
    <t>IC3</t>
  </si>
  <si>
    <t>quad Operational Amplifier</t>
  </si>
  <si>
    <t>PMR290UNE</t>
  </si>
  <si>
    <t>Q3, Q4, Q5, Q6, Q7</t>
  </si>
  <si>
    <t>N-Channel Enhancement MOSFET 200V; 1.5A; 1,6Ohm</t>
  </si>
  <si>
    <t>SN74LVC3G17DCTR</t>
  </si>
  <si>
    <t>SOP65P400X130-8N</t>
  </si>
  <si>
    <t>ST</t>
  </si>
  <si>
    <t>TRIPLE SCHMITT-TRIGGER BUFFER</t>
  </si>
  <si>
    <t>TM-533I-Q-T/RS</t>
  </si>
  <si>
    <t>TM-533I-Q-T/R</t>
  </si>
  <si>
    <t>BLDR-EN, RESET, S3, S4</t>
  </si>
  <si>
    <t>drukschakelaar</t>
  </si>
  <si>
    <t>TPS61200</t>
  </si>
  <si>
    <t>QFN-10_PAD</t>
  </si>
  <si>
    <t>U6</t>
  </si>
  <si>
    <t>DC to DC Booster</t>
  </si>
  <si>
    <t>USB</t>
  </si>
  <si>
    <t>MICRO-USB-B</t>
  </si>
  <si>
    <t>X1</t>
  </si>
  <si>
    <t>USB Connectors</t>
  </si>
  <si>
    <t>XMEGA128A4UA</t>
  </si>
  <si>
    <t>TQFP44</t>
  </si>
  <si>
    <t>IC1</t>
  </si>
  <si>
    <t>MICROCONTROLLER</t>
  </si>
  <si>
    <t>Zeer nauwkeurig</t>
  </si>
  <si>
    <t>5.36k 0.1%</t>
  </si>
  <si>
    <t xml:space="preserve">12.7k 0.1%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</si>
</sst>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0" fontId="7" fillId="0" borderId="0" xfId="7" applyFill="1"/>
    <xf numFmtId="0" fontId="0" fillId="33" borderId="0" xfId="0" applyFill="1"/>
    <xf numFmtId="0" fontId="20" fillId="0" borderId="0" xfId="7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abSelected="1" topLeftCell="B31" workbookViewId="0">
      <selection activeCell="F11" sqref="F11"/>
    </sheetView>
  </sheetViews>
  <sheetFormatPr defaultRowHeight="15" x14ac:dyDescent="0.25"/>
  <cols>
    <col min="1" max="1" width="9.7109375" bestFit="1" customWidth="1"/>
    <col min="2" max="2" width="4.140625" bestFit="1" customWidth="1"/>
    <col min="3" max="3" width="8.42578125" customWidth="1"/>
    <col min="4" max="4" width="19.85546875" bestFit="1" customWidth="1"/>
    <col min="5" max="5" width="23.42578125" bestFit="1" customWidth="1"/>
    <col min="6" max="6" width="95.85546875" customWidth="1"/>
    <col min="7" max="7" width="35" customWidth="1"/>
    <col min="8" max="8" width="12.140625" bestFit="1" customWidth="1"/>
    <col min="10" max="10" width="12" bestFit="1" customWidth="1"/>
    <col min="11" max="11" width="12.85546875" bestFit="1" customWidth="1"/>
    <col min="12" max="12" width="10.28515625" customWidth="1"/>
    <col min="13" max="13" width="1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1</v>
      </c>
      <c r="D2" t="s">
        <v>13</v>
      </c>
      <c r="E2" t="s">
        <v>13</v>
      </c>
      <c r="F2" t="s">
        <v>14</v>
      </c>
      <c r="G2" t="s">
        <v>15</v>
      </c>
      <c r="H2">
        <v>1855545</v>
      </c>
      <c r="I2">
        <v>0.248</v>
      </c>
      <c r="J2">
        <f t="shared" ref="J2:J43" si="0">I2*B2</f>
        <v>0.248</v>
      </c>
      <c r="K2">
        <f t="shared" ref="K2:K44" si="1">J2*5</f>
        <v>1.24</v>
      </c>
      <c r="L2">
        <v>5</v>
      </c>
      <c r="M2">
        <f>B2*5</f>
        <v>5</v>
      </c>
    </row>
    <row r="3" spans="1:13" x14ac:dyDescent="0.25">
      <c r="A3">
        <v>100</v>
      </c>
      <c r="B3">
        <v>2</v>
      </c>
      <c r="D3" t="s">
        <v>16</v>
      </c>
      <c r="G3" t="s">
        <v>17</v>
      </c>
      <c r="H3">
        <v>3617210</v>
      </c>
      <c r="I3">
        <v>4.1000000000000002E-2</v>
      </c>
      <c r="K3">
        <v>4.0999999999999996</v>
      </c>
      <c r="L3">
        <v>100</v>
      </c>
      <c r="M3">
        <v>100</v>
      </c>
    </row>
    <row r="4" spans="1:13" x14ac:dyDescent="0.25">
      <c r="A4">
        <v>10</v>
      </c>
      <c r="B4">
        <v>1</v>
      </c>
      <c r="D4" t="s">
        <v>18</v>
      </c>
      <c r="G4" t="s">
        <v>19</v>
      </c>
      <c r="H4">
        <v>3616186</v>
      </c>
      <c r="I4">
        <v>4.7E-2</v>
      </c>
      <c r="K4">
        <v>0.47</v>
      </c>
      <c r="L4">
        <v>10</v>
      </c>
      <c r="M4">
        <v>10</v>
      </c>
    </row>
    <row r="5" spans="1:13" x14ac:dyDescent="0.25">
      <c r="A5">
        <v>10</v>
      </c>
      <c r="B5">
        <v>1</v>
      </c>
      <c r="D5" t="s">
        <v>20</v>
      </c>
      <c r="E5" t="s">
        <v>21</v>
      </c>
      <c r="F5" t="s">
        <v>22</v>
      </c>
      <c r="G5" t="s">
        <v>23</v>
      </c>
      <c r="H5">
        <v>9491902</v>
      </c>
      <c r="I5">
        <v>0.12</v>
      </c>
      <c r="J5">
        <f t="shared" si="0"/>
        <v>0.12</v>
      </c>
      <c r="K5">
        <v>1.2</v>
      </c>
      <c r="L5">
        <v>10</v>
      </c>
      <c r="M5">
        <v>10</v>
      </c>
    </row>
    <row r="6" spans="1:13" x14ac:dyDescent="0.25">
      <c r="A6">
        <v>1</v>
      </c>
      <c r="B6">
        <v>1</v>
      </c>
      <c r="D6" t="s">
        <v>24</v>
      </c>
      <c r="E6" t="s">
        <v>25</v>
      </c>
      <c r="F6" t="s">
        <v>26</v>
      </c>
      <c r="G6" t="s">
        <v>27</v>
      </c>
      <c r="H6">
        <v>2007995</v>
      </c>
      <c r="I6">
        <v>0.47</v>
      </c>
      <c r="J6">
        <f t="shared" si="0"/>
        <v>0.47</v>
      </c>
      <c r="K6">
        <f t="shared" si="1"/>
        <v>2.3499999999999996</v>
      </c>
      <c r="L6">
        <v>5</v>
      </c>
      <c r="M6">
        <f t="shared" ref="M6:M44" si="2">B6*5</f>
        <v>5</v>
      </c>
    </row>
    <row r="7" spans="1:13" x14ac:dyDescent="0.25">
      <c r="A7">
        <v>1</v>
      </c>
      <c r="B7">
        <v>1</v>
      </c>
      <c r="D7" t="s">
        <v>28</v>
      </c>
      <c r="E7" t="s">
        <v>29</v>
      </c>
      <c r="F7" t="s">
        <v>30</v>
      </c>
      <c r="G7" t="s">
        <v>31</v>
      </c>
      <c r="H7">
        <v>1077344</v>
      </c>
      <c r="J7">
        <f t="shared" si="0"/>
        <v>0</v>
      </c>
      <c r="K7">
        <f t="shared" si="1"/>
        <v>0</v>
      </c>
      <c r="L7">
        <v>5</v>
      </c>
      <c r="M7">
        <f t="shared" si="2"/>
        <v>5</v>
      </c>
    </row>
    <row r="8" spans="1:13" x14ac:dyDescent="0.25">
      <c r="A8">
        <v>1</v>
      </c>
      <c r="B8">
        <v>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  <c r="J8">
        <f t="shared" si="0"/>
        <v>0</v>
      </c>
      <c r="K8">
        <f t="shared" si="1"/>
        <v>0</v>
      </c>
      <c r="L8">
        <v>5</v>
      </c>
      <c r="M8">
        <f t="shared" si="2"/>
        <v>5</v>
      </c>
    </row>
    <row r="9" spans="1:13" x14ac:dyDescent="0.25">
      <c r="A9">
        <v>1</v>
      </c>
      <c r="B9">
        <v>1</v>
      </c>
      <c r="D9" t="s">
        <v>37</v>
      </c>
      <c r="E9" t="s">
        <v>38</v>
      </c>
      <c r="F9" t="s">
        <v>39</v>
      </c>
      <c r="G9" t="s">
        <v>35</v>
      </c>
      <c r="H9" t="s">
        <v>36</v>
      </c>
      <c r="J9">
        <f t="shared" si="0"/>
        <v>0</v>
      </c>
      <c r="K9">
        <f t="shared" si="1"/>
        <v>0</v>
      </c>
      <c r="L9">
        <v>5</v>
      </c>
      <c r="M9">
        <f t="shared" si="2"/>
        <v>5</v>
      </c>
    </row>
    <row r="10" spans="1:13" x14ac:dyDescent="0.25">
      <c r="A10">
        <v>1</v>
      </c>
      <c r="B10">
        <v>1</v>
      </c>
      <c r="C10" t="s">
        <v>149</v>
      </c>
      <c r="D10" t="s">
        <v>40</v>
      </c>
      <c r="E10">
        <v>805</v>
      </c>
      <c r="F10" s="4" t="s">
        <v>41</v>
      </c>
      <c r="G10" t="s">
        <v>42</v>
      </c>
      <c r="H10">
        <v>1575914</v>
      </c>
      <c r="J10">
        <f t="shared" si="0"/>
        <v>0</v>
      </c>
      <c r="K10">
        <f t="shared" si="1"/>
        <v>0</v>
      </c>
      <c r="M10">
        <f t="shared" si="2"/>
        <v>5</v>
      </c>
    </row>
    <row r="11" spans="1:13" x14ac:dyDescent="0.25">
      <c r="B11">
        <v>1</v>
      </c>
      <c r="C11">
        <v>10</v>
      </c>
      <c r="D11" t="s">
        <v>40</v>
      </c>
      <c r="E11">
        <v>805</v>
      </c>
      <c r="F11" s="5" t="s">
        <v>43</v>
      </c>
      <c r="G11" t="s">
        <v>44</v>
      </c>
      <c r="H11">
        <v>2333619</v>
      </c>
      <c r="I11">
        <v>4.1000000000000002E-2</v>
      </c>
      <c r="J11">
        <f t="shared" si="0"/>
        <v>4.1000000000000002E-2</v>
      </c>
      <c r="K11">
        <f t="shared" si="1"/>
        <v>0.20500000000000002</v>
      </c>
      <c r="L11">
        <v>5</v>
      </c>
      <c r="M11">
        <f t="shared" si="2"/>
        <v>5</v>
      </c>
    </row>
    <row r="12" spans="1:13" x14ac:dyDescent="0.25">
      <c r="A12">
        <v>10</v>
      </c>
      <c r="B12">
        <v>1</v>
      </c>
      <c r="C12">
        <v>15</v>
      </c>
      <c r="D12" t="s">
        <v>40</v>
      </c>
      <c r="E12">
        <v>805</v>
      </c>
      <c r="F12" s="5" t="s">
        <v>45</v>
      </c>
      <c r="H12">
        <v>2332045</v>
      </c>
      <c r="I12">
        <v>2.1999999999999999E-2</v>
      </c>
      <c r="K12">
        <v>0.22</v>
      </c>
      <c r="L12">
        <v>10</v>
      </c>
      <c r="M12">
        <f t="shared" si="2"/>
        <v>5</v>
      </c>
    </row>
    <row r="13" spans="1:13" x14ac:dyDescent="0.25">
      <c r="A13">
        <v>1</v>
      </c>
      <c r="B13">
        <v>1</v>
      </c>
      <c r="C13">
        <v>120</v>
      </c>
      <c r="D13" t="s">
        <v>40</v>
      </c>
      <c r="E13">
        <v>805</v>
      </c>
      <c r="F13" s="5" t="s">
        <v>46</v>
      </c>
      <c r="H13">
        <v>1652914</v>
      </c>
      <c r="I13">
        <v>0.08</v>
      </c>
      <c r="J13">
        <f t="shared" si="0"/>
        <v>0.08</v>
      </c>
      <c r="K13">
        <v>0.4</v>
      </c>
      <c r="L13">
        <v>5</v>
      </c>
      <c r="M13">
        <f t="shared" si="2"/>
        <v>5</v>
      </c>
    </row>
    <row r="14" spans="1:13" x14ac:dyDescent="0.25">
      <c r="A14">
        <v>10</v>
      </c>
      <c r="B14">
        <v>1</v>
      </c>
      <c r="C14">
        <v>220</v>
      </c>
      <c r="D14" t="s">
        <v>47</v>
      </c>
      <c r="E14">
        <v>805</v>
      </c>
      <c r="F14" s="5" t="s">
        <v>48</v>
      </c>
      <c r="H14" t="s">
        <v>49</v>
      </c>
      <c r="I14">
        <v>1.4E-2</v>
      </c>
      <c r="J14">
        <f t="shared" si="0"/>
        <v>1.4E-2</v>
      </c>
      <c r="K14">
        <v>0.14000000000000001</v>
      </c>
      <c r="L14">
        <v>10</v>
      </c>
      <c r="M14">
        <f t="shared" si="2"/>
        <v>5</v>
      </c>
    </row>
    <row r="15" spans="1:13" x14ac:dyDescent="0.25">
      <c r="B15">
        <v>1</v>
      </c>
      <c r="C15" t="s">
        <v>148</v>
      </c>
      <c r="D15" t="s">
        <v>40</v>
      </c>
      <c r="E15">
        <v>805</v>
      </c>
      <c r="F15" s="4" t="s">
        <v>50</v>
      </c>
      <c r="G15" t="s">
        <v>147</v>
      </c>
      <c r="H15">
        <v>1575871</v>
      </c>
      <c r="J15">
        <f t="shared" si="0"/>
        <v>0</v>
      </c>
      <c r="M15">
        <f t="shared" si="2"/>
        <v>5</v>
      </c>
    </row>
    <row r="16" spans="1:13" x14ac:dyDescent="0.25">
      <c r="A16">
        <v>1</v>
      </c>
      <c r="B16">
        <v>1</v>
      </c>
      <c r="D16" t="s">
        <v>51</v>
      </c>
      <c r="E16" t="s">
        <v>52</v>
      </c>
      <c r="F16" t="s">
        <v>53</v>
      </c>
      <c r="G16" t="s">
        <v>54</v>
      </c>
      <c r="H16">
        <v>2322115</v>
      </c>
      <c r="I16">
        <v>0.35</v>
      </c>
      <c r="J16">
        <f t="shared" si="0"/>
        <v>0.35</v>
      </c>
      <c r="K16">
        <f t="shared" si="1"/>
        <v>1.75</v>
      </c>
      <c r="L16">
        <v>5</v>
      </c>
      <c r="M16">
        <f t="shared" si="2"/>
        <v>5</v>
      </c>
    </row>
    <row r="17" spans="1:13" x14ac:dyDescent="0.25">
      <c r="A17">
        <v>10</v>
      </c>
      <c r="B17">
        <v>23</v>
      </c>
      <c r="C17" t="s">
        <v>55</v>
      </c>
      <c r="D17" t="s">
        <v>56</v>
      </c>
      <c r="E17">
        <v>805</v>
      </c>
      <c r="F17" t="s">
        <v>57</v>
      </c>
      <c r="G17" t="s">
        <v>58</v>
      </c>
      <c r="H17">
        <v>1759016</v>
      </c>
      <c r="I17">
        <v>1.2999999999999999E-2</v>
      </c>
      <c r="J17">
        <f t="shared" si="0"/>
        <v>0.29899999999999999</v>
      </c>
      <c r="K17">
        <f t="shared" si="1"/>
        <v>1.4949999999999999</v>
      </c>
      <c r="L17">
        <v>120</v>
      </c>
      <c r="M17">
        <f t="shared" si="2"/>
        <v>115</v>
      </c>
    </row>
    <row r="18" spans="1:13" x14ac:dyDescent="0.25">
      <c r="A18">
        <v>5</v>
      </c>
      <c r="B18">
        <v>1</v>
      </c>
      <c r="C18" t="s">
        <v>59</v>
      </c>
      <c r="D18" t="s">
        <v>40</v>
      </c>
      <c r="E18">
        <v>805</v>
      </c>
      <c r="F18" t="s">
        <v>60</v>
      </c>
      <c r="G18" t="s">
        <v>61</v>
      </c>
      <c r="H18">
        <v>1500674</v>
      </c>
      <c r="I18">
        <v>4.7E-2</v>
      </c>
      <c r="J18">
        <f t="shared" si="0"/>
        <v>4.7E-2</v>
      </c>
      <c r="K18">
        <f t="shared" si="1"/>
        <v>0.23499999999999999</v>
      </c>
      <c r="L18">
        <v>5</v>
      </c>
      <c r="M18">
        <f t="shared" si="2"/>
        <v>5</v>
      </c>
    </row>
    <row r="19" spans="1:13" x14ac:dyDescent="0.25">
      <c r="A19">
        <v>5</v>
      </c>
      <c r="B19">
        <v>4</v>
      </c>
      <c r="C19" t="s">
        <v>62</v>
      </c>
      <c r="D19" t="s">
        <v>40</v>
      </c>
      <c r="E19">
        <v>805</v>
      </c>
      <c r="F19" t="s">
        <v>63</v>
      </c>
      <c r="G19" t="s">
        <v>64</v>
      </c>
      <c r="H19">
        <v>1500665</v>
      </c>
      <c r="I19">
        <v>4.5999999999999999E-2</v>
      </c>
      <c r="J19">
        <f>I19*B19</f>
        <v>0.184</v>
      </c>
      <c r="K19">
        <f>J19*5</f>
        <v>0.91999999999999993</v>
      </c>
      <c r="L19">
        <v>20</v>
      </c>
      <c r="M19">
        <f t="shared" si="2"/>
        <v>20</v>
      </c>
    </row>
    <row r="20" spans="1:13" x14ac:dyDescent="0.25">
      <c r="A20">
        <v>5</v>
      </c>
      <c r="B20">
        <v>7</v>
      </c>
      <c r="C20" t="s">
        <v>65</v>
      </c>
      <c r="D20" t="s">
        <v>40</v>
      </c>
      <c r="E20">
        <v>805</v>
      </c>
      <c r="F20" t="s">
        <v>66</v>
      </c>
      <c r="G20" t="s">
        <v>61</v>
      </c>
      <c r="H20">
        <v>2008317</v>
      </c>
      <c r="I20">
        <v>4.8000000000000001E-2</v>
      </c>
      <c r="J20">
        <f t="shared" si="0"/>
        <v>0.33600000000000002</v>
      </c>
      <c r="K20" s="1">
        <f t="shared" si="1"/>
        <v>1.6800000000000002</v>
      </c>
      <c r="L20">
        <v>35</v>
      </c>
      <c r="M20">
        <f t="shared" si="2"/>
        <v>35</v>
      </c>
    </row>
    <row r="21" spans="1:13" x14ac:dyDescent="0.25">
      <c r="A21">
        <v>10</v>
      </c>
      <c r="B21">
        <v>12</v>
      </c>
      <c r="C21" t="s">
        <v>67</v>
      </c>
      <c r="D21" t="s">
        <v>56</v>
      </c>
      <c r="E21">
        <v>805</v>
      </c>
      <c r="F21" t="s">
        <v>68</v>
      </c>
      <c r="G21" t="s">
        <v>58</v>
      </c>
      <c r="H21">
        <v>2320859</v>
      </c>
      <c r="I21">
        <v>7.3999999999999996E-2</v>
      </c>
      <c r="J21">
        <f t="shared" si="0"/>
        <v>0.8879999999999999</v>
      </c>
      <c r="K21" s="1">
        <f t="shared" si="1"/>
        <v>4.4399999999999995</v>
      </c>
      <c r="L21">
        <v>60</v>
      </c>
      <c r="M21">
        <f t="shared" si="2"/>
        <v>60</v>
      </c>
    </row>
    <row r="22" spans="1:13" x14ac:dyDescent="0.25">
      <c r="A22" s="1">
        <v>1</v>
      </c>
      <c r="B22">
        <v>8</v>
      </c>
      <c r="C22" t="s">
        <v>69</v>
      </c>
      <c r="D22" t="s">
        <v>40</v>
      </c>
      <c r="E22">
        <v>805</v>
      </c>
      <c r="F22" t="s">
        <v>70</v>
      </c>
      <c r="G22" t="s">
        <v>61</v>
      </c>
      <c r="H22">
        <v>1652936</v>
      </c>
      <c r="I22">
        <v>0.105</v>
      </c>
      <c r="J22">
        <f>I22*B22</f>
        <v>0.84</v>
      </c>
      <c r="K22">
        <f t="shared" si="1"/>
        <v>4.2</v>
      </c>
      <c r="L22">
        <v>40</v>
      </c>
      <c r="M22">
        <f t="shared" si="2"/>
        <v>40</v>
      </c>
    </row>
    <row r="23" spans="1:13" x14ac:dyDescent="0.25">
      <c r="A23">
        <v>10</v>
      </c>
      <c r="B23">
        <v>2</v>
      </c>
      <c r="C23" t="s">
        <v>71</v>
      </c>
      <c r="D23" t="s">
        <v>56</v>
      </c>
      <c r="E23">
        <v>805</v>
      </c>
      <c r="F23" t="s">
        <v>72</v>
      </c>
      <c r="G23" t="s">
        <v>58</v>
      </c>
      <c r="H23">
        <v>1759416</v>
      </c>
      <c r="I23">
        <v>5.3999999999999999E-2</v>
      </c>
      <c r="J23">
        <f t="shared" si="0"/>
        <v>0.108</v>
      </c>
      <c r="K23">
        <f t="shared" si="1"/>
        <v>0.54</v>
      </c>
      <c r="L23">
        <v>10</v>
      </c>
      <c r="M23">
        <f t="shared" si="2"/>
        <v>10</v>
      </c>
    </row>
    <row r="24" spans="1:13" x14ac:dyDescent="0.25">
      <c r="A24">
        <v>1</v>
      </c>
      <c r="B24">
        <v>1</v>
      </c>
      <c r="C24" t="s">
        <v>73</v>
      </c>
      <c r="D24" t="s">
        <v>74</v>
      </c>
      <c r="E24" t="s">
        <v>74</v>
      </c>
      <c r="F24" t="s">
        <v>75</v>
      </c>
      <c r="G24" t="s">
        <v>76</v>
      </c>
      <c r="H24">
        <v>2287595</v>
      </c>
      <c r="I24">
        <v>0.8</v>
      </c>
      <c r="J24">
        <f t="shared" si="0"/>
        <v>0.8</v>
      </c>
      <c r="K24">
        <f t="shared" si="1"/>
        <v>4</v>
      </c>
      <c r="L24">
        <v>5</v>
      </c>
      <c r="M24">
        <f t="shared" si="2"/>
        <v>5</v>
      </c>
    </row>
    <row r="25" spans="1:13" x14ac:dyDescent="0.25">
      <c r="A25">
        <v>1</v>
      </c>
      <c r="B25">
        <v>4</v>
      </c>
      <c r="C25">
        <v>22</v>
      </c>
      <c r="D25" t="s">
        <v>40</v>
      </c>
      <c r="E25">
        <v>805</v>
      </c>
      <c r="F25" t="s">
        <v>77</v>
      </c>
      <c r="G25" t="s">
        <v>61</v>
      </c>
      <c r="H25" t="s">
        <v>78</v>
      </c>
      <c r="I25">
        <v>8.3000000000000004E-2</v>
      </c>
      <c r="J25">
        <f t="shared" si="0"/>
        <v>0.33200000000000002</v>
      </c>
      <c r="K25">
        <f t="shared" si="1"/>
        <v>1.6600000000000001</v>
      </c>
      <c r="L25">
        <v>20</v>
      </c>
      <c r="M25">
        <f t="shared" si="2"/>
        <v>20</v>
      </c>
    </row>
    <row r="26" spans="1:13" x14ac:dyDescent="0.25">
      <c r="A26">
        <v>5</v>
      </c>
      <c r="B26">
        <v>2</v>
      </c>
      <c r="C26" t="s">
        <v>79</v>
      </c>
      <c r="D26" t="s">
        <v>40</v>
      </c>
      <c r="E26">
        <v>805</v>
      </c>
      <c r="F26" t="s">
        <v>80</v>
      </c>
      <c r="G26" t="s">
        <v>61</v>
      </c>
      <c r="H26" t="s">
        <v>81</v>
      </c>
      <c r="I26">
        <v>5.3999999999999999E-2</v>
      </c>
      <c r="J26">
        <f t="shared" si="0"/>
        <v>0.108</v>
      </c>
      <c r="K26">
        <f t="shared" si="1"/>
        <v>0.54</v>
      </c>
      <c r="L26">
        <v>10</v>
      </c>
      <c r="M26">
        <f t="shared" si="2"/>
        <v>10</v>
      </c>
    </row>
    <row r="27" spans="1:13" x14ac:dyDescent="0.25">
      <c r="A27">
        <v>1</v>
      </c>
      <c r="B27">
        <v>1</v>
      </c>
      <c r="C27" t="s">
        <v>82</v>
      </c>
      <c r="D27" t="s">
        <v>56</v>
      </c>
      <c r="E27">
        <v>805</v>
      </c>
      <c r="F27" t="s">
        <v>83</v>
      </c>
      <c r="G27" t="s">
        <v>58</v>
      </c>
      <c r="H27">
        <v>2309030</v>
      </c>
      <c r="I27">
        <v>0.13700000000000001</v>
      </c>
      <c r="J27">
        <f t="shared" si="0"/>
        <v>0.13700000000000001</v>
      </c>
      <c r="K27">
        <f t="shared" si="1"/>
        <v>0.68500000000000005</v>
      </c>
      <c r="L27">
        <v>5</v>
      </c>
      <c r="M27">
        <f t="shared" si="2"/>
        <v>5</v>
      </c>
    </row>
    <row r="28" spans="1:13" x14ac:dyDescent="0.25">
      <c r="A28">
        <v>1</v>
      </c>
      <c r="B28">
        <v>1</v>
      </c>
      <c r="C28">
        <v>249</v>
      </c>
      <c r="D28" t="s">
        <v>40</v>
      </c>
      <c r="E28">
        <v>805</v>
      </c>
      <c r="F28" t="s">
        <v>84</v>
      </c>
      <c r="G28" t="s">
        <v>61</v>
      </c>
      <c r="H28" t="s">
        <v>85</v>
      </c>
      <c r="I28">
        <v>4.1000000000000002E-2</v>
      </c>
      <c r="J28">
        <f t="shared" si="0"/>
        <v>4.1000000000000002E-2</v>
      </c>
      <c r="K28">
        <f t="shared" si="1"/>
        <v>0.20500000000000002</v>
      </c>
      <c r="L28">
        <v>5</v>
      </c>
      <c r="M28">
        <f t="shared" si="2"/>
        <v>5</v>
      </c>
    </row>
    <row r="29" spans="1:13" x14ac:dyDescent="0.25">
      <c r="A29">
        <v>1</v>
      </c>
      <c r="B29">
        <v>1</v>
      </c>
      <c r="C29" t="s">
        <v>86</v>
      </c>
      <c r="D29" t="s">
        <v>40</v>
      </c>
      <c r="E29">
        <v>805</v>
      </c>
      <c r="F29" t="s">
        <v>87</v>
      </c>
      <c r="G29" t="s">
        <v>61</v>
      </c>
      <c r="H29" t="s">
        <v>88</v>
      </c>
      <c r="I29">
        <v>4.1000000000000002E-2</v>
      </c>
      <c r="J29">
        <f t="shared" si="0"/>
        <v>4.1000000000000002E-2</v>
      </c>
      <c r="K29">
        <f t="shared" si="1"/>
        <v>0.20500000000000002</v>
      </c>
      <c r="L29">
        <v>5</v>
      </c>
      <c r="M29">
        <f t="shared" si="2"/>
        <v>5</v>
      </c>
    </row>
    <row r="30" spans="1:13" x14ac:dyDescent="0.25">
      <c r="A30">
        <v>1</v>
      </c>
      <c r="B30">
        <v>1</v>
      </c>
      <c r="C30" t="s">
        <v>89</v>
      </c>
      <c r="D30" t="s">
        <v>40</v>
      </c>
      <c r="E30">
        <v>805</v>
      </c>
      <c r="F30" t="s">
        <v>90</v>
      </c>
      <c r="G30" t="s">
        <v>91</v>
      </c>
      <c r="H30" t="s">
        <v>92</v>
      </c>
      <c r="I30">
        <v>0.11799999999999999</v>
      </c>
      <c r="J30">
        <f t="shared" si="0"/>
        <v>0.11799999999999999</v>
      </c>
      <c r="K30">
        <f t="shared" si="1"/>
        <v>0.59</v>
      </c>
      <c r="L30">
        <v>5</v>
      </c>
      <c r="M30">
        <f t="shared" si="2"/>
        <v>5</v>
      </c>
    </row>
    <row r="31" spans="1:13" x14ac:dyDescent="0.25">
      <c r="A31">
        <v>5</v>
      </c>
      <c r="B31">
        <v>1</v>
      </c>
      <c r="C31" t="s">
        <v>93</v>
      </c>
      <c r="D31" t="s">
        <v>40</v>
      </c>
      <c r="E31">
        <v>805</v>
      </c>
      <c r="F31" t="s">
        <v>94</v>
      </c>
      <c r="G31" t="s">
        <v>61</v>
      </c>
      <c r="H31" t="s">
        <v>95</v>
      </c>
      <c r="I31">
        <v>4.8000000000000001E-2</v>
      </c>
      <c r="J31">
        <f t="shared" si="0"/>
        <v>4.8000000000000001E-2</v>
      </c>
      <c r="K31">
        <f t="shared" si="1"/>
        <v>0.24</v>
      </c>
      <c r="L31">
        <v>5</v>
      </c>
      <c r="M31">
        <f t="shared" si="2"/>
        <v>5</v>
      </c>
    </row>
    <row r="32" spans="1:13" x14ac:dyDescent="0.25">
      <c r="A32">
        <v>10</v>
      </c>
      <c r="B32">
        <v>1</v>
      </c>
      <c r="C32" t="s">
        <v>96</v>
      </c>
      <c r="D32" t="s">
        <v>40</v>
      </c>
      <c r="E32">
        <v>805</v>
      </c>
      <c r="F32" s="2" t="s">
        <v>97</v>
      </c>
      <c r="G32" t="s">
        <v>98</v>
      </c>
      <c r="H32">
        <v>2331804</v>
      </c>
      <c r="I32">
        <v>1.4E-2</v>
      </c>
      <c r="J32">
        <f t="shared" si="0"/>
        <v>1.4E-2</v>
      </c>
      <c r="K32">
        <f t="shared" si="1"/>
        <v>7.0000000000000007E-2</v>
      </c>
      <c r="M32">
        <f t="shared" si="2"/>
        <v>5</v>
      </c>
    </row>
    <row r="33" spans="1:14" x14ac:dyDescent="0.25">
      <c r="A33">
        <v>1</v>
      </c>
      <c r="B33">
        <v>1</v>
      </c>
      <c r="D33" t="s">
        <v>99</v>
      </c>
      <c r="E33" t="s">
        <v>100</v>
      </c>
      <c r="F33" t="s">
        <v>101</v>
      </c>
      <c r="G33" t="s">
        <v>102</v>
      </c>
      <c r="H33">
        <v>1680108</v>
      </c>
      <c r="I33">
        <v>5.3999999999999999E-2</v>
      </c>
      <c r="J33">
        <f t="shared" si="0"/>
        <v>5.3999999999999999E-2</v>
      </c>
      <c r="K33">
        <f t="shared" si="1"/>
        <v>0.27</v>
      </c>
      <c r="L33">
        <v>5</v>
      </c>
      <c r="M33">
        <f t="shared" si="2"/>
        <v>5</v>
      </c>
      <c r="N33">
        <v>6</v>
      </c>
    </row>
    <row r="34" spans="1:14" x14ac:dyDescent="0.25">
      <c r="A34">
        <v>1</v>
      </c>
      <c r="B34">
        <v>1</v>
      </c>
      <c r="D34" t="s">
        <v>103</v>
      </c>
      <c r="E34" t="s">
        <v>104</v>
      </c>
      <c r="F34" t="s">
        <v>105</v>
      </c>
      <c r="G34" t="s">
        <v>106</v>
      </c>
      <c r="H34">
        <v>1757869</v>
      </c>
      <c r="I34">
        <v>0.52</v>
      </c>
      <c r="J34">
        <f t="shared" si="0"/>
        <v>0.52</v>
      </c>
      <c r="K34">
        <f t="shared" si="1"/>
        <v>2.6</v>
      </c>
      <c r="L34">
        <v>5</v>
      </c>
      <c r="M34">
        <f t="shared" si="2"/>
        <v>5</v>
      </c>
    </row>
    <row r="35" spans="1:14" x14ac:dyDescent="0.25">
      <c r="A35">
        <v>1</v>
      </c>
      <c r="B35">
        <v>1</v>
      </c>
      <c r="C35" t="s">
        <v>107</v>
      </c>
      <c r="D35" t="s">
        <v>108</v>
      </c>
      <c r="E35" t="s">
        <v>109</v>
      </c>
      <c r="F35" t="s">
        <v>110</v>
      </c>
      <c r="G35" t="s">
        <v>111</v>
      </c>
      <c r="H35">
        <v>1053825</v>
      </c>
      <c r="I35">
        <v>0.36</v>
      </c>
      <c r="J35">
        <f t="shared" si="0"/>
        <v>0.36</v>
      </c>
      <c r="K35">
        <f t="shared" si="1"/>
        <v>1.7999999999999998</v>
      </c>
      <c r="L35">
        <v>5</v>
      </c>
      <c r="M35">
        <f t="shared" si="2"/>
        <v>5</v>
      </c>
    </row>
    <row r="36" spans="1:14" x14ac:dyDescent="0.25">
      <c r="A36">
        <v>1</v>
      </c>
      <c r="B36">
        <v>1</v>
      </c>
      <c r="D36" t="s">
        <v>112</v>
      </c>
      <c r="E36" t="s">
        <v>113</v>
      </c>
      <c r="F36" t="s">
        <v>114</v>
      </c>
      <c r="G36" t="s">
        <v>115</v>
      </c>
      <c r="H36">
        <v>1834890</v>
      </c>
      <c r="I36">
        <v>0.8</v>
      </c>
      <c r="J36">
        <f t="shared" si="0"/>
        <v>0.8</v>
      </c>
      <c r="K36">
        <f t="shared" si="1"/>
        <v>4</v>
      </c>
      <c r="L36">
        <v>5</v>
      </c>
      <c r="M36">
        <f t="shared" si="2"/>
        <v>5</v>
      </c>
    </row>
    <row r="37" spans="1:14" x14ac:dyDescent="0.25">
      <c r="A37">
        <v>1</v>
      </c>
      <c r="B37">
        <v>1</v>
      </c>
      <c r="D37" t="s">
        <v>116</v>
      </c>
      <c r="E37" t="s">
        <v>117</v>
      </c>
      <c r="F37" t="s">
        <v>118</v>
      </c>
      <c r="G37" t="s">
        <v>119</v>
      </c>
      <c r="H37">
        <v>1470381</v>
      </c>
      <c r="I37">
        <v>0.62</v>
      </c>
      <c r="J37">
        <f t="shared" si="0"/>
        <v>0.62</v>
      </c>
      <c r="K37">
        <f t="shared" si="1"/>
        <v>3.1</v>
      </c>
      <c r="L37">
        <v>5</v>
      </c>
      <c r="M37">
        <f t="shared" si="2"/>
        <v>5</v>
      </c>
    </row>
    <row r="38" spans="1:14" x14ac:dyDescent="0.25">
      <c r="A38">
        <v>1</v>
      </c>
      <c r="B38">
        <v>1</v>
      </c>
      <c r="D38" t="s">
        <v>120</v>
      </c>
      <c r="E38" t="s">
        <v>121</v>
      </c>
      <c r="F38" t="s">
        <v>122</v>
      </c>
      <c r="G38" t="s">
        <v>123</v>
      </c>
      <c r="H38">
        <v>1106127</v>
      </c>
      <c r="I38">
        <v>1.1599999999999999</v>
      </c>
      <c r="J38">
        <f t="shared" si="0"/>
        <v>1.1599999999999999</v>
      </c>
      <c r="K38">
        <f t="shared" si="1"/>
        <v>5.8</v>
      </c>
      <c r="L38">
        <v>5</v>
      </c>
      <c r="M38">
        <f t="shared" si="2"/>
        <v>5</v>
      </c>
      <c r="N38">
        <v>69</v>
      </c>
    </row>
    <row r="39" spans="1:14" x14ac:dyDescent="0.25">
      <c r="A39">
        <v>1</v>
      </c>
      <c r="B39">
        <v>5</v>
      </c>
      <c r="C39" t="s">
        <v>124</v>
      </c>
      <c r="D39" t="s">
        <v>124</v>
      </c>
      <c r="E39" t="s">
        <v>109</v>
      </c>
      <c r="F39" t="s">
        <v>125</v>
      </c>
      <c r="G39" t="s">
        <v>126</v>
      </c>
      <c r="H39">
        <v>2069565</v>
      </c>
      <c r="I39">
        <v>9.0999999999999998E-2</v>
      </c>
      <c r="J39">
        <f t="shared" si="0"/>
        <v>0.45499999999999996</v>
      </c>
      <c r="K39">
        <f t="shared" si="1"/>
        <v>2.2749999999999999</v>
      </c>
      <c r="L39">
        <v>25</v>
      </c>
      <c r="M39">
        <f t="shared" si="2"/>
        <v>25</v>
      </c>
    </row>
    <row r="40" spans="1:14" x14ac:dyDescent="0.25">
      <c r="A40">
        <v>1</v>
      </c>
      <c r="B40">
        <v>1</v>
      </c>
      <c r="C40" t="s">
        <v>127</v>
      </c>
      <c r="D40" t="s">
        <v>127</v>
      </c>
      <c r="E40" t="s">
        <v>128</v>
      </c>
      <c r="F40" t="s">
        <v>129</v>
      </c>
      <c r="G40" t="s">
        <v>130</v>
      </c>
      <c r="H40">
        <v>1236391</v>
      </c>
      <c r="I40">
        <v>0.53</v>
      </c>
      <c r="J40">
        <f t="shared" si="0"/>
        <v>0.53</v>
      </c>
      <c r="K40">
        <f t="shared" si="1"/>
        <v>2.6500000000000004</v>
      </c>
      <c r="L40">
        <v>5</v>
      </c>
      <c r="M40">
        <f t="shared" si="2"/>
        <v>5</v>
      </c>
    </row>
    <row r="41" spans="1:14" x14ac:dyDescent="0.25">
      <c r="A41">
        <v>1</v>
      </c>
      <c r="B41">
        <v>4</v>
      </c>
      <c r="C41" t="s">
        <v>131</v>
      </c>
      <c r="D41" t="s">
        <v>131</v>
      </c>
      <c r="E41" t="s">
        <v>132</v>
      </c>
      <c r="F41" t="s">
        <v>133</v>
      </c>
      <c r="G41" t="s">
        <v>134</v>
      </c>
      <c r="H41">
        <v>9471880</v>
      </c>
      <c r="I41">
        <v>0.28000000000000003</v>
      </c>
      <c r="J41">
        <f t="shared" si="0"/>
        <v>1.1200000000000001</v>
      </c>
      <c r="K41">
        <f t="shared" si="1"/>
        <v>5.6000000000000005</v>
      </c>
      <c r="L41">
        <v>20</v>
      </c>
      <c r="M41">
        <f t="shared" si="2"/>
        <v>20</v>
      </c>
    </row>
    <row r="42" spans="1:14" x14ac:dyDescent="0.25">
      <c r="A42">
        <v>1</v>
      </c>
      <c r="B42">
        <v>1</v>
      </c>
      <c r="C42" t="s">
        <v>135</v>
      </c>
      <c r="D42" t="s">
        <v>135</v>
      </c>
      <c r="E42" t="s">
        <v>136</v>
      </c>
      <c r="F42" t="s">
        <v>137</v>
      </c>
      <c r="G42" t="s">
        <v>138</v>
      </c>
      <c r="H42">
        <v>1471238</v>
      </c>
      <c r="I42">
        <v>3.04</v>
      </c>
      <c r="J42">
        <f t="shared" si="0"/>
        <v>3.04</v>
      </c>
      <c r="K42">
        <f t="shared" si="1"/>
        <v>15.2</v>
      </c>
      <c r="L42">
        <v>5</v>
      </c>
      <c r="M42">
        <f t="shared" si="2"/>
        <v>5</v>
      </c>
    </row>
    <row r="43" spans="1:14" x14ac:dyDescent="0.25">
      <c r="A43">
        <v>1</v>
      </c>
      <c r="B43">
        <v>1</v>
      </c>
      <c r="C43" t="s">
        <v>139</v>
      </c>
      <c r="D43" t="s">
        <v>139</v>
      </c>
      <c r="E43" t="s">
        <v>140</v>
      </c>
      <c r="F43" t="s">
        <v>141</v>
      </c>
      <c r="G43" t="s">
        <v>142</v>
      </c>
      <c r="H43">
        <v>1568026</v>
      </c>
      <c r="I43">
        <v>1.08</v>
      </c>
      <c r="J43">
        <f t="shared" si="0"/>
        <v>1.08</v>
      </c>
      <c r="K43">
        <f t="shared" si="1"/>
        <v>5.4</v>
      </c>
      <c r="L43">
        <v>5</v>
      </c>
      <c r="M43">
        <f t="shared" si="2"/>
        <v>5</v>
      </c>
    </row>
    <row r="44" spans="1:14" x14ac:dyDescent="0.25">
      <c r="A44">
        <v>1</v>
      </c>
      <c r="B44">
        <v>1</v>
      </c>
      <c r="C44" t="s">
        <v>143</v>
      </c>
      <c r="D44" s="3" t="s">
        <v>143</v>
      </c>
      <c r="E44" t="s">
        <v>144</v>
      </c>
      <c r="F44" t="s">
        <v>145</v>
      </c>
      <c r="G44" t="s">
        <v>146</v>
      </c>
      <c r="H44">
        <v>2318844</v>
      </c>
      <c r="I44">
        <v>4.45</v>
      </c>
      <c r="J44">
        <v>4.45</v>
      </c>
      <c r="K44">
        <f t="shared" si="1"/>
        <v>22.25</v>
      </c>
      <c r="L44">
        <v>5</v>
      </c>
      <c r="M44">
        <f t="shared" si="2"/>
        <v>5</v>
      </c>
    </row>
    <row r="46" spans="1:14" x14ac:dyDescent="0.25">
      <c r="J46">
        <f>K46/5</f>
        <v>20.945</v>
      </c>
      <c r="K46">
        <f>SUM(K2:K44)</f>
        <v>104.72500000000001</v>
      </c>
    </row>
  </sheetData>
  <pageMargins left="0.7" right="0.7" top="0.75" bottom="0.75" header="0.3" footer="0.3"/>
  <pageSetup paperSize="9" scale="4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schematics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0835842</dc:creator>
  <cp:lastModifiedBy>Baan, P. (0835842)</cp:lastModifiedBy>
  <dcterms:created xsi:type="dcterms:W3CDTF">2013-12-24T16:41:26Z</dcterms:created>
  <dcterms:modified xsi:type="dcterms:W3CDTF">2014-02-06T12:44:23Z</dcterms:modified>
</cp:coreProperties>
</file>