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" r:id="rId9"/>
    <pivotCache cacheId="13" r:id="rId10"/>
    <pivotCache cacheId="14" r:id="rId11"/>
    <pivotCache cacheId="16" r:id="rId12"/>
    <pivotCache cacheId="24" r:id="rId13"/>
    <pivotCache cacheId="33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A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W54" i="2"/>
  <c r="X54" i="2"/>
  <c r="Y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C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C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C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C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C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 s="1"/>
  <c r="T141" i="2"/>
  <c r="U141" i="2"/>
  <c r="V141" i="2"/>
  <c r="W141" i="2"/>
  <c r="X141" i="2"/>
  <c r="Y141" i="2"/>
  <c r="AC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C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C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C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C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C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W204" i="2"/>
  <c r="X204" i="2"/>
  <c r="Y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C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W219" i="2"/>
  <c r="X219" i="2"/>
  <c r="Y219" i="2"/>
  <c r="AC219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C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C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C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C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C287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W293" i="2"/>
  <c r="X293" i="2"/>
  <c r="Y293" i="2"/>
  <c r="AC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C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C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W325" i="2"/>
  <c r="X325" i="2"/>
  <c r="Y325" i="2"/>
  <c r="AC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C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W341" i="2"/>
  <c r="X341" i="2"/>
  <c r="Y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W345" i="2"/>
  <c r="X345" i="2"/>
  <c r="Y345" i="2"/>
  <c r="AC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C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C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C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C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C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C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C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C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C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W492" i="2"/>
  <c r="X492" i="2"/>
  <c r="Y492" i="2"/>
  <c r="AC492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W505" i="2"/>
  <c r="X505" i="2"/>
  <c r="Y505" i="2"/>
  <c r="AC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W537" i="2"/>
  <c r="X537" i="2"/>
  <c r="Y537" i="2"/>
  <c r="AC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C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C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C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C756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C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C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C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W911" i="2"/>
  <c r="X911" i="2"/>
  <c r="Y911" i="2"/>
  <c r="AC91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W926" i="2"/>
  <c r="X926" i="2"/>
  <c r="Y926" i="2"/>
  <c r="AC926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C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 s="1"/>
  <c r="R954" i="2"/>
  <c r="S954" i="2" s="1"/>
  <c r="T954" i="2"/>
  <c r="U954" i="2"/>
  <c r="V954" i="2"/>
  <c r="W954" i="2"/>
  <c r="X954" i="2"/>
  <c r="Y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C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/>
  <c r="T1104" i="2"/>
  <c r="U1104" i="2"/>
  <c r="V1104" i="2"/>
  <c r="AC1104" i="2" s="1"/>
  <c r="W1104" i="2"/>
  <c r="X1104" i="2"/>
  <c r="Y1104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W1123" i="2"/>
  <c r="X1123" i="2"/>
  <c r="Y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A61" i="2" l="1"/>
  <c r="AA415" i="2"/>
  <c r="AA176" i="2"/>
  <c r="AA1104" i="2"/>
  <c r="AA898" i="2"/>
  <c r="AA897" i="2"/>
  <c r="Z1024" i="2"/>
  <c r="AA1151" i="2"/>
  <c r="Z1102" i="2"/>
  <c r="AA1030" i="2"/>
  <c r="AA1162" i="2"/>
  <c r="AA1062" i="2"/>
  <c r="AA1061" i="2"/>
  <c r="AA1055" i="2"/>
  <c r="AA567" i="2"/>
  <c r="AA529" i="2"/>
  <c r="AA890" i="2"/>
  <c r="Z887" i="2"/>
  <c r="AA854" i="2"/>
  <c r="AA793" i="2"/>
  <c r="Z790" i="2"/>
  <c r="AA537" i="2"/>
  <c r="AA366" i="2"/>
  <c r="AA1205" i="2"/>
  <c r="AA434" i="2"/>
  <c r="AA391" i="2"/>
  <c r="Z1126" i="2"/>
  <c r="Z758" i="2"/>
  <c r="AA531" i="2"/>
  <c r="AA437" i="2"/>
  <c r="Z72" i="2"/>
  <c r="AB1151" i="2"/>
  <c r="Z919" i="2"/>
  <c r="Z916" i="2"/>
  <c r="Z901" i="2"/>
  <c r="Z863" i="2"/>
  <c r="AA845" i="2"/>
  <c r="AA837" i="2"/>
  <c r="Z818" i="2"/>
  <c r="Z811" i="2"/>
  <c r="Z792" i="2"/>
  <c r="Z759" i="2"/>
  <c r="Z628" i="2"/>
  <c r="Z582" i="2"/>
  <c r="AA133" i="2"/>
  <c r="AA97" i="2"/>
  <c r="Z1138" i="2"/>
  <c r="AA1119" i="2"/>
  <c r="Z850" i="2"/>
  <c r="AA829" i="2"/>
  <c r="Z467" i="2"/>
  <c r="AA232" i="2"/>
  <c r="AA224" i="2"/>
  <c r="Z126" i="2"/>
  <c r="Z63" i="2"/>
  <c r="AA55" i="2"/>
  <c r="AA5" i="2"/>
  <c r="Z892" i="2"/>
  <c r="Z205" i="2"/>
  <c r="Z78" i="2"/>
  <c r="AA937" i="2"/>
  <c r="AA934" i="2"/>
  <c r="AA928" i="2"/>
  <c r="AA856" i="2"/>
  <c r="AA717" i="2"/>
  <c r="AA549" i="2"/>
  <c r="AA216" i="2"/>
  <c r="AA93" i="2"/>
  <c r="Z879" i="2"/>
  <c r="Z870" i="2"/>
  <c r="AA839" i="2"/>
  <c r="AB837" i="2"/>
  <c r="Z576" i="2"/>
  <c r="Z900" i="2"/>
  <c r="AB890" i="2"/>
  <c r="Z884" i="2"/>
  <c r="AA831" i="2"/>
  <c r="Z830" i="2"/>
  <c r="AA813" i="2"/>
  <c r="Z774" i="2"/>
  <c r="AA765" i="2"/>
  <c r="AA725" i="2"/>
  <c r="AA694" i="2"/>
  <c r="AA661" i="2"/>
  <c r="Z572" i="2"/>
  <c r="AA571" i="2"/>
  <c r="Z551" i="2"/>
  <c r="AA521" i="2"/>
  <c r="AA489" i="2"/>
  <c r="AA475" i="2"/>
  <c r="Z384" i="2"/>
  <c r="AA314" i="2"/>
  <c r="AA268" i="2"/>
  <c r="AA267" i="2"/>
  <c r="AB216" i="2"/>
  <c r="Z213" i="2"/>
  <c r="AA189" i="2"/>
  <c r="Z146" i="2"/>
  <c r="Z142" i="2"/>
  <c r="AA139" i="2"/>
  <c r="Z138" i="2"/>
  <c r="Z134" i="2"/>
  <c r="Z86" i="2"/>
  <c r="AA22" i="2"/>
  <c r="AA986" i="2"/>
  <c r="AA965" i="2"/>
  <c r="AA851" i="2"/>
  <c r="AA785" i="2"/>
  <c r="AA771" i="2"/>
  <c r="AA642" i="2"/>
  <c r="AA593" i="2"/>
  <c r="AA429" i="2"/>
  <c r="AA425" i="2"/>
  <c r="AA406" i="2"/>
  <c r="AA405" i="2"/>
  <c r="AA399" i="2"/>
  <c r="AA248" i="2"/>
  <c r="AA208" i="2"/>
  <c r="AA197" i="2"/>
  <c r="AA174" i="2"/>
  <c r="AA83" i="2"/>
  <c r="AA21" i="2"/>
  <c r="AA746" i="2"/>
  <c r="AA359" i="2"/>
  <c r="AA335" i="2"/>
  <c r="Z249" i="2"/>
  <c r="Z225" i="2"/>
  <c r="Z183" i="2"/>
  <c r="AA177" i="2"/>
  <c r="AA119" i="2"/>
  <c r="Z1154" i="2"/>
  <c r="Z1130" i="2"/>
  <c r="Z1114" i="2"/>
  <c r="Z1110" i="2"/>
  <c r="AA1105" i="2"/>
  <c r="Z1064" i="2"/>
  <c r="Z1063" i="2"/>
  <c r="AB963" i="2"/>
  <c r="AA963" i="2"/>
  <c r="AA1091" i="2"/>
  <c r="AA1122" i="2"/>
  <c r="AA1121" i="2"/>
  <c r="AA1185" i="2"/>
  <c r="AA1137" i="2"/>
  <c r="AA1135" i="2"/>
  <c r="Z1122" i="2"/>
  <c r="AA1115" i="2"/>
  <c r="Z1094" i="2"/>
  <c r="AA1169" i="2"/>
  <c r="AA1167" i="2"/>
  <c r="AA789" i="2"/>
  <c r="AA768" i="2"/>
  <c r="AA749" i="2"/>
  <c r="AA737" i="2"/>
  <c r="AA709" i="2"/>
  <c r="AA657" i="2"/>
  <c r="AA621" i="2"/>
  <c r="AA527" i="2"/>
  <c r="AA503" i="2"/>
  <c r="AA481" i="2"/>
  <c r="AA469" i="2"/>
  <c r="AA468" i="2"/>
  <c r="AA453" i="2"/>
  <c r="AA403" i="2"/>
  <c r="AA402" i="2"/>
  <c r="AA397" i="2"/>
  <c r="AA393" i="2"/>
  <c r="AA327" i="2"/>
  <c r="AA298" i="2"/>
  <c r="AA297" i="2"/>
  <c r="AA219" i="2"/>
  <c r="AA131" i="2"/>
  <c r="AA123" i="2"/>
  <c r="AA1025" i="2"/>
  <c r="Z988" i="2"/>
  <c r="Z899" i="2"/>
  <c r="Z810" i="2"/>
  <c r="Z775" i="2"/>
  <c r="AA753" i="2"/>
  <c r="AA714" i="2"/>
  <c r="AA660" i="2"/>
  <c r="AA645" i="2"/>
  <c r="Z552" i="2"/>
  <c r="Z504" i="2"/>
  <c r="AA370" i="2"/>
  <c r="Z306" i="2"/>
  <c r="Z241" i="2"/>
  <c r="Z229" i="2"/>
  <c r="Z209" i="2"/>
  <c r="AA204" i="2"/>
  <c r="AB119" i="2"/>
  <c r="Z82" i="2"/>
  <c r="AA978" i="2"/>
  <c r="AA964" i="2"/>
  <c r="Z952" i="2"/>
  <c r="Z856" i="2"/>
  <c r="AA807" i="2"/>
  <c r="AA77" i="2"/>
  <c r="Z76" i="2"/>
  <c r="AA18" i="2"/>
  <c r="AA1090" i="2"/>
  <c r="AA1042" i="2"/>
  <c r="Z1020" i="2"/>
  <c r="AA1016" i="2"/>
  <c r="AA1015" i="2"/>
  <c r="Z1008" i="2"/>
  <c r="AA950" i="2"/>
  <c r="Z923" i="2"/>
  <c r="AA914" i="2"/>
  <c r="AA912" i="2"/>
  <c r="Z910" i="2"/>
  <c r="Z911" i="2"/>
  <c r="Z891" i="2"/>
  <c r="AA889" i="2"/>
  <c r="Z883" i="2"/>
  <c r="AA882" i="2"/>
  <c r="AA874" i="2"/>
  <c r="AA873" i="2"/>
  <c r="Z868" i="2"/>
  <c r="Z867" i="2"/>
  <c r="Z862" i="2"/>
  <c r="Z858" i="2"/>
  <c r="AA815" i="2"/>
  <c r="AA787" i="2"/>
  <c r="AA779" i="2"/>
  <c r="AA741" i="2"/>
  <c r="AA708" i="2"/>
  <c r="AA693" i="2"/>
  <c r="AA685" i="2"/>
  <c r="AA678" i="2"/>
  <c r="AB642" i="2"/>
  <c r="AA615" i="2"/>
  <c r="AA597" i="2"/>
  <c r="AA596" i="2"/>
  <c r="AA554" i="2"/>
  <c r="AA523" i="2"/>
  <c r="Z524" i="2"/>
  <c r="AA509" i="2"/>
  <c r="Z508" i="2"/>
  <c r="AA501" i="2"/>
  <c r="Z491" i="2"/>
  <c r="Z465" i="2"/>
  <c r="AA452" i="2"/>
  <c r="AA362" i="2"/>
  <c r="AA353" i="2"/>
  <c r="AA302" i="2"/>
  <c r="Z298" i="2"/>
  <c r="AA264" i="2"/>
  <c r="AA262" i="2"/>
  <c r="AA265" i="2"/>
  <c r="AA261" i="2"/>
  <c r="Z221" i="2"/>
  <c r="AA193" i="2"/>
  <c r="AA191" i="2"/>
  <c r="Z190" i="2"/>
  <c r="AA162" i="2"/>
  <c r="AA160" i="2"/>
  <c r="AA154" i="2"/>
  <c r="AA149" i="2"/>
  <c r="AA110" i="2"/>
  <c r="AA69" i="2"/>
  <c r="AA66" i="2"/>
  <c r="AA31" i="2"/>
  <c r="AA15" i="2"/>
  <c r="AA1199" i="2"/>
  <c r="AA1197" i="2"/>
  <c r="AB1153" i="2"/>
  <c r="AA1153" i="2"/>
  <c r="Z1186" i="2"/>
  <c r="Z1170" i="2"/>
  <c r="AB1149" i="2"/>
  <c r="AA1149" i="2"/>
  <c r="AA1046" i="2"/>
  <c r="Z984" i="2"/>
  <c r="AA974" i="2"/>
  <c r="AA938" i="2"/>
  <c r="Z839" i="2"/>
  <c r="AA830" i="2"/>
  <c r="AA827" i="2"/>
  <c r="AA821" i="2"/>
  <c r="AA801" i="2"/>
  <c r="AA799" i="2"/>
  <c r="AA777" i="2"/>
  <c r="AA706" i="2"/>
  <c r="AA1127" i="2"/>
  <c r="AB1115" i="2"/>
  <c r="AA1107" i="2"/>
  <c r="Z1080" i="2"/>
  <c r="AA1078" i="2"/>
  <c r="AA1074" i="2"/>
  <c r="AA1070" i="2"/>
  <c r="AA1069" i="2"/>
  <c r="AA1067" i="2"/>
  <c r="AA1052" i="2"/>
  <c r="AA1051" i="2"/>
  <c r="AA1009" i="2"/>
  <c r="Z1004" i="2"/>
  <c r="AA1001" i="2"/>
  <c r="AA999" i="2"/>
  <c r="AA973" i="2"/>
  <c r="AB965" i="2"/>
  <c r="AA946" i="2"/>
  <c r="Z907" i="2"/>
  <c r="AA763" i="2"/>
  <c r="AA673" i="2"/>
  <c r="AB673" i="2"/>
  <c r="AB654" i="2"/>
  <c r="AA654" i="2"/>
  <c r="AA1150" i="2"/>
  <c r="Z1146" i="2"/>
  <c r="AA1134" i="2"/>
  <c r="AA1133" i="2"/>
  <c r="AA1131" i="2"/>
  <c r="AA1130" i="2"/>
  <c r="AA1129" i="2"/>
  <c r="AA1114" i="2"/>
  <c r="AA1113" i="2"/>
  <c r="AA1111" i="2"/>
  <c r="AA1097" i="2"/>
  <c r="Z1089" i="2"/>
  <c r="AA1035" i="2"/>
  <c r="AA1020" i="2"/>
  <c r="AA998" i="2"/>
  <c r="AA993" i="2"/>
  <c r="AA991" i="2"/>
  <c r="AA989" i="2"/>
  <c r="AA969" i="2"/>
  <c r="AA962" i="2"/>
  <c r="AA958" i="2"/>
  <c r="AA933" i="2"/>
  <c r="Z895" i="2"/>
  <c r="AA894" i="2"/>
  <c r="Z876" i="2"/>
  <c r="AA861" i="2"/>
  <c r="Z834" i="2"/>
  <c r="AA798" i="2"/>
  <c r="AA795" i="2"/>
  <c r="AA794" i="2"/>
  <c r="Z782" i="2"/>
  <c r="Z766" i="2"/>
  <c r="AA756" i="2"/>
  <c r="Z724" i="2"/>
  <c r="AA723" i="2"/>
  <c r="AA703" i="2"/>
  <c r="AA677" i="2"/>
  <c r="AA674" i="2"/>
  <c r="AB634" i="2"/>
  <c r="AA634" i="2"/>
  <c r="Z174" i="2"/>
  <c r="Z154" i="2"/>
  <c r="Z53" i="2"/>
  <c r="AA51" i="2"/>
  <c r="Z49" i="2"/>
  <c r="AA47" i="2"/>
  <c r="AA672" i="2"/>
  <c r="AA653" i="2"/>
  <c r="AB571" i="2"/>
  <c r="AA568" i="2"/>
  <c r="Z569" i="2"/>
  <c r="AA559" i="2"/>
  <c r="AA543" i="2"/>
  <c r="AA541" i="2"/>
  <c r="AA539" i="2"/>
  <c r="AA535" i="2"/>
  <c r="AB521" i="2"/>
  <c r="AA517" i="2"/>
  <c r="Z516" i="2"/>
  <c r="AA485" i="2"/>
  <c r="Z466" i="2"/>
  <c r="AA454" i="2"/>
  <c r="AB453" i="2"/>
  <c r="AB452" i="2"/>
  <c r="AA450" i="2"/>
  <c r="AA445" i="2"/>
  <c r="AA375" i="2"/>
  <c r="Z364" i="2"/>
  <c r="Z358" i="2"/>
  <c r="AA345" i="2"/>
  <c r="AA343" i="2"/>
  <c r="Z340" i="2"/>
  <c r="AA325" i="2"/>
  <c r="AA321" i="2"/>
  <c r="AA311" i="2"/>
  <c r="AA310" i="2"/>
  <c r="AA306" i="2"/>
  <c r="AA305" i="2"/>
  <c r="AA285" i="2"/>
  <c r="AA283" i="2"/>
  <c r="AA260" i="2"/>
  <c r="Z257" i="2"/>
  <c r="AA256" i="2"/>
  <c r="Z233" i="2"/>
  <c r="AA203" i="2"/>
  <c r="Z201" i="2"/>
  <c r="AB193" i="2"/>
  <c r="AA181" i="2"/>
  <c r="AA173" i="2"/>
  <c r="AA156" i="2"/>
  <c r="Z144" i="2"/>
  <c r="Z122" i="2"/>
  <c r="Z89" i="2"/>
  <c r="Z84" i="2"/>
  <c r="AA62" i="2"/>
  <c r="Z45" i="2"/>
  <c r="Z692" i="2"/>
  <c r="AA686" i="2"/>
  <c r="AA676" i="2"/>
  <c r="AA656" i="2"/>
  <c r="Z653" i="2"/>
  <c r="AA636" i="2"/>
  <c r="AA625" i="2"/>
  <c r="AA619" i="2"/>
  <c r="AA601" i="2"/>
  <c r="AA583" i="2"/>
  <c r="Z556" i="2"/>
  <c r="AA553" i="2"/>
  <c r="AA545" i="2"/>
  <c r="AA533" i="2"/>
  <c r="AA524" i="2"/>
  <c r="AA525" i="2"/>
  <c r="Z520" i="2"/>
  <c r="AA505" i="2"/>
  <c r="Z459" i="2"/>
  <c r="AA419" i="2"/>
  <c r="AA418" i="2"/>
  <c r="AA413" i="2"/>
  <c r="AA409" i="2"/>
  <c r="Z380" i="2"/>
  <c r="Z359" i="2"/>
  <c r="Z355" i="2"/>
  <c r="AA329" i="2"/>
  <c r="AA303" i="2"/>
  <c r="Z303" i="2"/>
  <c r="AA294" i="2"/>
  <c r="AA293" i="2"/>
  <c r="AA281" i="2"/>
  <c r="AA279" i="2"/>
  <c r="AA252" i="2"/>
  <c r="Z245" i="2"/>
  <c r="AA212" i="2"/>
  <c r="AA211" i="2"/>
  <c r="AA190" i="2"/>
  <c r="AB177" i="2"/>
  <c r="AA159" i="2"/>
  <c r="Z94" i="2"/>
  <c r="AA73" i="2"/>
  <c r="Z71" i="2"/>
  <c r="Z60" i="2"/>
  <c r="AA32" i="2"/>
  <c r="AA28" i="2"/>
  <c r="AA422" i="2"/>
  <c r="AA421" i="2"/>
  <c r="AA383" i="2"/>
  <c r="Z371" i="2"/>
  <c r="Z102" i="2"/>
  <c r="Z88" i="2"/>
  <c r="Z80" i="2"/>
  <c r="AA54" i="2"/>
  <c r="AA43" i="2"/>
  <c r="Z33" i="2"/>
  <c r="AA17" i="2"/>
  <c r="AA11" i="2"/>
  <c r="Z1190" i="2"/>
  <c r="Z1185" i="2"/>
  <c r="AA1182" i="2"/>
  <c r="Z1174" i="2"/>
  <c r="AA1163" i="2"/>
  <c r="Z1162" i="2"/>
  <c r="AA1157" i="2"/>
  <c r="AA1143" i="2"/>
  <c r="Z1142" i="2"/>
  <c r="Z1118" i="2"/>
  <c r="Z1106" i="2"/>
  <c r="AA1099" i="2"/>
  <c r="Z1093" i="2"/>
  <c r="AA1081" i="2"/>
  <c r="AA1058" i="2"/>
  <c r="AA1054" i="2"/>
  <c r="AA1050" i="2"/>
  <c r="AA1048" i="2"/>
  <c r="AA1047" i="2"/>
  <c r="AA1034" i="2"/>
  <c r="AA1021" i="2"/>
  <c r="Z968" i="2"/>
  <c r="Z920" i="2"/>
  <c r="Z915" i="2"/>
  <c r="AA871" i="2"/>
  <c r="Z826" i="2"/>
  <c r="AB809" i="2"/>
  <c r="AA809" i="2"/>
  <c r="AA797" i="2"/>
  <c r="Z1178" i="2"/>
  <c r="AA1159" i="2"/>
  <c r="Z1158" i="2"/>
  <c r="AA1145" i="2"/>
  <c r="AA1123" i="2"/>
  <c r="AB1104" i="2"/>
  <c r="AA1102" i="2"/>
  <c r="AA1101" i="2"/>
  <c r="AA1089" i="2"/>
  <c r="AA1086" i="2"/>
  <c r="AA1084" i="2"/>
  <c r="Z1083" i="2"/>
  <c r="AA1066" i="2"/>
  <c r="AA1038" i="2"/>
  <c r="AA1032" i="2"/>
  <c r="AA1031" i="2"/>
  <c r="AA1018" i="2"/>
  <c r="AA1005" i="2"/>
  <c r="AA1004" i="2"/>
  <c r="AB986" i="2"/>
  <c r="AA982" i="2"/>
  <c r="AB978" i="2"/>
  <c r="Z967" i="2"/>
  <c r="AA959" i="2"/>
  <c r="AA906" i="2"/>
  <c r="Z1153" i="2"/>
  <c r="AA1002" i="2"/>
  <c r="AA980" i="2"/>
  <c r="Z980" i="2"/>
  <c r="AA975" i="2"/>
  <c r="AA957" i="2"/>
  <c r="AA931" i="2"/>
  <c r="AA930" i="2"/>
  <c r="AA926" i="2"/>
  <c r="AA922" i="2"/>
  <c r="AA911" i="2"/>
  <c r="Z908" i="2"/>
  <c r="AB894" i="2"/>
  <c r="AA886" i="2"/>
  <c r="Z875" i="2"/>
  <c r="AA849" i="2"/>
  <c r="AA847" i="2"/>
  <c r="Z846" i="2"/>
  <c r="Z842" i="2"/>
  <c r="AB805" i="2"/>
  <c r="AA805" i="2"/>
  <c r="Z802" i="2"/>
  <c r="AA1177" i="2"/>
  <c r="AA1183" i="2"/>
  <c r="Z1169" i="2"/>
  <c r="AA1037" i="2"/>
  <c r="AA1014" i="2"/>
  <c r="Z937" i="2"/>
  <c r="AA903" i="2"/>
  <c r="AA902" i="2"/>
  <c r="AA900" i="2"/>
  <c r="AA896" i="2"/>
  <c r="AA893" i="2"/>
  <c r="AA892" i="2"/>
  <c r="AA888" i="2"/>
  <c r="AA884" i="2"/>
  <c r="AB882" i="2"/>
  <c r="AA866" i="2"/>
  <c r="AA825" i="2"/>
  <c r="AA814" i="2"/>
  <c r="Z770" i="2"/>
  <c r="AA761" i="2"/>
  <c r="AB741" i="2"/>
  <c r="AA740" i="2"/>
  <c r="AB737" i="2"/>
  <c r="AA736" i="2"/>
  <c r="Z688" i="2"/>
  <c r="AA681" i="2"/>
  <c r="AA648" i="2"/>
  <c r="AA643" i="2"/>
  <c r="Z636" i="2"/>
  <c r="AA603" i="2"/>
  <c r="Z605" i="2"/>
  <c r="Z596" i="2"/>
  <c r="Z589" i="2"/>
  <c r="Z585" i="2"/>
  <c r="Z568" i="2"/>
  <c r="AB553" i="2"/>
  <c r="AB554" i="2"/>
  <c r="Z544" i="2"/>
  <c r="Z540" i="2"/>
  <c r="AB537" i="2"/>
  <c r="Z519" i="2"/>
  <c r="AA493" i="2"/>
  <c r="AB485" i="2"/>
  <c r="AA483" i="2"/>
  <c r="AA472" i="2"/>
  <c r="AA471" i="2"/>
  <c r="AA466" i="2"/>
  <c r="AA464" i="2"/>
  <c r="AA462" i="2"/>
  <c r="Z454" i="2"/>
  <c r="AA442" i="2"/>
  <c r="Z440" i="2"/>
  <c r="AA438" i="2"/>
  <c r="AA430" i="2"/>
  <c r="Z424" i="2"/>
  <c r="AA414" i="2"/>
  <c r="Z408" i="2"/>
  <c r="AA398" i="2"/>
  <c r="AA390" i="2"/>
  <c r="AA385" i="2"/>
  <c r="Z375" i="2"/>
  <c r="Z372" i="2"/>
  <c r="AA358" i="2"/>
  <c r="AA357" i="2"/>
  <c r="AB326" i="2"/>
  <c r="AA326" i="2"/>
  <c r="Z822" i="2"/>
  <c r="AA811" i="2"/>
  <c r="Z756" i="2"/>
  <c r="AA726" i="2"/>
  <c r="Z720" i="2"/>
  <c r="AA718" i="2"/>
  <c r="AA713" i="2"/>
  <c r="AA710" i="2"/>
  <c r="AA705" i="2"/>
  <c r="AA689" i="2"/>
  <c r="AA662" i="2"/>
  <c r="Z660" i="2"/>
  <c r="AA658" i="2"/>
  <c r="Z656" i="2"/>
  <c r="AA649" i="2"/>
  <c r="Z648" i="2"/>
  <c r="AA628" i="2"/>
  <c r="Z602" i="2"/>
  <c r="Z564" i="2"/>
  <c r="Z560" i="2"/>
  <c r="AA552" i="2"/>
  <c r="AB549" i="2"/>
  <c r="AA547" i="2"/>
  <c r="Z536" i="2"/>
  <c r="AA513" i="2"/>
  <c r="Z512" i="2"/>
  <c r="AA487" i="2"/>
  <c r="AA460" i="2"/>
  <c r="AA441" i="2"/>
  <c r="AA433" i="2"/>
  <c r="AA426" i="2"/>
  <c r="AA417" i="2"/>
  <c r="AA410" i="2"/>
  <c r="AA401" i="2"/>
  <c r="AA394" i="2"/>
  <c r="Z387" i="2"/>
  <c r="AA361" i="2"/>
  <c r="AA350" i="2"/>
  <c r="AB334" i="2"/>
  <c r="AA334" i="2"/>
  <c r="AA333" i="2"/>
  <c r="AA778" i="2"/>
  <c r="AA767" i="2"/>
  <c r="AA766" i="2"/>
  <c r="AA745" i="2"/>
  <c r="AA742" i="2"/>
  <c r="AA738" i="2"/>
  <c r="AA721" i="2"/>
  <c r="AA690" i="2"/>
  <c r="AA682" i="2"/>
  <c r="Z620" i="2"/>
  <c r="Z599" i="2"/>
  <c r="AB583" i="2"/>
  <c r="AA575" i="2"/>
  <c r="Z548" i="2"/>
  <c r="AA520" i="2"/>
  <c r="AA515" i="2"/>
  <c r="AB505" i="2"/>
  <c r="Z497" i="2"/>
  <c r="Z488" i="2"/>
  <c r="Z480" i="2"/>
  <c r="Z476" i="2"/>
  <c r="Z428" i="2"/>
  <c r="Z412" i="2"/>
  <c r="Z388" i="2"/>
  <c r="AA373" i="2"/>
  <c r="Z356" i="2"/>
  <c r="AA355" i="2"/>
  <c r="Z351" i="2"/>
  <c r="AA377" i="2"/>
  <c r="Z368" i="2"/>
  <c r="Z367" i="2"/>
  <c r="AA337" i="2"/>
  <c r="AB337" i="2"/>
  <c r="Z202" i="2"/>
  <c r="Z161" i="2"/>
  <c r="AA58" i="2"/>
  <c r="AA38" i="2"/>
  <c r="Z319" i="2"/>
  <c r="Z314" i="2"/>
  <c r="Z311" i="2"/>
  <c r="AB260" i="2"/>
  <c r="AB252" i="2"/>
  <c r="Z217" i="2"/>
  <c r="Z195" i="2"/>
  <c r="Z178" i="2"/>
  <c r="Z29" i="2"/>
  <c r="AB18" i="2"/>
  <c r="AA16" i="2"/>
  <c r="Z347" i="2"/>
  <c r="AA342" i="2"/>
  <c r="AA340" i="2"/>
  <c r="Z318" i="2"/>
  <c r="AA313" i="2"/>
  <c r="Z299" i="2"/>
  <c r="AB298" i="2"/>
  <c r="AA290" i="2"/>
  <c r="AA277" i="2"/>
  <c r="AA275" i="2"/>
  <c r="Z237" i="2"/>
  <c r="AA236" i="2"/>
  <c r="AA200" i="2"/>
  <c r="AA186" i="2"/>
  <c r="AA170" i="2"/>
  <c r="AA165" i="2"/>
  <c r="Z149" i="2"/>
  <c r="AA115" i="2"/>
  <c r="AA113" i="2"/>
  <c r="Z110" i="2"/>
  <c r="Z111" i="2"/>
  <c r="AA107" i="2"/>
  <c r="AA105" i="2"/>
  <c r="Z99" i="2"/>
  <c r="Z64" i="2"/>
  <c r="AB54" i="2"/>
  <c r="AA35" i="2"/>
  <c r="AB22" i="2"/>
  <c r="Z17" i="2"/>
  <c r="Z13" i="2"/>
  <c r="AA12" i="2"/>
  <c r="AA10" i="2"/>
  <c r="Z348" i="2"/>
  <c r="AA346" i="2"/>
  <c r="Z335" i="2"/>
  <c r="Z327" i="2"/>
  <c r="AA318" i="2"/>
  <c r="Z317" i="2"/>
  <c r="Z307" i="2"/>
  <c r="AB306" i="2"/>
  <c r="Z296" i="2"/>
  <c r="AA288" i="2"/>
  <c r="AA273" i="2"/>
  <c r="AA272" i="2"/>
  <c r="AA244" i="2"/>
  <c r="AA240" i="2"/>
  <c r="AA228" i="2"/>
  <c r="AA227" i="2"/>
  <c r="AB224" i="2"/>
  <c r="AB204" i="2"/>
  <c r="AA185" i="2"/>
  <c r="AA183" i="2"/>
  <c r="AA169" i="2"/>
  <c r="Z167" i="2"/>
  <c r="AA146" i="2"/>
  <c r="AA145" i="2"/>
  <c r="AA143" i="2"/>
  <c r="AA138" i="2"/>
  <c r="AA135" i="2"/>
  <c r="Z114" i="2"/>
  <c r="AA101" i="2"/>
  <c r="AA90" i="2"/>
  <c r="AA85" i="2"/>
  <c r="AA70" i="2"/>
  <c r="AA67" i="2"/>
  <c r="AA50" i="2"/>
  <c r="AA34" i="2"/>
  <c r="AA27" i="2"/>
  <c r="AA19" i="2"/>
  <c r="AA14" i="2"/>
  <c r="AA6" i="2"/>
  <c r="AA1175" i="2"/>
  <c r="AA1171" i="2"/>
  <c r="AA1139" i="2"/>
  <c r="Z1137" i="2"/>
  <c r="AB1095" i="2"/>
  <c r="AA1095" i="2"/>
  <c r="Z1084" i="2"/>
  <c r="AA1193" i="2"/>
  <c r="AA1191" i="2"/>
  <c r="AA1181" i="2"/>
  <c r="AA1161" i="2"/>
  <c r="AA1207" i="2"/>
  <c r="AA1201" i="2"/>
  <c r="Z1193" i="2"/>
  <c r="Z1182" i="2"/>
  <c r="AA1179" i="2"/>
  <c r="AA1178" i="2"/>
  <c r="Z1177" i="2"/>
  <c r="AA1173" i="2"/>
  <c r="Z1150" i="2"/>
  <c r="AA1147" i="2"/>
  <c r="AA1146" i="2"/>
  <c r="Z1145" i="2"/>
  <c r="AA1141" i="2"/>
  <c r="AB1123" i="2"/>
  <c r="AB1109" i="2"/>
  <c r="AA1109" i="2"/>
  <c r="Z1068" i="2"/>
  <c r="Z1206" i="2"/>
  <c r="AC1205" i="2"/>
  <c r="AA1202" i="2"/>
  <c r="AA1194" i="2"/>
  <c r="AA1166" i="2"/>
  <c r="AA1165" i="2"/>
  <c r="AA1155" i="2"/>
  <c r="AB1087" i="2"/>
  <c r="AA1087" i="2"/>
  <c r="AB1075" i="2"/>
  <c r="AA1075" i="2"/>
  <c r="AA1204" i="2"/>
  <c r="Z1203" i="2"/>
  <c r="Z1202" i="2"/>
  <c r="Z1198" i="2"/>
  <c r="AA1196" i="2"/>
  <c r="Z1195" i="2"/>
  <c r="Z1166" i="2"/>
  <c r="Z1161" i="2"/>
  <c r="Z1134" i="2"/>
  <c r="AA1125" i="2"/>
  <c r="AA1117" i="2"/>
  <c r="AB1088" i="2"/>
  <c r="AA1088" i="2"/>
  <c r="AB1071" i="2"/>
  <c r="AA1071" i="2"/>
  <c r="Z964" i="2"/>
  <c r="Z896" i="2"/>
  <c r="Z888" i="2"/>
  <c r="Z872" i="2"/>
  <c r="Z1098" i="2"/>
  <c r="Z1085" i="2"/>
  <c r="Z1067" i="2"/>
  <c r="AB1066" i="2"/>
  <c r="Z1052" i="2"/>
  <c r="AB1050" i="2"/>
  <c r="Z1048" i="2"/>
  <c r="AB1046" i="2"/>
  <c r="Z1036" i="2"/>
  <c r="AB1034" i="2"/>
  <c r="Z1032" i="2"/>
  <c r="AB1030" i="2"/>
  <c r="AB1018" i="2"/>
  <c r="Z1016" i="2"/>
  <c r="AB1014" i="2"/>
  <c r="AB1002" i="2"/>
  <c r="Z1001" i="2"/>
  <c r="AB998" i="2"/>
  <c r="AA988" i="2"/>
  <c r="Z972" i="2"/>
  <c r="Z971" i="2"/>
  <c r="AB969" i="2"/>
  <c r="Z956" i="2"/>
  <c r="AA952" i="2"/>
  <c r="Z935" i="2"/>
  <c r="Z929" i="2"/>
  <c r="Z924" i="2"/>
  <c r="Z912" i="2"/>
  <c r="Z903" i="2"/>
  <c r="AB871" i="2"/>
  <c r="AA868" i="2"/>
  <c r="Z864" i="2"/>
  <c r="AA823" i="2"/>
  <c r="Z1105" i="2"/>
  <c r="AA1093" i="2"/>
  <c r="AB1090" i="2"/>
  <c r="AB1078" i="2"/>
  <c r="Z1076" i="2"/>
  <c r="AB1074" i="2"/>
  <c r="Z1072" i="2"/>
  <c r="AA1065" i="2"/>
  <c r="AA1053" i="2"/>
  <c r="Z1053" i="2"/>
  <c r="AA1049" i="2"/>
  <c r="AA1045" i="2"/>
  <c r="Z1044" i="2"/>
  <c r="AA1043" i="2"/>
  <c r="AB1042" i="2"/>
  <c r="AA1040" i="2"/>
  <c r="Z1040" i="2"/>
  <c r="AA1039" i="2"/>
  <c r="Z1035" i="2"/>
  <c r="Z1028" i="2"/>
  <c r="AA1027" i="2"/>
  <c r="AA1026" i="2"/>
  <c r="AA1022" i="2"/>
  <c r="Z1019" i="2"/>
  <c r="Z1012" i="2"/>
  <c r="AA1011" i="2"/>
  <c r="AA1010" i="2"/>
  <c r="AA1006" i="2"/>
  <c r="Z1003" i="2"/>
  <c r="Z996" i="2"/>
  <c r="AA995" i="2"/>
  <c r="AA994" i="2"/>
  <c r="AB982" i="2"/>
  <c r="AB974" i="2"/>
  <c r="AA968" i="2"/>
  <c r="AB958" i="2"/>
  <c r="AB950" i="2"/>
  <c r="AA948" i="2"/>
  <c r="Z948" i="2"/>
  <c r="AA947" i="2"/>
  <c r="AB946" i="2"/>
  <c r="AB926" i="2"/>
  <c r="AA916" i="2"/>
  <c r="AB914" i="2"/>
  <c r="AB911" i="2"/>
  <c r="AA904" i="2"/>
  <c r="Z904" i="2"/>
  <c r="AA880" i="2"/>
  <c r="Z880" i="2"/>
  <c r="AB866" i="2"/>
  <c r="AA857" i="2"/>
  <c r="AA1106" i="2"/>
  <c r="Z1088" i="2"/>
  <c r="AA1082" i="2"/>
  <c r="Z1079" i="2"/>
  <c r="AA1077" i="2"/>
  <c r="AA1060" i="2"/>
  <c r="Z1060" i="2"/>
  <c r="AA1059" i="2"/>
  <c r="AA1056" i="2"/>
  <c r="Z1056" i="2"/>
  <c r="Z1043" i="2"/>
  <c r="AA1041" i="2"/>
  <c r="Z1023" i="2"/>
  <c r="Z1007" i="2"/>
  <c r="AA990" i="2"/>
  <c r="Z983" i="2"/>
  <c r="AA954" i="2"/>
  <c r="Z951" i="2"/>
  <c r="AA943" i="2"/>
  <c r="AA942" i="2"/>
  <c r="Z940" i="2"/>
  <c r="Z939" i="2"/>
  <c r="AA936" i="2"/>
  <c r="AA919" i="2"/>
  <c r="AA918" i="2"/>
  <c r="AA909" i="2"/>
  <c r="AA907" i="2"/>
  <c r="AA878" i="2"/>
  <c r="AA859" i="2"/>
  <c r="AB835" i="2"/>
  <c r="AA835" i="2"/>
  <c r="AA834" i="2"/>
  <c r="AA819" i="2"/>
  <c r="Z819" i="2"/>
  <c r="AA818" i="2"/>
  <c r="Z807" i="2"/>
  <c r="Z795" i="2"/>
  <c r="Z794" i="2"/>
  <c r="Z786" i="2"/>
  <c r="AA783" i="2"/>
  <c r="AA782" i="2"/>
  <c r="AA762" i="2"/>
  <c r="AA757" i="2"/>
  <c r="Z740" i="2"/>
  <c r="Z736" i="2"/>
  <c r="AA733" i="2"/>
  <c r="AA729" i="2"/>
  <c r="AB725" i="2"/>
  <c r="AA724" i="2"/>
  <c r="AB721" i="2"/>
  <c r="AA720" i="2"/>
  <c r="AB718" i="2"/>
  <c r="Z708" i="2"/>
  <c r="Z703" i="2"/>
  <c r="AA701" i="2"/>
  <c r="AA697" i="2"/>
  <c r="AB693" i="2"/>
  <c r="AA692" i="2"/>
  <c r="AB689" i="2"/>
  <c r="AA688" i="2"/>
  <c r="AB686" i="2"/>
  <c r="Z676" i="2"/>
  <c r="Z672" i="2"/>
  <c r="AA669" i="2"/>
  <c r="AA665" i="2"/>
  <c r="Z640" i="2"/>
  <c r="AA639" i="2"/>
  <c r="AA637" i="2"/>
  <c r="Z632" i="2"/>
  <c r="AA629" i="2"/>
  <c r="Z624" i="2"/>
  <c r="AB492" i="2"/>
  <c r="AA492" i="2"/>
  <c r="AA473" i="2"/>
  <c r="AA881" i="2"/>
  <c r="AA876" i="2"/>
  <c r="AA872" i="2"/>
  <c r="AA865" i="2"/>
  <c r="AA864" i="2"/>
  <c r="Z855" i="2"/>
  <c r="AA843" i="2"/>
  <c r="AA841" i="2"/>
  <c r="AA833" i="2"/>
  <c r="Z831" i="2"/>
  <c r="Z823" i="2"/>
  <c r="AA817" i="2"/>
  <c r="AA803" i="2"/>
  <c r="Z803" i="2"/>
  <c r="AA802" i="2"/>
  <c r="Z787" i="2"/>
  <c r="AA781" i="2"/>
  <c r="Z763" i="2"/>
  <c r="Z762" i="2"/>
  <c r="Z754" i="2"/>
  <c r="AA751" i="2"/>
  <c r="AA748" i="2"/>
  <c r="AA744" i="2"/>
  <c r="AB742" i="2"/>
  <c r="AA734" i="2"/>
  <c r="Z732" i="2"/>
  <c r="AA730" i="2"/>
  <c r="Z728" i="2"/>
  <c r="AA716" i="2"/>
  <c r="AA712" i="2"/>
  <c r="AB710" i="2"/>
  <c r="AA702" i="2"/>
  <c r="Z700" i="2"/>
  <c r="AA698" i="2"/>
  <c r="Z696" i="2"/>
  <c r="AA684" i="2"/>
  <c r="AA680" i="2"/>
  <c r="AB678" i="2"/>
  <c r="AA670" i="2"/>
  <c r="Z668" i="2"/>
  <c r="AA666" i="2"/>
  <c r="Z664" i="2"/>
  <c r="AA635" i="2"/>
  <c r="AA627" i="2"/>
  <c r="Z616" i="2"/>
  <c r="AA613" i="2"/>
  <c r="Z611" i="2"/>
  <c r="AA609" i="2"/>
  <c r="AA600" i="2"/>
  <c r="Z591" i="2"/>
  <c r="AA587" i="2"/>
  <c r="AA577" i="2"/>
  <c r="AA573" i="2"/>
  <c r="AA561" i="2"/>
  <c r="AA557" i="2"/>
  <c r="AA551" i="2"/>
  <c r="AA540" i="2"/>
  <c r="Z535" i="2"/>
  <c r="Z532" i="2"/>
  <c r="Z528" i="2"/>
  <c r="AA519" i="2"/>
  <c r="AA508" i="2"/>
  <c r="Z503" i="2"/>
  <c r="Z500" i="2"/>
  <c r="AB496" i="2"/>
  <c r="AA496" i="2"/>
  <c r="AB495" i="2"/>
  <c r="AA495" i="2"/>
  <c r="AA491" i="2"/>
  <c r="Z487" i="2"/>
  <c r="AB479" i="2"/>
  <c r="AA479" i="2"/>
  <c r="Z750" i="2"/>
  <c r="Z644" i="2"/>
  <c r="AA560" i="2"/>
  <c r="AA556" i="2"/>
  <c r="AA536" i="2"/>
  <c r="AA511" i="2"/>
  <c r="AA507" i="2"/>
  <c r="AA504" i="2"/>
  <c r="Z859" i="2"/>
  <c r="Z847" i="2"/>
  <c r="Z838" i="2"/>
  <c r="Z815" i="2"/>
  <c r="Z814" i="2"/>
  <c r="Z806" i="2"/>
  <c r="Z798" i="2"/>
  <c r="Z778" i="2"/>
  <c r="Z771" i="2"/>
  <c r="Z751" i="2"/>
  <c r="Z748" i="2"/>
  <c r="Z744" i="2"/>
  <c r="AA732" i="2"/>
  <c r="AA728" i="2"/>
  <c r="AB726" i="2"/>
  <c r="Z716" i="2"/>
  <c r="Z712" i="2"/>
  <c r="AA700" i="2"/>
  <c r="AA696" i="2"/>
  <c r="AB694" i="2"/>
  <c r="Z684" i="2"/>
  <c r="Z680" i="2"/>
  <c r="AA668" i="2"/>
  <c r="AA664" i="2"/>
  <c r="AB662" i="2"/>
  <c r="AA652" i="2"/>
  <c r="AA650" i="2"/>
  <c r="Z635" i="2"/>
  <c r="AA631" i="2"/>
  <c r="AA623" i="2"/>
  <c r="AA617" i="2"/>
  <c r="Z607" i="2"/>
  <c r="Z606" i="2"/>
  <c r="AA605" i="2"/>
  <c r="Z588" i="2"/>
  <c r="Z584" i="2"/>
  <c r="Z580" i="2"/>
  <c r="AB498" i="2"/>
  <c r="AA498" i="2"/>
  <c r="AB345" i="2"/>
  <c r="AB342" i="2"/>
  <c r="AA341" i="2"/>
  <c r="Z334" i="2"/>
  <c r="AA332" i="2"/>
  <c r="AB329" i="2"/>
  <c r="AB325" i="2"/>
  <c r="Z324" i="2"/>
  <c r="AA322" i="2"/>
  <c r="AA319" i="2"/>
  <c r="AA315" i="2"/>
  <c r="AB313" i="2"/>
  <c r="Z310" i="2"/>
  <c r="Z308" i="2"/>
  <c r="AA307" i="2"/>
  <c r="AB302" i="2"/>
  <c r="AA301" i="2"/>
  <c r="AB297" i="2"/>
  <c r="AB293" i="2"/>
  <c r="AA291" i="2"/>
  <c r="Z287" i="2"/>
  <c r="AB285" i="2"/>
  <c r="Z284" i="2"/>
  <c r="AB281" i="2"/>
  <c r="Z280" i="2"/>
  <c r="Z278" i="2"/>
  <c r="AB277" i="2"/>
  <c r="Z276" i="2"/>
  <c r="Z274" i="2"/>
  <c r="AB273" i="2"/>
  <c r="Z271" i="2"/>
  <c r="Z270" i="2"/>
  <c r="AB268" i="2"/>
  <c r="Z269" i="2"/>
  <c r="Z266" i="2"/>
  <c r="AB264" i="2"/>
  <c r="Z263" i="2"/>
  <c r="Z261" i="2"/>
  <c r="Z159" i="2"/>
  <c r="Z484" i="2"/>
  <c r="Z463" i="2"/>
  <c r="AA458" i="2"/>
  <c r="AA456" i="2"/>
  <c r="Z447" i="2"/>
  <c r="AB445" i="2"/>
  <c r="AA440" i="2"/>
  <c r="Z439" i="2"/>
  <c r="AB438" i="2"/>
  <c r="Z436" i="2"/>
  <c r="AB429" i="2"/>
  <c r="AB426" i="2"/>
  <c r="Z420" i="2"/>
  <c r="AB413" i="2"/>
  <c r="AA411" i="2"/>
  <c r="AB410" i="2"/>
  <c r="AB397" i="2"/>
  <c r="AA395" i="2"/>
  <c r="AB394" i="2"/>
  <c r="Z389" i="2"/>
  <c r="AB383" i="2"/>
  <c r="AB377" i="2"/>
  <c r="AB373" i="2"/>
  <c r="AB370" i="2"/>
  <c r="AB358" i="2"/>
  <c r="AB353" i="2"/>
  <c r="AA351" i="2"/>
  <c r="AA348" i="2"/>
  <c r="Z343" i="2"/>
  <c r="Z312" i="2"/>
  <c r="Z292" i="2"/>
  <c r="Z226" i="2"/>
  <c r="Z222" i="2"/>
  <c r="Z210" i="2"/>
  <c r="AB208" i="2"/>
  <c r="Z206" i="2"/>
  <c r="AA192" i="2"/>
  <c r="Z191" i="2"/>
  <c r="AB189" i="2"/>
  <c r="Z186" i="2"/>
  <c r="AB185" i="2"/>
  <c r="AA175" i="2"/>
  <c r="Z176" i="2"/>
  <c r="AB173" i="2"/>
  <c r="Z170" i="2"/>
  <c r="AB169" i="2"/>
  <c r="Z155" i="2"/>
  <c r="AB129" i="2"/>
  <c r="AA129" i="2"/>
  <c r="AA488" i="2"/>
  <c r="Z472" i="2"/>
  <c r="Z455" i="2"/>
  <c r="AA449" i="2"/>
  <c r="AA444" i="2"/>
  <c r="Z443" i="2"/>
  <c r="AB442" i="2"/>
  <c r="Z432" i="2"/>
  <c r="AA423" i="2"/>
  <c r="Z416" i="2"/>
  <c r="AA407" i="2"/>
  <c r="AA389" i="2"/>
  <c r="Z386" i="2"/>
  <c r="AB385" i="2"/>
  <c r="Z382" i="2"/>
  <c r="AA381" i="2"/>
  <c r="Z374" i="2"/>
  <c r="AA369" i="2"/>
  <c r="AA349" i="2"/>
  <c r="AB346" i="2"/>
  <c r="Z332" i="2"/>
  <c r="AA330" i="2"/>
  <c r="AA324" i="2"/>
  <c r="Z316" i="2"/>
  <c r="AA317" i="2"/>
  <c r="AA309" i="2"/>
  <c r="AB305" i="2"/>
  <c r="Z302" i="2"/>
  <c r="Z300" i="2"/>
  <c r="AA299" i="2"/>
  <c r="AA296" i="2"/>
  <c r="Z295" i="2"/>
  <c r="AB294" i="2"/>
  <c r="Z291" i="2"/>
  <c r="AA289" i="2"/>
  <c r="AA286" i="2"/>
  <c r="AA282" i="2"/>
  <c r="AA278" i="2"/>
  <c r="AA274" i="2"/>
  <c r="AA270" i="2"/>
  <c r="AA266" i="2"/>
  <c r="AA258" i="2"/>
  <c r="Z259" i="2"/>
  <c r="AB256" i="2"/>
  <c r="Z254" i="2"/>
  <c r="AA253" i="2"/>
  <c r="AB236" i="2"/>
  <c r="AB219" i="2"/>
  <c r="Z198" i="2"/>
  <c r="AB197" i="2"/>
  <c r="Z193" i="2"/>
  <c r="AA188" i="2"/>
  <c r="Z187" i="2"/>
  <c r="AA184" i="2"/>
  <c r="Z182" i="2"/>
  <c r="AB181" i="2"/>
  <c r="AA172" i="2"/>
  <c r="Z171" i="2"/>
  <c r="AA168" i="2"/>
  <c r="AA167" i="2"/>
  <c r="Z166" i="2"/>
  <c r="AA127" i="2"/>
  <c r="AA477" i="2"/>
  <c r="AA476" i="2"/>
  <c r="Z475" i="2"/>
  <c r="Z451" i="2"/>
  <c r="Z391" i="2"/>
  <c r="AA386" i="2"/>
  <c r="AA378" i="2"/>
  <c r="AA374" i="2"/>
  <c r="AA365" i="2"/>
  <c r="AA354" i="2"/>
  <c r="Z304" i="2"/>
  <c r="Z288" i="2"/>
  <c r="Z283" i="2"/>
  <c r="Z279" i="2"/>
  <c r="Z275" i="2"/>
  <c r="Z272" i="2"/>
  <c r="Z267" i="2"/>
  <c r="Z262" i="2"/>
  <c r="Z253" i="2"/>
  <c r="Z250" i="2"/>
  <c r="AA220" i="2"/>
  <c r="Z218" i="2"/>
  <c r="Z214" i="2"/>
  <c r="AA194" i="2"/>
  <c r="Z194" i="2"/>
  <c r="AA195" i="2"/>
  <c r="Z189" i="2"/>
  <c r="AA179" i="2"/>
  <c r="Z179" i="2"/>
  <c r="AA178" i="2"/>
  <c r="AA163" i="2"/>
  <c r="Z163" i="2"/>
  <c r="AA161" i="2"/>
  <c r="AA158" i="2"/>
  <c r="Z158" i="2"/>
  <c r="AA153" i="2"/>
  <c r="AB141" i="2"/>
  <c r="AA141" i="2"/>
  <c r="AB135" i="2"/>
  <c r="AA151" i="2"/>
  <c r="Z150" i="2"/>
  <c r="AA147" i="2"/>
  <c r="AA148" i="2"/>
  <c r="Z118" i="2"/>
  <c r="AA109" i="2"/>
  <c r="Z103" i="2"/>
  <c r="Z95" i="2"/>
  <c r="AA79" i="2"/>
  <c r="AB66" i="2"/>
  <c r="Z52" i="2"/>
  <c r="AB51" i="2"/>
  <c r="Z48" i="2"/>
  <c r="AB47" i="2"/>
  <c r="AA44" i="2"/>
  <c r="AA134" i="2"/>
  <c r="AA126" i="2"/>
  <c r="Z91" i="2"/>
  <c r="AA87" i="2"/>
  <c r="AA75" i="2"/>
  <c r="Z68" i="2"/>
  <c r="AA65" i="2"/>
  <c r="Z59" i="2"/>
  <c r="AB43" i="2"/>
  <c r="Z37" i="2"/>
  <c r="AA36" i="2"/>
  <c r="Z32" i="2"/>
  <c r="AB27" i="2"/>
  <c r="Z21" i="2"/>
  <c r="AA20" i="2"/>
  <c r="Z16" i="2"/>
  <c r="AB11" i="2"/>
  <c r="Z5" i="2"/>
  <c r="AA4" i="2"/>
  <c r="AA157" i="2"/>
  <c r="Z151" i="2"/>
  <c r="Z145" i="2"/>
  <c r="AA137" i="2"/>
  <c r="Z130" i="2"/>
  <c r="AA125" i="2"/>
  <c r="AA122" i="2"/>
  <c r="AA121" i="2"/>
  <c r="AA114" i="2"/>
  <c r="Z98" i="2"/>
  <c r="AA81" i="2"/>
  <c r="AA78" i="2"/>
  <c r="AA74" i="2"/>
  <c r="AA71" i="2"/>
  <c r="AA63" i="2"/>
  <c r="AB62" i="2"/>
  <c r="AA57" i="2"/>
  <c r="Z57" i="2"/>
  <c r="AA56" i="2"/>
  <c r="AA46" i="2"/>
  <c r="AA42" i="2"/>
  <c r="Z41" i="2"/>
  <c r="AA40" i="2"/>
  <c r="AA39" i="2"/>
  <c r="AB35" i="2"/>
  <c r="AA33" i="2"/>
  <c r="AA30" i="2"/>
  <c r="AA26" i="2"/>
  <c r="Z25" i="2"/>
  <c r="AA24" i="2"/>
  <c r="AA23" i="2"/>
  <c r="AB19" i="2"/>
  <c r="Z9" i="2"/>
  <c r="AA8" i="2"/>
  <c r="AA7" i="2"/>
  <c r="Z107" i="2"/>
  <c r="Z1199" i="2"/>
  <c r="AA1187" i="2"/>
  <c r="Z1201" i="2"/>
  <c r="AC1197" i="2"/>
  <c r="Z1188" i="2"/>
  <c r="Z1187" i="2"/>
  <c r="AA1186" i="2"/>
  <c r="Z1172" i="2"/>
  <c r="Z1171" i="2"/>
  <c r="AA1170" i="2"/>
  <c r="Z1156" i="2"/>
  <c r="Z1155" i="2"/>
  <c r="AA1154" i="2"/>
  <c r="Z1140" i="2"/>
  <c r="Z1139" i="2"/>
  <c r="AA1138" i="2"/>
  <c r="Z1128" i="2"/>
  <c r="Z1127" i="2"/>
  <c r="AA1126" i="2"/>
  <c r="Z1120" i="2"/>
  <c r="Z1119" i="2"/>
  <c r="AA1118" i="2"/>
  <c r="Z1112" i="2"/>
  <c r="Z1111" i="2"/>
  <c r="AA1110" i="2"/>
  <c r="Z1097" i="2"/>
  <c r="Z1096" i="2"/>
  <c r="Z1095" i="2"/>
  <c r="AA1094" i="2"/>
  <c r="AA1085" i="2"/>
  <c r="AA1079" i="2"/>
  <c r="AC1077" i="2"/>
  <c r="AA1073" i="2"/>
  <c r="Z1071" i="2"/>
  <c r="Z1069" i="2"/>
  <c r="AA1063" i="2"/>
  <c r="AC1061" i="2"/>
  <c r="AA1057" i="2"/>
  <c r="Z1047" i="2"/>
  <c r="Z1045" i="2"/>
  <c r="AA1044" i="2"/>
  <c r="Z1042" i="2"/>
  <c r="AC1041" i="2"/>
  <c r="Z1037" i="2"/>
  <c r="AA1036" i="2"/>
  <c r="Z1034" i="2"/>
  <c r="AA1029" i="2"/>
  <c r="Z1027" i="2"/>
  <c r="Z1025" i="2"/>
  <c r="AA1024" i="2"/>
  <c r="AA1019" i="2"/>
  <c r="Z1018" i="2"/>
  <c r="AA1013" i="2"/>
  <c r="Z1011" i="2"/>
  <c r="Z1009" i="2"/>
  <c r="AA1008" i="2"/>
  <c r="AA1003" i="2"/>
  <c r="Z1002" i="2"/>
  <c r="AA997" i="2"/>
  <c r="Z995" i="2"/>
  <c r="Z991" i="2"/>
  <c r="AB990" i="2"/>
  <c r="Z985" i="2"/>
  <c r="AA984" i="2"/>
  <c r="Z982" i="2"/>
  <c r="Z981" i="2"/>
  <c r="Z962" i="2"/>
  <c r="Z960" i="2"/>
  <c r="Z934" i="2"/>
  <c r="AA1189" i="2"/>
  <c r="Z1208" i="2"/>
  <c r="Z1207" i="2"/>
  <c r="AA1206" i="2"/>
  <c r="Z1205" i="2"/>
  <c r="AC1204" i="2"/>
  <c r="AA1200" i="2"/>
  <c r="Z1196" i="2"/>
  <c r="AA1195" i="2"/>
  <c r="Z1192" i="2"/>
  <c r="Z1191" i="2"/>
  <c r="AA1190" i="2"/>
  <c r="Z1189" i="2"/>
  <c r="Z1176" i="2"/>
  <c r="Z1175" i="2"/>
  <c r="AA1174" i="2"/>
  <c r="Z1173" i="2"/>
  <c r="Z1160" i="2"/>
  <c r="Z1159" i="2"/>
  <c r="AA1158" i="2"/>
  <c r="Z1157" i="2"/>
  <c r="Z1144" i="2"/>
  <c r="Z1143" i="2"/>
  <c r="AA1142" i="2"/>
  <c r="Z1141" i="2"/>
  <c r="Z1129" i="2"/>
  <c r="Z1121" i="2"/>
  <c r="Z1113" i="2"/>
  <c r="Z1101" i="2"/>
  <c r="Z1100" i="2"/>
  <c r="Z1099" i="2"/>
  <c r="AA1098" i="2"/>
  <c r="AC1089" i="2"/>
  <c r="AC1081" i="2"/>
  <c r="Z1075" i="2"/>
  <c r="Z1073" i="2"/>
  <c r="AC1065" i="2"/>
  <c r="Z1059" i="2"/>
  <c r="Z1057" i="2"/>
  <c r="Z1055" i="2"/>
  <c r="Z1051" i="2"/>
  <c r="Z1049" i="2"/>
  <c r="Z1046" i="2"/>
  <c r="AC1045" i="2"/>
  <c r="Z1039" i="2"/>
  <c r="AA1033" i="2"/>
  <c r="Z1031" i="2"/>
  <c r="Z1029" i="2"/>
  <c r="AA1028" i="2"/>
  <c r="AA1023" i="2"/>
  <c r="Z1022" i="2"/>
  <c r="AC1021" i="2"/>
  <c r="AA1017" i="2"/>
  <c r="Z1015" i="2"/>
  <c r="Z1013" i="2"/>
  <c r="AA1012" i="2"/>
  <c r="AA1007" i="2"/>
  <c r="Z1006" i="2"/>
  <c r="AC1005" i="2"/>
  <c r="AA1000" i="2"/>
  <c r="Z999" i="2"/>
  <c r="Z997" i="2"/>
  <c r="AA996" i="2"/>
  <c r="Z990" i="2"/>
  <c r="AC989" i="2"/>
  <c r="Z987" i="2"/>
  <c r="AA983" i="2"/>
  <c r="AA979" i="2"/>
  <c r="Z974" i="2"/>
  <c r="AC973" i="2"/>
  <c r="AA970" i="2"/>
  <c r="AC970" i="2"/>
  <c r="AB967" i="2"/>
  <c r="AA967" i="2"/>
  <c r="Z966" i="2"/>
  <c r="Z955" i="2"/>
  <c r="AB954" i="2"/>
  <c r="Z946" i="2"/>
  <c r="Z944" i="2"/>
  <c r="AB938" i="2"/>
  <c r="AB935" i="2"/>
  <c r="AA935" i="2"/>
  <c r="Z1180" i="2"/>
  <c r="Z1179" i="2"/>
  <c r="Z1164" i="2"/>
  <c r="Z1163" i="2"/>
  <c r="Z1148" i="2"/>
  <c r="Z1147" i="2"/>
  <c r="Z1132" i="2"/>
  <c r="Z1131" i="2"/>
  <c r="Z1124" i="2"/>
  <c r="Z1123" i="2"/>
  <c r="Z1116" i="2"/>
  <c r="Z1115" i="2"/>
  <c r="Z1103" i="2"/>
  <c r="Z1104" i="2"/>
  <c r="Z1091" i="2"/>
  <c r="Z1077" i="2"/>
  <c r="AC1069" i="2"/>
  <c r="Z1061" i="2"/>
  <c r="Z1050" i="2"/>
  <c r="AC1049" i="2"/>
  <c r="Z1041" i="2"/>
  <c r="Z1038" i="2"/>
  <c r="AC1037" i="2"/>
  <c r="Z1033" i="2"/>
  <c r="Z1026" i="2"/>
  <c r="AC1025" i="2"/>
  <c r="Z1017" i="2"/>
  <c r="Z1010" i="2"/>
  <c r="AC1009" i="2"/>
  <c r="Z1000" i="2"/>
  <c r="Z994" i="2"/>
  <c r="AC993" i="2"/>
  <c r="AB987" i="2"/>
  <c r="AA987" i="2"/>
  <c r="Z970" i="2"/>
  <c r="Z958" i="2"/>
  <c r="AC957" i="2"/>
  <c r="AA953" i="2"/>
  <c r="AC953" i="2"/>
  <c r="AB951" i="2"/>
  <c r="AA951" i="2"/>
  <c r="Z949" i="2"/>
  <c r="Z936" i="2"/>
  <c r="AA925" i="2"/>
  <c r="AC925" i="2"/>
  <c r="Z1200" i="2"/>
  <c r="Z1194" i="2"/>
  <c r="AA1208" i="2"/>
  <c r="Z1204" i="2"/>
  <c r="AA1203" i="2"/>
  <c r="AA1198" i="2"/>
  <c r="Z1197" i="2"/>
  <c r="AC1196" i="2"/>
  <c r="Z1184" i="2"/>
  <c r="Z1183" i="2"/>
  <c r="Z1181" i="2"/>
  <c r="Z1168" i="2"/>
  <c r="Z1167" i="2"/>
  <c r="Z1165" i="2"/>
  <c r="Z1152" i="2"/>
  <c r="Z1151" i="2"/>
  <c r="Z1149" i="2"/>
  <c r="Z1136" i="2"/>
  <c r="Z1135" i="2"/>
  <c r="Z1133" i="2"/>
  <c r="Z1125" i="2"/>
  <c r="Z1117" i="2"/>
  <c r="Z1109" i="2"/>
  <c r="Z1108" i="2"/>
  <c r="Z1107" i="2"/>
  <c r="Z1092" i="2"/>
  <c r="Z1087" i="2"/>
  <c r="Z1081" i="2"/>
  <c r="Z1065" i="2"/>
  <c r="Z1058" i="2"/>
  <c r="Z1054" i="2"/>
  <c r="Z1030" i="2"/>
  <c r="Z1021" i="2"/>
  <c r="Z1014" i="2"/>
  <c r="Z1005" i="2"/>
  <c r="Z998" i="2"/>
  <c r="Z992" i="2"/>
  <c r="Z989" i="2"/>
  <c r="AA985" i="2"/>
  <c r="AC985" i="2"/>
  <c r="Z978" i="2"/>
  <c r="Z976" i="2"/>
  <c r="Z953" i="2"/>
  <c r="AA941" i="2"/>
  <c r="AC941" i="2"/>
  <c r="Z931" i="2"/>
  <c r="Z942" i="2"/>
  <c r="Z932" i="2"/>
  <c r="Z926" i="2"/>
  <c r="Z922" i="2"/>
  <c r="Z849" i="2"/>
  <c r="Z833" i="2"/>
  <c r="Z832" i="2"/>
  <c r="Z817" i="2"/>
  <c r="Z816" i="2"/>
  <c r="Z783" i="2"/>
  <c r="Z765" i="2"/>
  <c r="Z764" i="2"/>
  <c r="Z743" i="2"/>
  <c r="Z727" i="2"/>
  <c r="Z711" i="2"/>
  <c r="Z695" i="2"/>
  <c r="Z679" i="2"/>
  <c r="Z663" i="2"/>
  <c r="AA913" i="2"/>
  <c r="Z913" i="2"/>
  <c r="AC912" i="2"/>
  <c r="AA905" i="2"/>
  <c r="Z905" i="2"/>
  <c r="AC904" i="2"/>
  <c r="Z898" i="2"/>
  <c r="Z897" i="2"/>
  <c r="AC896" i="2"/>
  <c r="Z890" i="2"/>
  <c r="Z889" i="2"/>
  <c r="AC888" i="2"/>
  <c r="Z882" i="2"/>
  <c r="Z881" i="2"/>
  <c r="AC880" i="2"/>
  <c r="Z874" i="2"/>
  <c r="Z873" i="2"/>
  <c r="AC872" i="2"/>
  <c r="Z866" i="2"/>
  <c r="Z865" i="2"/>
  <c r="AA860" i="2"/>
  <c r="Z860" i="2"/>
  <c r="Z857" i="2"/>
  <c r="Z851" i="2"/>
  <c r="AA838" i="2"/>
  <c r="Z837" i="2"/>
  <c r="Z836" i="2"/>
  <c r="Z835" i="2"/>
  <c r="AA822" i="2"/>
  <c r="Z821" i="2"/>
  <c r="Z820" i="2"/>
  <c r="AC819" i="2"/>
  <c r="Z781" i="2"/>
  <c r="Z780" i="2"/>
  <c r="AA759" i="2"/>
  <c r="AC759" i="2"/>
  <c r="Z739" i="2"/>
  <c r="AB738" i="2"/>
  <c r="Z722" i="2"/>
  <c r="AB723" i="2"/>
  <c r="Z707" i="2"/>
  <c r="AB705" i="2"/>
  <c r="Z691" i="2"/>
  <c r="AB690" i="2"/>
  <c r="Z675" i="2"/>
  <c r="AB674" i="2"/>
  <c r="Z659" i="2"/>
  <c r="AB658" i="2"/>
  <c r="AA977" i="2"/>
  <c r="Z975" i="2"/>
  <c r="Z973" i="2"/>
  <c r="AA972" i="2"/>
  <c r="Z965" i="2"/>
  <c r="AA961" i="2"/>
  <c r="Z959" i="2"/>
  <c r="Z957" i="2"/>
  <c r="AA956" i="2"/>
  <c r="Z950" i="2"/>
  <c r="AA945" i="2"/>
  <c r="Z943" i="2"/>
  <c r="Z941" i="2"/>
  <c r="AA940" i="2"/>
  <c r="Z933" i="2"/>
  <c r="AA927" i="2"/>
  <c r="Z928" i="2"/>
  <c r="Z925" i="2"/>
  <c r="AA924" i="2"/>
  <c r="AA917" i="2"/>
  <c r="Z917" i="2"/>
  <c r="AC916" i="2"/>
  <c r="Z914" i="2"/>
  <c r="Z906" i="2"/>
  <c r="Z841" i="2"/>
  <c r="Z840" i="2"/>
  <c r="AA826" i="2"/>
  <c r="Z825" i="2"/>
  <c r="Z824" i="2"/>
  <c r="AA810" i="2"/>
  <c r="Z809" i="2"/>
  <c r="Z808" i="2"/>
  <c r="Z801" i="2"/>
  <c r="Z800" i="2"/>
  <c r="AA775" i="2"/>
  <c r="AC775" i="2"/>
  <c r="AA773" i="2"/>
  <c r="Z735" i="2"/>
  <c r="Z719" i="2"/>
  <c r="Z704" i="2"/>
  <c r="Z687" i="2"/>
  <c r="Z671" i="2"/>
  <c r="Z655" i="2"/>
  <c r="Z651" i="2"/>
  <c r="Z647" i="2"/>
  <c r="Z993" i="2"/>
  <c r="AA992" i="2"/>
  <c r="Z986" i="2"/>
  <c r="AA981" i="2"/>
  <c r="Z979" i="2"/>
  <c r="Z977" i="2"/>
  <c r="AA976" i="2"/>
  <c r="AA971" i="2"/>
  <c r="Z969" i="2"/>
  <c r="AA966" i="2"/>
  <c r="Z963" i="2"/>
  <c r="Z961" i="2"/>
  <c r="AA960" i="2"/>
  <c r="AA955" i="2"/>
  <c r="Z954" i="2"/>
  <c r="AA949" i="2"/>
  <c r="Z947" i="2"/>
  <c r="Z945" i="2"/>
  <c r="AA944" i="2"/>
  <c r="AA939" i="2"/>
  <c r="Z938" i="2"/>
  <c r="AC936" i="2"/>
  <c r="AA932" i="2"/>
  <c r="Z930" i="2"/>
  <c r="Z927" i="2"/>
  <c r="AA929" i="2"/>
  <c r="AA921" i="2"/>
  <c r="Z921" i="2"/>
  <c r="AC919" i="2"/>
  <c r="Z918" i="2"/>
  <c r="Z909" i="2"/>
  <c r="AC907" i="2"/>
  <c r="Z902" i="2"/>
  <c r="AC900" i="2"/>
  <c r="Z894" i="2"/>
  <c r="Z893" i="2"/>
  <c r="AC892" i="2"/>
  <c r="Z886" i="2"/>
  <c r="AA885" i="2"/>
  <c r="Z885" i="2"/>
  <c r="AC884" i="2"/>
  <c r="Z878" i="2"/>
  <c r="AA877" i="2"/>
  <c r="Z877" i="2"/>
  <c r="AC876" i="2"/>
  <c r="Z871" i="2"/>
  <c r="AA869" i="2"/>
  <c r="Z869" i="2"/>
  <c r="AC868" i="2"/>
  <c r="Z845" i="2"/>
  <c r="Z843" i="2"/>
  <c r="Z829" i="2"/>
  <c r="Z828" i="2"/>
  <c r="Z827" i="2"/>
  <c r="Z813" i="2"/>
  <c r="Z812" i="2"/>
  <c r="AC811" i="2"/>
  <c r="Z799" i="2"/>
  <c r="AA790" i="2"/>
  <c r="AC790" i="2"/>
  <c r="Z779" i="2"/>
  <c r="Z767" i="2"/>
  <c r="AA750" i="2"/>
  <c r="Z747" i="2"/>
  <c r="AB746" i="2"/>
  <c r="Z731" i="2"/>
  <c r="AB730" i="2"/>
  <c r="Z715" i="2"/>
  <c r="AB714" i="2"/>
  <c r="Z699" i="2"/>
  <c r="AB698" i="2"/>
  <c r="Z683" i="2"/>
  <c r="AB682" i="2"/>
  <c r="Z667" i="2"/>
  <c r="AB666" i="2"/>
  <c r="Z609" i="2"/>
  <c r="Z598" i="2"/>
  <c r="AA585" i="2"/>
  <c r="AC585" i="2"/>
  <c r="Z537" i="2"/>
  <c r="Z505" i="2"/>
  <c r="AA806" i="2"/>
  <c r="Z805" i="2"/>
  <c r="Z804" i="2"/>
  <c r="AC803" i="2"/>
  <c r="AA786" i="2"/>
  <c r="Z785" i="2"/>
  <c r="Z784" i="2"/>
  <c r="AC783" i="2"/>
  <c r="AA770" i="2"/>
  <c r="Z768" i="2"/>
  <c r="Z769" i="2"/>
  <c r="AC767" i="2"/>
  <c r="AA754" i="2"/>
  <c r="Z753" i="2"/>
  <c r="AC744" i="2"/>
  <c r="AC740" i="2"/>
  <c r="AC736" i="2"/>
  <c r="AC732" i="2"/>
  <c r="AC728" i="2"/>
  <c r="AC724" i="2"/>
  <c r="Z721" i="2"/>
  <c r="AC720" i="2"/>
  <c r="Z717" i="2"/>
  <c r="AC716" i="2"/>
  <c r="Z713" i="2"/>
  <c r="AC712" i="2"/>
  <c r="Z709" i="2"/>
  <c r="AC708" i="2"/>
  <c r="Z706" i="2"/>
  <c r="AC703" i="2"/>
  <c r="Z701" i="2"/>
  <c r="AC700" i="2"/>
  <c r="Z697" i="2"/>
  <c r="AC696" i="2"/>
  <c r="Z693" i="2"/>
  <c r="AC692" i="2"/>
  <c r="Z689" i="2"/>
  <c r="AC688" i="2"/>
  <c r="Z685" i="2"/>
  <c r="AC684" i="2"/>
  <c r="Z681" i="2"/>
  <c r="AC680" i="2"/>
  <c r="Z677" i="2"/>
  <c r="AC676" i="2"/>
  <c r="Z673" i="2"/>
  <c r="AC672" i="2"/>
  <c r="Z669" i="2"/>
  <c r="AC668" i="2"/>
  <c r="Z665" i="2"/>
  <c r="AC664" i="2"/>
  <c r="Z661" i="2"/>
  <c r="AC660" i="2"/>
  <c r="Z657" i="2"/>
  <c r="AC656" i="2"/>
  <c r="Z654" i="2"/>
  <c r="AC653" i="2"/>
  <c r="Z649" i="2"/>
  <c r="AC648" i="2"/>
  <c r="Z646" i="2"/>
  <c r="Z645" i="2"/>
  <c r="AA644" i="2"/>
  <c r="Z643" i="2"/>
  <c r="Z641" i="2"/>
  <c r="Z642" i="2"/>
  <c r="AA640" i="2"/>
  <c r="Z639" i="2"/>
  <c r="Z638" i="2"/>
  <c r="Z634" i="2"/>
  <c r="AA632" i="2"/>
  <c r="Z631" i="2"/>
  <c r="Z630" i="2"/>
  <c r="Z625" i="2"/>
  <c r="AA624" i="2"/>
  <c r="Z623" i="2"/>
  <c r="Z622" i="2"/>
  <c r="Z617" i="2"/>
  <c r="AA616" i="2"/>
  <c r="Z615" i="2"/>
  <c r="Z614" i="2"/>
  <c r="Z610" i="2"/>
  <c r="AA607" i="2"/>
  <c r="Z595" i="2"/>
  <c r="AA581" i="2"/>
  <c r="AA579" i="2"/>
  <c r="Z571" i="2"/>
  <c r="Z538" i="2"/>
  <c r="Z506" i="2"/>
  <c r="AA792" i="2"/>
  <c r="Z789" i="2"/>
  <c r="Z788" i="2"/>
  <c r="AA774" i="2"/>
  <c r="Z773" i="2"/>
  <c r="Z772" i="2"/>
  <c r="AA758" i="2"/>
  <c r="Z757" i="2"/>
  <c r="Z755" i="2"/>
  <c r="Z752" i="2"/>
  <c r="Z726" i="2"/>
  <c r="Z723" i="2"/>
  <c r="Z718" i="2"/>
  <c r="Z714" i="2"/>
  <c r="Z710" i="2"/>
  <c r="Z705" i="2"/>
  <c r="Z702" i="2"/>
  <c r="Z698" i="2"/>
  <c r="Z694" i="2"/>
  <c r="Z690" i="2"/>
  <c r="Z686" i="2"/>
  <c r="Z682" i="2"/>
  <c r="Z678" i="2"/>
  <c r="Z674" i="2"/>
  <c r="Z670" i="2"/>
  <c r="Z666" i="2"/>
  <c r="Z662" i="2"/>
  <c r="Z658" i="2"/>
  <c r="Z652" i="2"/>
  <c r="Z650" i="2"/>
  <c r="Z604" i="2"/>
  <c r="Z521" i="2"/>
  <c r="Z489" i="2"/>
  <c r="Z797" i="2"/>
  <c r="Z796" i="2"/>
  <c r="Z793" i="2"/>
  <c r="Z791" i="2"/>
  <c r="Z777" i="2"/>
  <c r="Z776" i="2"/>
  <c r="Z761" i="2"/>
  <c r="Z760" i="2"/>
  <c r="Z637" i="2"/>
  <c r="Z633" i="2"/>
  <c r="Z629" i="2"/>
  <c r="Z627" i="2"/>
  <c r="Z626" i="2"/>
  <c r="Z621" i="2"/>
  <c r="AA620" i="2"/>
  <c r="Z619" i="2"/>
  <c r="Z618" i="2"/>
  <c r="Z613" i="2"/>
  <c r="Z612" i="2"/>
  <c r="Z608" i="2"/>
  <c r="Z603" i="2"/>
  <c r="Z600" i="2"/>
  <c r="Z597" i="2"/>
  <c r="Z592" i="2"/>
  <c r="AA565" i="2"/>
  <c r="AA563" i="2"/>
  <c r="Z553" i="2"/>
  <c r="Z555" i="2"/>
  <c r="Z522" i="2"/>
  <c r="Z490" i="2"/>
  <c r="Z474" i="2"/>
  <c r="Z473" i="2"/>
  <c r="Z471" i="2"/>
  <c r="Z468" i="2"/>
  <c r="Z458" i="2"/>
  <c r="AC456" i="2"/>
  <c r="Z452" i="2"/>
  <c r="AA446" i="2"/>
  <c r="AC444" i="2"/>
  <c r="AC440" i="2"/>
  <c r="Z431" i="2"/>
  <c r="Z423" i="2"/>
  <c r="Z415" i="2"/>
  <c r="Z407" i="2"/>
  <c r="Z399" i="2"/>
  <c r="AA387" i="2"/>
  <c r="Z363" i="2"/>
  <c r="AB362" i="2"/>
  <c r="Z594" i="2"/>
  <c r="Z593" i="2"/>
  <c r="Z590" i="2"/>
  <c r="AA589" i="2"/>
  <c r="Z573" i="2"/>
  <c r="Z559" i="2"/>
  <c r="Z558" i="2"/>
  <c r="Z557" i="2"/>
  <c r="Z554" i="2"/>
  <c r="Z542" i="2"/>
  <c r="Z541" i="2"/>
  <c r="Z539" i="2"/>
  <c r="Z526" i="2"/>
  <c r="Z523" i="2"/>
  <c r="Z525" i="2"/>
  <c r="Z510" i="2"/>
  <c r="Z509" i="2"/>
  <c r="Z507" i="2"/>
  <c r="Z494" i="2"/>
  <c r="Z493" i="2"/>
  <c r="Z492" i="2"/>
  <c r="Z478" i="2"/>
  <c r="Z477" i="2"/>
  <c r="Z460" i="2"/>
  <c r="Z417" i="2"/>
  <c r="Z409" i="2"/>
  <c r="Z401" i="2"/>
  <c r="Z393" i="2"/>
  <c r="Z381" i="2"/>
  <c r="Z376" i="2"/>
  <c r="AA372" i="2"/>
  <c r="AC372" i="2"/>
  <c r="AB357" i="2"/>
  <c r="AA339" i="2"/>
  <c r="AB339" i="2"/>
  <c r="AA612" i="2"/>
  <c r="Z601" i="2"/>
  <c r="AA592" i="2"/>
  <c r="Z586" i="2"/>
  <c r="Z579" i="2"/>
  <c r="Z577" i="2"/>
  <c r="Z563" i="2"/>
  <c r="Z562" i="2"/>
  <c r="Z561" i="2"/>
  <c r="Z546" i="2"/>
  <c r="Z545" i="2"/>
  <c r="AA544" i="2"/>
  <c r="Z543" i="2"/>
  <c r="Z530" i="2"/>
  <c r="Z529" i="2"/>
  <c r="AA528" i="2"/>
  <c r="Z527" i="2"/>
  <c r="Z514" i="2"/>
  <c r="Z513" i="2"/>
  <c r="AA512" i="2"/>
  <c r="Z511" i="2"/>
  <c r="Z499" i="2"/>
  <c r="Z498" i="2"/>
  <c r="AA497" i="2"/>
  <c r="Z495" i="2"/>
  <c r="Z482" i="2"/>
  <c r="Z481" i="2"/>
  <c r="AA480" i="2"/>
  <c r="Z479" i="2"/>
  <c r="Z464" i="2"/>
  <c r="Z462" i="2"/>
  <c r="AA448" i="2"/>
  <c r="Z446" i="2"/>
  <c r="Z444" i="2"/>
  <c r="Z435" i="2"/>
  <c r="Z427" i="2"/>
  <c r="Z419" i="2"/>
  <c r="Z411" i="2"/>
  <c r="Z403" i="2"/>
  <c r="Z395" i="2"/>
  <c r="Z392" i="2"/>
  <c r="Z379" i="2"/>
  <c r="AB378" i="2"/>
  <c r="Z581" i="2"/>
  <c r="Z567" i="2"/>
  <c r="Z565" i="2"/>
  <c r="Z550" i="2"/>
  <c r="Z549" i="2"/>
  <c r="AA548" i="2"/>
  <c r="Z547" i="2"/>
  <c r="Z534" i="2"/>
  <c r="Z533" i="2"/>
  <c r="AA532" i="2"/>
  <c r="Z531" i="2"/>
  <c r="Z518" i="2"/>
  <c r="Z517" i="2"/>
  <c r="AA516" i="2"/>
  <c r="Z515" i="2"/>
  <c r="Z502" i="2"/>
  <c r="Z501" i="2"/>
  <c r="AA500" i="2"/>
  <c r="Z496" i="2"/>
  <c r="Z486" i="2"/>
  <c r="Z485" i="2"/>
  <c r="AA484" i="2"/>
  <c r="Z483" i="2"/>
  <c r="Z470" i="2"/>
  <c r="Z469" i="2"/>
  <c r="Z456" i="2"/>
  <c r="Z450" i="2"/>
  <c r="Z448" i="2"/>
  <c r="Z421" i="2"/>
  <c r="Z413" i="2"/>
  <c r="Z405" i="2"/>
  <c r="Z397" i="2"/>
  <c r="AA388" i="2"/>
  <c r="AC388" i="2"/>
  <c r="Z365" i="2"/>
  <c r="Z360" i="2"/>
  <c r="AA356" i="2"/>
  <c r="AC356" i="2"/>
  <c r="Z333" i="2"/>
  <c r="AA436" i="2"/>
  <c r="AA432" i="2"/>
  <c r="AA428" i="2"/>
  <c r="AA424" i="2"/>
  <c r="Z422" i="2"/>
  <c r="AA420" i="2"/>
  <c r="Z418" i="2"/>
  <c r="AA416" i="2"/>
  <c r="Z414" i="2"/>
  <c r="AA412" i="2"/>
  <c r="Z410" i="2"/>
  <c r="AA408" i="2"/>
  <c r="AA404" i="2"/>
  <c r="AA400" i="2"/>
  <c r="AA396" i="2"/>
  <c r="Z390" i="2"/>
  <c r="AA382" i="2"/>
  <c r="Z383" i="2"/>
  <c r="AA380" i="2"/>
  <c r="Z373" i="2"/>
  <c r="AA367" i="2"/>
  <c r="Z366" i="2"/>
  <c r="AA364" i="2"/>
  <c r="Z357" i="2"/>
  <c r="Z352" i="2"/>
  <c r="Z350" i="2"/>
  <c r="AA347" i="2"/>
  <c r="Z342" i="2"/>
  <c r="AB341" i="2"/>
  <c r="Z331" i="2"/>
  <c r="AB330" i="2"/>
  <c r="Z323" i="2"/>
  <c r="AB322" i="2"/>
  <c r="Z406" i="2"/>
  <c r="Z404" i="2"/>
  <c r="Z402" i="2"/>
  <c r="Z400" i="2"/>
  <c r="Z398" i="2"/>
  <c r="Z396" i="2"/>
  <c r="Z394" i="2"/>
  <c r="AA392" i="2"/>
  <c r="Z385" i="2"/>
  <c r="AA379" i="2"/>
  <c r="Z378" i="2"/>
  <c r="AA376" i="2"/>
  <c r="Z369" i="2"/>
  <c r="AA363" i="2"/>
  <c r="Z362" i="2"/>
  <c r="AA360" i="2"/>
  <c r="Z349" i="2"/>
  <c r="AC348" i="2"/>
  <c r="Z344" i="2"/>
  <c r="Z341" i="2"/>
  <c r="AC340" i="2"/>
  <c r="AB333" i="2"/>
  <c r="AB315" i="2"/>
  <c r="AA384" i="2"/>
  <c r="Z377" i="2"/>
  <c r="AA371" i="2"/>
  <c r="Z370" i="2"/>
  <c r="AA368" i="2"/>
  <c r="Z361" i="2"/>
  <c r="Z353" i="2"/>
  <c r="Z346" i="2"/>
  <c r="Z338" i="2"/>
  <c r="Z336" i="2"/>
  <c r="Z328" i="2"/>
  <c r="Z325" i="2"/>
  <c r="Z320" i="2"/>
  <c r="AA344" i="2"/>
  <c r="Z337" i="2"/>
  <c r="AA331" i="2"/>
  <c r="Z330" i="2"/>
  <c r="AA328" i="2"/>
  <c r="Z321" i="2"/>
  <c r="AA295" i="2"/>
  <c r="Z294" i="2"/>
  <c r="AA292" i="2"/>
  <c r="AA287" i="2"/>
  <c r="Z285" i="2"/>
  <c r="AA284" i="2"/>
  <c r="Z281" i="2"/>
  <c r="AA280" i="2"/>
  <c r="Z277" i="2"/>
  <c r="AA276" i="2"/>
  <c r="Z273" i="2"/>
  <c r="AA271" i="2"/>
  <c r="Z268" i="2"/>
  <c r="AA269" i="2"/>
  <c r="Z264" i="2"/>
  <c r="AA263" i="2"/>
  <c r="AA259" i="2"/>
  <c r="Z326" i="2"/>
  <c r="Z315" i="2"/>
  <c r="Z313" i="2"/>
  <c r="Z309" i="2"/>
  <c r="Z305" i="2"/>
  <c r="Z301" i="2"/>
  <c r="Z297" i="2"/>
  <c r="AC296" i="2"/>
  <c r="Z290" i="2"/>
  <c r="AA255" i="2"/>
  <c r="AA251" i="2"/>
  <c r="AA247" i="2"/>
  <c r="AC247" i="2"/>
  <c r="Z246" i="2"/>
  <c r="AA239" i="2"/>
  <c r="AC239" i="2"/>
  <c r="Z239" i="2"/>
  <c r="Z238" i="2"/>
  <c r="Z354" i="2"/>
  <c r="AA352" i="2"/>
  <c r="Z345" i="2"/>
  <c r="AC344" i="2"/>
  <c r="AA338" i="2"/>
  <c r="Z339" i="2"/>
  <c r="AA336" i="2"/>
  <c r="Z329" i="2"/>
  <c r="AC328" i="2"/>
  <c r="AA323" i="2"/>
  <c r="Z322" i="2"/>
  <c r="AA320" i="2"/>
  <c r="AA316" i="2"/>
  <c r="AA312" i="2"/>
  <c r="AA308" i="2"/>
  <c r="AA304" i="2"/>
  <c r="AA300" i="2"/>
  <c r="Z293" i="2"/>
  <c r="AC292" i="2"/>
  <c r="Z286" i="2"/>
  <c r="Z282" i="2"/>
  <c r="Z265" i="2"/>
  <c r="AC258" i="2"/>
  <c r="AA250" i="2"/>
  <c r="Z289" i="2"/>
  <c r="AA243" i="2"/>
  <c r="AC243" i="2"/>
  <c r="Z243" i="2"/>
  <c r="Z242" i="2"/>
  <c r="AA235" i="2"/>
  <c r="AC235" i="2"/>
  <c r="Z235" i="2"/>
  <c r="Z234" i="2"/>
  <c r="Z230" i="2"/>
  <c r="AA246" i="2"/>
  <c r="Z244" i="2"/>
  <c r="AA238" i="2"/>
  <c r="Z236" i="2"/>
  <c r="AA230" i="2"/>
  <c r="Z228" i="2"/>
  <c r="AC227" i="2"/>
  <c r="AA222" i="2"/>
  <c r="Z219" i="2"/>
  <c r="AC220" i="2"/>
  <c r="AA214" i="2"/>
  <c r="Z212" i="2"/>
  <c r="AC211" i="2"/>
  <c r="AA206" i="2"/>
  <c r="Z204" i="2"/>
  <c r="AC203" i="2"/>
  <c r="Z196" i="2"/>
  <c r="AC194" i="2"/>
  <c r="AC188" i="2"/>
  <c r="Z185" i="2"/>
  <c r="Z180" i="2"/>
  <c r="AC179" i="2"/>
  <c r="Z173" i="2"/>
  <c r="AC172" i="2"/>
  <c r="Z164" i="2"/>
  <c r="AC163" i="2"/>
  <c r="Z157" i="2"/>
  <c r="AC156" i="2"/>
  <c r="AC146" i="2"/>
  <c r="Z136" i="2"/>
  <c r="Z135" i="2"/>
  <c r="Z133" i="2"/>
  <c r="Z120" i="2"/>
  <c r="Z116" i="2"/>
  <c r="Z227" i="2"/>
  <c r="Z220" i="2"/>
  <c r="Z211" i="2"/>
  <c r="Z203" i="2"/>
  <c r="AC192" i="2"/>
  <c r="Z184" i="2"/>
  <c r="AC183" i="2"/>
  <c r="Z177" i="2"/>
  <c r="AC175" i="2"/>
  <c r="Z168" i="2"/>
  <c r="AC167" i="2"/>
  <c r="Z162" i="2"/>
  <c r="AC160" i="2"/>
  <c r="Z156" i="2"/>
  <c r="AC154" i="2"/>
  <c r="AA150" i="2"/>
  <c r="Z147" i="2"/>
  <c r="Z139" i="2"/>
  <c r="Z137" i="2"/>
  <c r="Z124" i="2"/>
  <c r="Z123" i="2"/>
  <c r="Z121" i="2"/>
  <c r="Z112" i="2"/>
  <c r="Z108" i="2"/>
  <c r="AC107" i="2"/>
  <c r="AA242" i="2"/>
  <c r="Z240" i="2"/>
  <c r="AA234" i="2"/>
  <c r="Z232" i="2"/>
  <c r="AA226" i="2"/>
  <c r="Z224" i="2"/>
  <c r="AA218" i="2"/>
  <c r="Z216" i="2"/>
  <c r="AA210" i="2"/>
  <c r="Z208" i="2"/>
  <c r="AA202" i="2"/>
  <c r="Z200" i="2"/>
  <c r="Z188" i="2"/>
  <c r="Z181" i="2"/>
  <c r="Z172" i="2"/>
  <c r="Z165" i="2"/>
  <c r="Z153" i="2"/>
  <c r="Z143" i="2"/>
  <c r="Z141" i="2"/>
  <c r="Z128" i="2"/>
  <c r="Z127" i="2"/>
  <c r="Z125" i="2"/>
  <c r="Z115" i="2"/>
  <c r="Z113" i="2"/>
  <c r="AA231" i="2"/>
  <c r="Z231" i="2"/>
  <c r="AA223" i="2"/>
  <c r="Z223" i="2"/>
  <c r="AA215" i="2"/>
  <c r="Z215" i="2"/>
  <c r="AA207" i="2"/>
  <c r="Z207" i="2"/>
  <c r="AA199" i="2"/>
  <c r="Z199" i="2"/>
  <c r="AA198" i="2"/>
  <c r="Z197" i="2"/>
  <c r="AA196" i="2"/>
  <c r="Z192" i="2"/>
  <c r="AC191" i="2"/>
  <c r="AA187" i="2"/>
  <c r="AC184" i="2"/>
  <c r="AA182" i="2"/>
  <c r="AA180" i="2"/>
  <c r="Z175" i="2"/>
  <c r="AC176" i="2"/>
  <c r="AA171" i="2"/>
  <c r="Z169" i="2"/>
  <c r="AC168" i="2"/>
  <c r="AA166" i="2"/>
  <c r="AA164" i="2"/>
  <c r="Z160" i="2"/>
  <c r="AC159" i="2"/>
  <c r="AA155" i="2"/>
  <c r="AA152" i="2"/>
  <c r="Z152" i="2"/>
  <c r="AC151" i="2"/>
  <c r="Z132" i="2"/>
  <c r="Z131" i="2"/>
  <c r="AA130" i="2"/>
  <c r="Z129" i="2"/>
  <c r="AA117" i="2"/>
  <c r="Z100" i="2"/>
  <c r="Z73" i="2"/>
  <c r="Z65" i="2"/>
  <c r="Z61" i="2"/>
  <c r="Z34" i="2"/>
  <c r="Z19" i="2"/>
  <c r="Z18" i="2"/>
  <c r="Z3" i="2"/>
  <c r="Z104" i="2"/>
  <c r="AA103" i="2"/>
  <c r="AA99" i="2"/>
  <c r="Z92" i="2"/>
  <c r="Z87" i="2"/>
  <c r="Z83" i="2"/>
  <c r="Z79" i="2"/>
  <c r="Z77" i="2"/>
  <c r="Z75" i="2"/>
  <c r="Z67" i="2"/>
  <c r="AA60" i="2"/>
  <c r="Z46" i="2"/>
  <c r="Z44" i="2"/>
  <c r="Z31" i="2"/>
  <c r="Z30" i="2"/>
  <c r="AA29" i="2"/>
  <c r="Z28" i="2"/>
  <c r="Z15" i="2"/>
  <c r="Z14" i="2"/>
  <c r="AA13" i="2"/>
  <c r="Z12" i="2"/>
  <c r="Z119" i="2"/>
  <c r="AA118" i="2"/>
  <c r="Z117" i="2"/>
  <c r="Z106" i="2"/>
  <c r="Z96" i="2"/>
  <c r="AA95" i="2"/>
  <c r="AA91" i="2"/>
  <c r="Z66" i="2"/>
  <c r="AC65" i="2"/>
  <c r="AA59" i="2"/>
  <c r="Z42" i="2"/>
  <c r="Z40" i="2"/>
  <c r="Z27" i="2"/>
  <c r="Z26" i="2"/>
  <c r="AA25" i="2"/>
  <c r="Z24" i="2"/>
  <c r="Z11" i="2"/>
  <c r="Z10" i="2"/>
  <c r="AA9" i="2"/>
  <c r="Z8" i="2"/>
  <c r="Z70" i="2"/>
  <c r="Z69" i="2"/>
  <c r="Z62" i="2"/>
  <c r="AC61" i="2"/>
  <c r="Z56" i="2"/>
  <c r="Z38" i="2"/>
  <c r="Z36" i="2"/>
  <c r="Z23" i="2"/>
  <c r="Z22" i="2"/>
  <c r="Z20" i="2"/>
  <c r="Z7" i="2"/>
  <c r="Z6" i="2"/>
  <c r="Z4" i="2"/>
  <c r="AC1207" i="2"/>
  <c r="AC1203" i="2"/>
  <c r="AC1199" i="2"/>
  <c r="AC1195" i="2"/>
  <c r="Z1090" i="2"/>
  <c r="Z1082" i="2"/>
  <c r="AA1072" i="2"/>
  <c r="AC1072" i="2"/>
  <c r="Z1066" i="2"/>
  <c r="AC1206" i="2"/>
  <c r="AC1202" i="2"/>
  <c r="AC1198" i="2"/>
  <c r="AC1194" i="2"/>
  <c r="AA1192" i="2"/>
  <c r="AC1190" i="2"/>
  <c r="AA1188" i="2"/>
  <c r="AC1186" i="2"/>
  <c r="AA1184" i="2"/>
  <c r="AC1182" i="2"/>
  <c r="AA1180" i="2"/>
  <c r="AC1178" i="2"/>
  <c r="AA1176" i="2"/>
  <c r="AC1174" i="2"/>
  <c r="AA1172" i="2"/>
  <c r="AC1170" i="2"/>
  <c r="AA1168" i="2"/>
  <c r="AC1166" i="2"/>
  <c r="AA1164" i="2"/>
  <c r="AC1162" i="2"/>
  <c r="AA1160" i="2"/>
  <c r="AC1158" i="2"/>
  <c r="AA1156" i="2"/>
  <c r="AC1154" i="2"/>
  <c r="AA1152" i="2"/>
  <c r="AC1150" i="2"/>
  <c r="AA1148" i="2"/>
  <c r="AC1146" i="2"/>
  <c r="AA1144" i="2"/>
  <c r="AC1142" i="2"/>
  <c r="AA1140" i="2"/>
  <c r="AC1138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C1114" i="2"/>
  <c r="AA1112" i="2"/>
  <c r="AC1110" i="2"/>
  <c r="AA1108" i="2"/>
  <c r="AC1106" i="2"/>
  <c r="AA1103" i="2"/>
  <c r="AC1102" i="2"/>
  <c r="AA1100" i="2"/>
  <c r="AC1098" i="2"/>
  <c r="AA1096" i="2"/>
  <c r="AC1094" i="2"/>
  <c r="AA1092" i="2"/>
  <c r="AC1084" i="2"/>
  <c r="AA1076" i="2"/>
  <c r="AC1076" i="2"/>
  <c r="Z1070" i="2"/>
  <c r="Z1086" i="2"/>
  <c r="AA1080" i="2"/>
  <c r="AC1080" i="2"/>
  <c r="Z1074" i="2"/>
  <c r="AA1064" i="2"/>
  <c r="AC1064" i="2"/>
  <c r="AA1083" i="2"/>
  <c r="Z1078" i="2"/>
  <c r="AA1068" i="2"/>
  <c r="AC1068" i="2"/>
  <c r="Z1062" i="2"/>
  <c r="AA923" i="2"/>
  <c r="AC921" i="2"/>
  <c r="AA920" i="2"/>
  <c r="AC917" i="2"/>
  <c r="AA915" i="2"/>
  <c r="AC913" i="2"/>
  <c r="AA910" i="2"/>
  <c r="AC909" i="2"/>
  <c r="AA908" i="2"/>
  <c r="AC905" i="2"/>
  <c r="AA901" i="2"/>
  <c r="AC902" i="2"/>
  <c r="AA899" i="2"/>
  <c r="AC897" i="2"/>
  <c r="AA895" i="2"/>
  <c r="AC893" i="2"/>
  <c r="AA891" i="2"/>
  <c r="AC889" i="2"/>
  <c r="AA887" i="2"/>
  <c r="AC885" i="2"/>
  <c r="AA883" i="2"/>
  <c r="AC881" i="2"/>
  <c r="AA879" i="2"/>
  <c r="AC877" i="2"/>
  <c r="AA875" i="2"/>
  <c r="AC873" i="2"/>
  <c r="AA870" i="2"/>
  <c r="AC869" i="2"/>
  <c r="AA867" i="2"/>
  <c r="AC865" i="2"/>
  <c r="AA863" i="2"/>
  <c r="AA862" i="2"/>
  <c r="AA850" i="2"/>
  <c r="AC850" i="2"/>
  <c r="Z848" i="2"/>
  <c r="AC1060" i="2"/>
  <c r="AC1056" i="2"/>
  <c r="AC1052" i="2"/>
  <c r="AC1048" i="2"/>
  <c r="AC1044" i="2"/>
  <c r="AC1040" i="2"/>
  <c r="AC1036" i="2"/>
  <c r="AC1032" i="2"/>
  <c r="AC1028" i="2"/>
  <c r="AC1024" i="2"/>
  <c r="AC1020" i="2"/>
  <c r="AC1016" i="2"/>
  <c r="AC1012" i="2"/>
  <c r="AC1008" i="2"/>
  <c r="AC1004" i="2"/>
  <c r="AC1001" i="2"/>
  <c r="AC996" i="2"/>
  <c r="AC992" i="2"/>
  <c r="AC988" i="2"/>
  <c r="AC984" i="2"/>
  <c r="AC980" i="2"/>
  <c r="AC976" i="2"/>
  <c r="AC972" i="2"/>
  <c r="AC968" i="2"/>
  <c r="AC964" i="2"/>
  <c r="AC960" i="2"/>
  <c r="AC956" i="2"/>
  <c r="AC952" i="2"/>
  <c r="AC948" i="2"/>
  <c r="AC944" i="2"/>
  <c r="AC940" i="2"/>
  <c r="AC937" i="2"/>
  <c r="AC931" i="2"/>
  <c r="AC929" i="2"/>
  <c r="AC924" i="2"/>
  <c r="AA858" i="2"/>
  <c r="AC858" i="2"/>
  <c r="Z853" i="2"/>
  <c r="AA855" i="2"/>
  <c r="AC855" i="2"/>
  <c r="Z854" i="2"/>
  <c r="Z852" i="2"/>
  <c r="Z861" i="2"/>
  <c r="AC860" i="2"/>
  <c r="AA842" i="2"/>
  <c r="AC842" i="2"/>
  <c r="AA846" i="2"/>
  <c r="AC846" i="2"/>
  <c r="Z844" i="2"/>
  <c r="AA853" i="2"/>
  <c r="AA852" i="2"/>
  <c r="AA848" i="2"/>
  <c r="AA844" i="2"/>
  <c r="AA840" i="2"/>
  <c r="AC838" i="2"/>
  <c r="AA836" i="2"/>
  <c r="AC834" i="2"/>
  <c r="AA832" i="2"/>
  <c r="AC830" i="2"/>
  <c r="AA828" i="2"/>
  <c r="AC826" i="2"/>
  <c r="AA824" i="2"/>
  <c r="AC822" i="2"/>
  <c r="AA820" i="2"/>
  <c r="AC818" i="2"/>
  <c r="AA816" i="2"/>
  <c r="AC814" i="2"/>
  <c r="AA812" i="2"/>
  <c r="AC810" i="2"/>
  <c r="AA808" i="2"/>
  <c r="AC806" i="2"/>
  <c r="AA804" i="2"/>
  <c r="AC802" i="2"/>
  <c r="AA800" i="2"/>
  <c r="AC798" i="2"/>
  <c r="AA796" i="2"/>
  <c r="AC794" i="2"/>
  <c r="AA791" i="2"/>
  <c r="AC792" i="2"/>
  <c r="AA788" i="2"/>
  <c r="AC786" i="2"/>
  <c r="AA784" i="2"/>
  <c r="AC782" i="2"/>
  <c r="AA780" i="2"/>
  <c r="AC778" i="2"/>
  <c r="AA776" i="2"/>
  <c r="AC774" i="2"/>
  <c r="AA772" i="2"/>
  <c r="AC770" i="2"/>
  <c r="AA769" i="2"/>
  <c r="AC766" i="2"/>
  <c r="AA764" i="2"/>
  <c r="AC762" i="2"/>
  <c r="AA760" i="2"/>
  <c r="AC758" i="2"/>
  <c r="AA755" i="2"/>
  <c r="AC754" i="2"/>
  <c r="AA752" i="2"/>
  <c r="Z749" i="2"/>
  <c r="AC748" i="2"/>
  <c r="AC751" i="2"/>
  <c r="Z745" i="2"/>
  <c r="Z741" i="2"/>
  <c r="Z737" i="2"/>
  <c r="Z733" i="2"/>
  <c r="Z729" i="2"/>
  <c r="Z725" i="2"/>
  <c r="AA747" i="2"/>
  <c r="Z746" i="2"/>
  <c r="Z742" i="2"/>
  <c r="Z738" i="2"/>
  <c r="Z734" i="2"/>
  <c r="Z730" i="2"/>
  <c r="AC743" i="2"/>
  <c r="AA743" i="2"/>
  <c r="AC739" i="2"/>
  <c r="AA739" i="2"/>
  <c r="AC735" i="2"/>
  <c r="AA735" i="2"/>
  <c r="AC731" i="2"/>
  <c r="AA731" i="2"/>
  <c r="AC727" i="2"/>
  <c r="AA727" i="2"/>
  <c r="AA722" i="2"/>
  <c r="AA719" i="2"/>
  <c r="AA715" i="2"/>
  <c r="AA711" i="2"/>
  <c r="AA707" i="2"/>
  <c r="AA704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11" i="2"/>
  <c r="AA606" i="2"/>
  <c r="AA604" i="2"/>
  <c r="AA599" i="2"/>
  <c r="AA595" i="2"/>
  <c r="AA591" i="2"/>
  <c r="AA572" i="2"/>
  <c r="AC572" i="2"/>
  <c r="Z570" i="2"/>
  <c r="AA646" i="2"/>
  <c r="AC644" i="2"/>
  <c r="AA641" i="2"/>
  <c r="AC640" i="2"/>
  <c r="AA638" i="2"/>
  <c r="AC636" i="2"/>
  <c r="AA633" i="2"/>
  <c r="AC632" i="2"/>
  <c r="AA630" i="2"/>
  <c r="AC628" i="2"/>
  <c r="AA626" i="2"/>
  <c r="AC624" i="2"/>
  <c r="AA622" i="2"/>
  <c r="AC620" i="2"/>
  <c r="AA618" i="2"/>
  <c r="AC616" i="2"/>
  <c r="AA614" i="2"/>
  <c r="AC612" i="2"/>
  <c r="AA610" i="2"/>
  <c r="AC607" i="2"/>
  <c r="AA608" i="2"/>
  <c r="AC605" i="2"/>
  <c r="AA602" i="2"/>
  <c r="AC600" i="2"/>
  <c r="AA598" i="2"/>
  <c r="AC596" i="2"/>
  <c r="AA594" i="2"/>
  <c r="AC592" i="2"/>
  <c r="AA590" i="2"/>
  <c r="Z587" i="2"/>
  <c r="AA584" i="2"/>
  <c r="AC584" i="2"/>
  <c r="Z583" i="2"/>
  <c r="AA576" i="2"/>
  <c r="AC576" i="2"/>
  <c r="Z575" i="2"/>
  <c r="Z574" i="2"/>
  <c r="AC589" i="2"/>
  <c r="AC582" i="2"/>
  <c r="AA582" i="2"/>
  <c r="AA580" i="2"/>
  <c r="AC580" i="2"/>
  <c r="Z578" i="2"/>
  <c r="AA564" i="2"/>
  <c r="AC564" i="2"/>
  <c r="AC590" i="2"/>
  <c r="AA588" i="2"/>
  <c r="AA586" i="2"/>
  <c r="AA569" i="2"/>
  <c r="AC569" i="2"/>
  <c r="Z566" i="2"/>
  <c r="Z457" i="2"/>
  <c r="Z453" i="2"/>
  <c r="AA451" i="2"/>
  <c r="AC451" i="2"/>
  <c r="Z445" i="2"/>
  <c r="Z441" i="2"/>
  <c r="Z437" i="2"/>
  <c r="Z433" i="2"/>
  <c r="Z429" i="2"/>
  <c r="Z425" i="2"/>
  <c r="AA578" i="2"/>
  <c r="AA574" i="2"/>
  <c r="AA570" i="2"/>
  <c r="AA566" i="2"/>
  <c r="AA562" i="2"/>
  <c r="AC560" i="2"/>
  <c r="AA558" i="2"/>
  <c r="AC556" i="2"/>
  <c r="AA555" i="2"/>
  <c r="AC552" i="2"/>
  <c r="AA550" i="2"/>
  <c r="AC548" i="2"/>
  <c r="AA546" i="2"/>
  <c r="AC544" i="2"/>
  <c r="AA542" i="2"/>
  <c r="AC540" i="2"/>
  <c r="AA538" i="2"/>
  <c r="AC536" i="2"/>
  <c r="AA534" i="2"/>
  <c r="AC532" i="2"/>
  <c r="AA530" i="2"/>
  <c r="AC528" i="2"/>
  <c r="AA526" i="2"/>
  <c r="AC524" i="2"/>
  <c r="AA522" i="2"/>
  <c r="AC520" i="2"/>
  <c r="AA518" i="2"/>
  <c r="AC516" i="2"/>
  <c r="AA514" i="2"/>
  <c r="AC512" i="2"/>
  <c r="AA510" i="2"/>
  <c r="AC508" i="2"/>
  <c r="AA506" i="2"/>
  <c r="AC504" i="2"/>
  <c r="AA502" i="2"/>
  <c r="AC500" i="2"/>
  <c r="AA499" i="2"/>
  <c r="AC497" i="2"/>
  <c r="AA494" i="2"/>
  <c r="AC491" i="2"/>
  <c r="AA490" i="2"/>
  <c r="AC488" i="2"/>
  <c r="AA486" i="2"/>
  <c r="AC484" i="2"/>
  <c r="AA482" i="2"/>
  <c r="AC480" i="2"/>
  <c r="AA478" i="2"/>
  <c r="AC476" i="2"/>
  <c r="AA474" i="2"/>
  <c r="AC472" i="2"/>
  <c r="AA470" i="2"/>
  <c r="Z461" i="2"/>
  <c r="AA459" i="2"/>
  <c r="AC459" i="2"/>
  <c r="Z449" i="2"/>
  <c r="Z442" i="2"/>
  <c r="Z438" i="2"/>
  <c r="Z434" i="2"/>
  <c r="Z430" i="2"/>
  <c r="Z426" i="2"/>
  <c r="AA467" i="2"/>
  <c r="AC467" i="2"/>
  <c r="AC465" i="2"/>
  <c r="AA465" i="2"/>
  <c r="AA463" i="2"/>
  <c r="AC463" i="2"/>
  <c r="AA443" i="2"/>
  <c r="AC443" i="2"/>
  <c r="AA439" i="2"/>
  <c r="AC439" i="2"/>
  <c r="AA435" i="2"/>
  <c r="AC435" i="2"/>
  <c r="AA431" i="2"/>
  <c r="AC431" i="2"/>
  <c r="AA427" i="2"/>
  <c r="AC427" i="2"/>
  <c r="AA455" i="2"/>
  <c r="AC455" i="2"/>
  <c r="AA447" i="2"/>
  <c r="AC447" i="2"/>
  <c r="AC284" i="2"/>
  <c r="AC280" i="2"/>
  <c r="AC276" i="2"/>
  <c r="AC271" i="2"/>
  <c r="AC269" i="2"/>
  <c r="AC263" i="2"/>
  <c r="Z260" i="2"/>
  <c r="AA257" i="2"/>
  <c r="AA254" i="2"/>
  <c r="Z248" i="2"/>
  <c r="AA461" i="2"/>
  <c r="AA457" i="2"/>
  <c r="AC423" i="2"/>
  <c r="AC419" i="2"/>
  <c r="AC415" i="2"/>
  <c r="AC411" i="2"/>
  <c r="AC407" i="2"/>
  <c r="AC403" i="2"/>
  <c r="AC399" i="2"/>
  <c r="AC395" i="2"/>
  <c r="AC391" i="2"/>
  <c r="AC387" i="2"/>
  <c r="AC382" i="2"/>
  <c r="AC379" i="2"/>
  <c r="AC375" i="2"/>
  <c r="AC371" i="2"/>
  <c r="AC367" i="2"/>
  <c r="AC363" i="2"/>
  <c r="AC359" i="2"/>
  <c r="AC355" i="2"/>
  <c r="AC351" i="2"/>
  <c r="AC347" i="2"/>
  <c r="AC343" i="2"/>
  <c r="AC338" i="2"/>
  <c r="AC335" i="2"/>
  <c r="AC331" i="2"/>
  <c r="AC327" i="2"/>
  <c r="AC323" i="2"/>
  <c r="AC319" i="2"/>
  <c r="AC317" i="2"/>
  <c r="AC311" i="2"/>
  <c r="AC307" i="2"/>
  <c r="AC303" i="2"/>
  <c r="AC299" i="2"/>
  <c r="AC295" i="2"/>
  <c r="AC291" i="2"/>
  <c r="AC288" i="2"/>
  <c r="AC283" i="2"/>
  <c r="AC279" i="2"/>
  <c r="AC275" i="2"/>
  <c r="AC272" i="2"/>
  <c r="AC267" i="2"/>
  <c r="AC262" i="2"/>
  <c r="Z256" i="2"/>
  <c r="AC249" i="2"/>
  <c r="AA249" i="2"/>
  <c r="Z247" i="2"/>
  <c r="Z258" i="2"/>
  <c r="AC259" i="2"/>
  <c r="Z252" i="2"/>
  <c r="Z255" i="2"/>
  <c r="Z251" i="2"/>
  <c r="AA245" i="2"/>
  <c r="AA241" i="2"/>
  <c r="AA237" i="2"/>
  <c r="AA233" i="2"/>
  <c r="AA229" i="2"/>
  <c r="AA225" i="2"/>
  <c r="AA221" i="2"/>
  <c r="AA217" i="2"/>
  <c r="AA213" i="2"/>
  <c r="AA209" i="2"/>
  <c r="AA205" i="2"/>
  <c r="AA201" i="2"/>
  <c r="Z148" i="2"/>
  <c r="AC144" i="2"/>
  <c r="AA144" i="2"/>
  <c r="AA142" i="2"/>
  <c r="AC142" i="2"/>
  <c r="AC198" i="2"/>
  <c r="AC195" i="2"/>
  <c r="AC190" i="2"/>
  <c r="AC186" i="2"/>
  <c r="AC182" i="2"/>
  <c r="AC178" i="2"/>
  <c r="AC174" i="2"/>
  <c r="AC170" i="2"/>
  <c r="AC166" i="2"/>
  <c r="AC161" i="2"/>
  <c r="AC158" i="2"/>
  <c r="AC155" i="2"/>
  <c r="AC150" i="2"/>
  <c r="AC149" i="2"/>
  <c r="Z140" i="2"/>
  <c r="AA140" i="2"/>
  <c r="AC138" i="2"/>
  <c r="AA136" i="2"/>
  <c r="AC134" i="2"/>
  <c r="AA132" i="2"/>
  <c r="AC130" i="2"/>
  <c r="AA128" i="2"/>
  <c r="AC126" i="2"/>
  <c r="AA124" i="2"/>
  <c r="AC122" i="2"/>
  <c r="AA120" i="2"/>
  <c r="AC118" i="2"/>
  <c r="AA116" i="2"/>
  <c r="AC114" i="2"/>
  <c r="AA112" i="2"/>
  <c r="Z109" i="2"/>
  <c r="AA106" i="2"/>
  <c r="AA104" i="2"/>
  <c r="Z101" i="2"/>
  <c r="AA98" i="2"/>
  <c r="AA96" i="2"/>
  <c r="Z93" i="2"/>
  <c r="AA89" i="2"/>
  <c r="AC84" i="2"/>
  <c r="AA84" i="2"/>
  <c r="AA82" i="2"/>
  <c r="AC82" i="2"/>
  <c r="Z81" i="2"/>
  <c r="Z74" i="2"/>
  <c r="AC110" i="2"/>
  <c r="AC103" i="2"/>
  <c r="AC95" i="2"/>
  <c r="AC80" i="2"/>
  <c r="AA80" i="2"/>
  <c r="AC76" i="2"/>
  <c r="AA76" i="2"/>
  <c r="AC112" i="2"/>
  <c r="AA111" i="2"/>
  <c r="AA108" i="2"/>
  <c r="Z105" i="2"/>
  <c r="AC104" i="2"/>
  <c r="AA102" i="2"/>
  <c r="AA100" i="2"/>
  <c r="Z97" i="2"/>
  <c r="AC96" i="2"/>
  <c r="AA94" i="2"/>
  <c r="AA92" i="2"/>
  <c r="Z90" i="2"/>
  <c r="AC88" i="2"/>
  <c r="AA88" i="2"/>
  <c r="AA86" i="2"/>
  <c r="AC86" i="2"/>
  <c r="Z85" i="2"/>
  <c r="AC63" i="2"/>
  <c r="AC59" i="2"/>
  <c r="Z58" i="2"/>
  <c r="AC57" i="2"/>
  <c r="AA53" i="2"/>
  <c r="AA48" i="2"/>
  <c r="Z35" i="2"/>
  <c r="AC78" i="2"/>
  <c r="AC74" i="2"/>
  <c r="AA72" i="2"/>
  <c r="AC70" i="2"/>
  <c r="AA68" i="2"/>
  <c r="AA64" i="2"/>
  <c r="AA52" i="2"/>
  <c r="Z47" i="2"/>
  <c r="AA45" i="2"/>
  <c r="AC45" i="2"/>
  <c r="Z51" i="2"/>
  <c r="Z50" i="2"/>
  <c r="Z43" i="2"/>
  <c r="AA41" i="2"/>
  <c r="AC41" i="2"/>
  <c r="Z55" i="2"/>
  <c r="Z54" i="2"/>
  <c r="AA49" i="2"/>
  <c r="Z39" i="2"/>
  <c r="AA37" i="2"/>
  <c r="AC37" i="2"/>
  <c r="AC33" i="2"/>
  <c r="AC29" i="2"/>
  <c r="AC25" i="2"/>
  <c r="AC21" i="2"/>
  <c r="AC17" i="2"/>
  <c r="AC13" i="2"/>
  <c r="AC9" i="2"/>
  <c r="AC5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4" i="17"/>
  <c r="C20" i="17"/>
  <c r="C3" i="17"/>
  <c r="C11" i="17"/>
  <c r="C21" i="17"/>
  <c r="C14" i="17"/>
  <c r="C10" i="17"/>
  <c r="C22" i="17"/>
  <c r="C9" i="17"/>
  <c r="C16" i="17"/>
  <c r="C13" i="17"/>
  <c r="C18" i="17"/>
  <c r="C15" i="17"/>
  <c r="C12" i="17"/>
  <c r="C7" i="17"/>
  <c r="C19" i="17"/>
  <c r="C5" i="17"/>
  <c r="C8" i="17"/>
  <c r="C6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<sst xmlns="http://schemas.openxmlformats.org/spreadsheetml/2006/main" count="24950" uniqueCount="6849">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</sst>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269473958331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  <n v="10405.5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  <n v="6198.333333333333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  <n v="5207.83333333333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  <n v="8141.166666666667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  <n v="7603.166666666667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  <n v="7551.666666666667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  <n v="6008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  <n v="2006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  <n v="9095.8333333333339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  <n v="4954.833333333333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  <n v="7146.833333333333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  <n v="7891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  <n v="759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  <n v="11198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  <n v="7523.66666666666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  <n v="6983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  <n v="2160.166666666666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  <n v="1470.666666666666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  <n v="4509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  <n v="4167.833333333333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  <n v="6937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  <n v="11024.5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  <n v="5759.333333333333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  <n v="5539.5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  <n v="3590.3333333333335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  <n v="3796.833333333333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  <n v="4951.833333333333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  <n v="4201.33333333333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  <n v="10292.666666666666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  <n v="2866.6666666666665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  <n v="5534.83333333333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  <n v="6816.833333333333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  <n v="3760.8333333333335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  <n v="4206.83333333333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  <n v="10258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  <n v="2319.5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  <n v="5661.166666666667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  <n v="2691.3333333333335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  <n v="5169.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  <n v="3333.3333333333335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  <n v="3995.3333333333335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  <n v="8553.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  <n v="6176.166666666667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  <n v="4298.333333333333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  <n v="3073.5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  <n v="3001.1666666666665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  <n v="6692.166666666667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  <n v="5761.666666666667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  <n v="3480.6666666666665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  <n v="3267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  <n v="6358.833333333333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  <n v="3333.3333333333335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  <n v="1663.8333333333333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  <n v="8818.333333333333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  <n v="5273.166666666667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  <n v="6709.333333333333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  <n v="1010.6666666666666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  <n v="6882.833333333333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  <n v="1744.1666666666667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  <n v="4734.833333333333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  <n v="4609.333333333333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  <n v="1102.5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  <n v="6358.833333333333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  <n v="7040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  <n v="8674.5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  <n v="7080.666666666667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  <n v="9688.833333333333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  <n v="4726.833333333333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  <n v="9869.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  <n v="2833.5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  <n v="4551.666666666667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  <n v="6032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  <n v="1768.5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  <n v="8551.3333333333339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  <n v="9865.3333333333339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  <n v="5990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  <n v="5474.833333333333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  <n v="3236.166666666666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  <n v="266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  <n v="8988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  <n v="2679.166666666666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  <n v="5842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  <n v="9181.1666666666661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  <n v="3548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  <n v="5973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  <n v="7524.833333333333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  <n v="2672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  <n v="1000.5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  <n v="3762.3333333333335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  <n v="8785.8333333333339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  <n v="3249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  <n v="6832.5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  <n v="8931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  <n v="5776.5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  <n v="9142.8333333333339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  <n v="9077.1666666666661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  <n v="8656.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  <n v="4383.5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  <n v="4430.5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  <n v="4365.333333333333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  <n v="7025.166666666667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  <n v="7986.666666666667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  <n v="104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  <n v="7492.166666666667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  <n v="1030.6666666666667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  <n v="4850.833333333333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  <n v="3993.1666666666665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  <n v="5133.5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  <n v="4061.6666666666665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  <n v="3036.8333333333335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  <n v="2695.3333333333335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  <n v="4888.333333333333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  <n v="2695.333333333333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  <n v="4584.333333333333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  <n v="7130.833333333333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  <n v="5373.333333333333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  <n v="2173.3333333333335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  <n v="6645.833333333333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  <n v="4776.5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  <n v="2394.3333333333335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  <n v="1871.8333333333333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  <n v="3963.5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  <n v="2722.1666666666665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  <n v="10440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  <n v="5959.333333333333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  <n v="2034.8333333333333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  <n v="3333.333333333333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  <n v="1197.1666666666667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  <n v="4643.333333333333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  <n v="7570.166666666667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  <n v="3870.5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  <n v="1118.6666666666667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  <n v="11202.166666666666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  <n v="431.33333333333331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  <n v="4654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  <n v="5945.5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  <n v="6845.333333333333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  <n v="15503.166666666666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  <n v="980.16666666666663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  <n v="3333.3333333333335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  <n v="4834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  <n v="2246.1666666666665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  <n v="3399.66666666666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  <n v="6680.833333333333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  <n v="1314.5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  <n v="1164.5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  <n v="2453.5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  <n v="7751.333333333333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  <n v="4781.333333333333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  <n v="3234.3333333333335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  <n v="2370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  <n v="2670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  <n v="3650.1666666666665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  <n v="4981.166666666667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  <n v="1688.6666666666667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  <n v="3324.6666666666665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  <n v="3312.8333333333335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  <n v="5970.8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  <n v="4701.166666666667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  <n v="5169.666666666667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  <n v="4098.166666666667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  <n v="11515.833333333334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  <n v="7589.666666666667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  <n v="1295.5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  <n v="3330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  <n v="5828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  <n v="3656.1666666666665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  <n v="3979.3333333333335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  <n v="1710.5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  <n v="2343.166666666666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  <n v="7050.833333333333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  <n v="6173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  <n v="9453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  <n v="375.33333333333331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  <n v="2606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  <n v="8917.8333333333339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  <n v="1136.8333333333333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  <n v="5884.5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  <n v="7272.666666666667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  <n v="3015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  <n v="2715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  <n v="5095.666666666667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  <n v="1484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  <n v="463.66666666666669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  <n v="4673.5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  <n v="656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  <n v="6144.833333333333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  <n v="31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  <n v="2179.666666666666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  <n v="8339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  <n v="4716.166666666667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  <n v="282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  <n v="6579.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  <n v="881.5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  <n v="2170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  <n v="929.66666666666663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  <n v="2668.3333333333335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  <n v="7456.5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  <n v="1474.5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  <n v="5211.5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  <n v="5655.333333333333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  <n v="4863.333333333333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  <n v="750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  <n v="4825.833333333333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  <n v="2862.5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  <n v="3234.3333333333335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  <n v="3412.1666666666665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  <n v="3557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  <n v="9347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  <n v="7148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  <n v="10443.833333333334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  <n v="2276.5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  <n v="2267.1666666666665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  <n v="5416.666666666667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  <n v="3374.666666666666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  <n v="3350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  <n v="7023.333333333333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  <n v="7328.666666666667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  <n v="2722.5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  <n v="6565.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  <n v="487.5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  <n v="4117.333333333333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  <n v="7000.666666666667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  <n v="858.83333333333337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  <n v="5913.833333333333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  <n v="2648.3333333333335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  <n v="6415.833333333333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  <n v="1727.8333333333333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  <n v="15432.666666666666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  <n v="842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  <n v="5214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  <n v="5775.666666666667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  <n v="6676.333333333333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  <n v="4635.16666666666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  <n v="2836.666666666666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  <n v="8940.8333333333339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  <n v="8885.6666666666661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  <n v="2800.3333333333335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  <n v="6883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  <n v="7788.833333333333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  <n v="5666.166666666667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  <n v="3811.666666666666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  <n v="5333.833333333333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  <n v="1490.6666666666667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  <n v="2668.333333333333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  <n v="1548.6666666666667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  <n v="2346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  <n v="5537.333333333333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  <n v="1176.3333333333333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  <n v="5581.166666666667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  <n v="5572.166666666667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  <n v="625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  <n v="9580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  <n v="3789.3333333333335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  <n v="432.5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  <n v="687.33333333333337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  <n v="8993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  <n v="3339.1666666666665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  <n v="7064.333333333333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  <n v="3874.1666666666665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  <n v="6458.666666666667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  <n v="2424.6666666666665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  <n v="3028.8333333333335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  <n v="7270.5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  <n v="1762.6666666666667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  <n v="1816.5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  <n v="3864.8333333333335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  <n v="512.33333333333337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  <n v="3333.3333333333335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  <n v="4338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  <n v="6880.5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  <n v="4247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  <n v="3263.6666666666665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  <n v="5926.166666666667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  <n v="1224.3333333333333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  <n v="6986.5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  <n v="5352.666666666667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  <n v="1579.1666666666667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  <n v="2750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  <n v="9727.8333333333339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  <n v="4230.1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  <n v="6615.166666666667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  <n v="4899.666666666667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  <n v="1975.6666666666667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  <n v="4642.166666666667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  <n v="2693.1666666666665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  <n v="3879.1666666666665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  <n v="565.83333333333337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  <n v="5653.333333333333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  <n v="3998.333333333333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  <n v="1715.8333333333333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  <n v="4521.333333333333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  <n v="394.33333333333331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  <n v="5922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  <n v="403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  <n v="581.16666666666663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  <n v="1030.6666666666667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  <n v="3182.333333333333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  <n v="3942.5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  <n v="1261.6666666666667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  <n v="9836.5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  <n v="9476.5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  <n v="7041.666666666667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  <n v="7478.666666666667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  <n v="5676.333333333333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  <n v="8444.833333333333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  <n v="2645.6666666666665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  <n v="4381.166666666667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  <n v="13032.333333333334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  <n v="4623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  <n v="5607.833333333333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  <n v="4414.333333333333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  <n v="1802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  <n v="6152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  <n v="3822.5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  <n v="7094.5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  <n v="5181.1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  <n v="5215.166666666667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  <n v="10033.666666666666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  <n v="6390.5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  <n v="1717.3333333333333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  <n v="4028.3333333333335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  <n v="6568.333333333333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  <n v="957.66666666666663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  <n v="2345.333333333333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  <n v="5780.833333333333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  <n v="5646.833333333333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  <n v="6567.166666666667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  <n v="4987.666666666667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  <n v="1274.1666666666667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  <n v="3523.1666666666665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  <n v="10025.1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  <n v="3094.5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  <n v="3308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  <n v="13246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  <n v="3509.5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  <n v="5165.833333333333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  <n v="7440.833333333333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  <n v="7786.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  <n v="833.5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  <n v="1425.6666666666667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  <n v="7535.166666666667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  <n v="477.83333333333331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  <n v="1662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  <n v="7685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  <n v="2739.1666666666665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  <n v="2675.8333333333335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  <n v="647.66666666666663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  <n v="5010.166666666667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  <n v="730.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  <n v="2252.6666666666665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  <n v="1578.6666666666667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  <n v="6905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  <n v="708.66666666666663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  <n v="7594.833333333333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  <n v="8051.666666666667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  <n v="715.83333333333337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  <n v="4026.1666666666665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  <n v="5070.833333333333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  <n v="8084.666666666667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  <n v="6742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  <n v="4920.5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  <n v="10297.5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  <n v="5333.833333333333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  <n v="667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  <n v="997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  <n v="2158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  <n v="1084.1666666666667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  <n v="6716.666666666667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  <n v="1274.33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  <n v="5963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  <n v="3214.5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  <n v="3333.3333333333335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  <n v="5925.5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  <n v="2770.6666666666665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  <n v="2757.5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  <n v="1513.8333333333333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  <n v="6292.833333333333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  <n v="355.83333333333331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  <n v="4513.666666666667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  <n v="2334.5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  <n v="1261.6666666666667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  <n v="3061.333333333333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  <n v="711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  <n v="4250.666666666667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  <n v="575.16666666666663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  <n v="3350.3333333333335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  <n v="8854.1666666666661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  <n v="2897.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  <n v="2708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  <n v="3020.8333333333335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  <n v="7060.666666666667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  <n v="3417.1666666666665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  <n v="1510.3333333333333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  <n v="1440.6666666666667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  <n v="607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  <n v="6640.333333333333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  <n v="3719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  <n v="2917.166666666666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  <n v="1544.5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  <n v="40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  <n v="5332.666666666667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  <n v="3154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  <n v="4282.5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  <n v="5735.833333333333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  <n v="3766.8333333333335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  <n v="2848.6666666666665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  <n v="3475.166666666666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  <n v="4538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  <n v="6532.333333333333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  <n v="1287.1666666666667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  <n v="5479.166666666667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  <n v="3138.6666666666665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  <n v="6911.333333333333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  <n v="6388.833333333333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  <n v="3911.3333333333335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  <n v="3333.3333333333335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  <n v="1560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  <n v="4043.6666666666665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  <n v="398.33333333333331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  <n v="3564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  <n v="9698.1666666666661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  <n v="6814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  <n v="6198.333333333333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  <n v="1469.1666666666667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  <n v="4891.666666666667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  <n v="345.5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  <n v="1529.1666666666667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  <n v="1261.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  <n v="1661.8333333333333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  <n v="4123.5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  <n v="3814.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  <n v="4003.3333333333335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  <n v="7464.166666666667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  <n v="1776.1666666666667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  <n v="5313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  <n v="4495.833333333333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  <n v="4384.5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  <n v="4057.8333333333335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  <n v="4469.833333333333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  <n v="628.5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  <n v="2183.8333333333335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  <n v="6133.5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  <n v="2212.666666666666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  <n v="4844.666666666667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  <n v="7470.166666666667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  <n v="5185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  <n v="8226.8333333333339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  <n v="6262.166666666667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  <n v="8558.1666666666661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  <n v="1498.6666666666667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  <n v="3987.1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  <n v="5569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  <n v="1853.3333333333333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  <n v="4804.333333333333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  <n v="3361.3333333333335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  <n v="1502.3333333333333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  <n v="3460.333333333333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  <n v="3333.333333333333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  <n v="6496.166666666667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  <n v="3635.6666666666665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  <n v="5388.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  <n v="3133.5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  <n v="1385.1666666666667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  <n v="1049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  <n v="1798.1666666666667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  <n v="427.16666666666669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  <n v="6107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  <n v="6129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  <n v="4369.5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  <n v="7071.333333333333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  <n v="6630.5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  <n v="110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  <n v="8426.6666666666661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  <n v="723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  <n v="4025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  <n v="2931.666666666666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  <n v="833.5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  <n v="7047.333333333333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  <n v="9243.5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  <n v="1560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  <n v="3294.3333333333335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  <n v="3998.3333333333335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  <n v="692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  <n v="2291.666666666666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  <n v="3807.166666666666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  <n v="2492.6666666666665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  <n v="1907.6666666666667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  <n v="1824.8333333333333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  <n v="7704.333333333333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  <n v="478.66666666666669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  <n v="1268.3333333333333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  <n v="3306.1666666666665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  <n v="1483.8333333333333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  <n v="2291.8333333333335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  <n v="9172.1666666666661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  <n v="1274.3333333333333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  <n v="1232.1666666666667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  <n v="7690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  <n v="7521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  <n v="348.83333333333331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  <n v="7615.166666666667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  <n v="4612.5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  <n v="3333.3333333333335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  <n v="288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  <n v="2736.666666666666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  <n v="1753.1666666666667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  <n v="8090.166666666667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  <n v="7431.666666666667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  <n v="893.83333333333337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  <n v="3371.1666666666665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  <n v="2165.8333333333335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  <n v="1816.5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  <n v="4733.166666666667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  <n v="4367.833333333333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  <n v="4760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  <n v="4584.833333333333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  <n v="3267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  <n v="3299.833333333333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  <n v="6819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  <n v="1725.8333333333333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  <n v="557.5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  <n v="2987.833333333333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  <n v="5366.166666666667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  <n v="3440.3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  <n v="8481.5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  <n v="3891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  <n v="626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  <n v="2589.1666666666665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  <n v="6140.333333333333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  <n v="4951.166666666667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  <n v="1243.8333333333333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  <n v="1841.6666666666667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  <n v="1326.5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  <n v="945.83333333333337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  <n v="123.83333333333333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  <n v="7691.833333333333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  <n v="460.16666666666669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  <n v="7870.833333333333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  <n v="8095.5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  <n v="4094.666666666666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  <n v="3333.3333333333335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  <n v="1890.8333333333333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  <n v="5887.5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  <n v="3740.6666666666665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  <n v="5978.666666666667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  <n v="3248.5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  <n v="2223.8333333333335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  <n v="633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  <n v="293.83333333333331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  <n v="1544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  <n v="4233.833333333333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  <n v="6194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  <n v="1123.3333333333333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  <n v="8420.5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  <n v="4946.166666666667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  <n v="5300.833333333333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  <n v="4437.833333333333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  <n v="7096.166666666667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  <n v="5228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  <n v="6630.666666666667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  <n v="6591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  <n v="4107.5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  <n v="19332.666666666668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  <n v="1405.5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  <n v="1117.1666666666667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  <n v="1560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  <n v="3447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  <n v="2931.1666666666665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  <n v="5597.333333333333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  <n v="4876.166666666667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  <n v="3333.3333333333335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  <n v="1304.6666666666667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  <n v="5781.833333333333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  <n v="4860.166666666667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  <n v="4260.833333333333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  <n v="585.5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  <n v="6372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  <n v="1261.6666666666667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  <n v="2342.6666666666665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  <n v="6794.5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  <n v="5229.166666666667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  <n v="1105.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  <n v="2292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  <n v="6545.666666666667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  <n v="6459.666666666667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  <n v="6534.833333333333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  <n v="7226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  <n v="3533.3333333333335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  <n v="3300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  <n v="198.33333333333334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  <n v="5628.5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  <n v="3399.666666666666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  <n v="1853.3333333333333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  <n v="5575.666666666667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  <n v="6690.166666666667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  <n v="1871.8333333333333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  <n v="4760.333333333333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  <n v="3234.3333333333335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  <n v="7698.333333333333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  <n v="4404.666666666667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  <n v="507.16666666666669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  <n v="2740.8333333333335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  <n v="5701.833333333333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  <n v="4479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  <n v="5368.833333333333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  <n v="3333.3333333333335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  <n v="4993.333333333333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  <n v="3333.3333333333335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  <n v="5000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  <n v="601.66666666666663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  <n v="4918.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  <n v="2750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  <n v="3636.6666666666665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  <n v="3803.666666666666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  <n v="2777.8333333333335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  <n v="5137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  <n v="5942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  <n v="3828.3333333333335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  <n v="1287.1666666666667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  <n v="2641.6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  <n v="2750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  <n v="4790.333333333333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  <n v="431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  <n v="3411.6666666666665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  <n v="2246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  <n v="1890.8333333333333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  <n v="5440.833333333333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  <n v="194.5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  <n v="1890.8333333333333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  <n v="3267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  <n v="3453.333333333333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  <n v="2735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  <n v="366.6666666666666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  <n v="5885.5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  <n v="3333.33333333333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  <n v="2280.1666666666665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  <n v="2750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  <n v="7671.5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  <n v="7468.166666666667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  <n v="493.16666666666669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  <n v="1964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  <n v="3333.333333333333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  <n v="3333.333333333333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  <n v="5002.1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  <n v="2695.3333333333335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  <n v="3333.333333333333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  <n v="3560.1666666666665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  <n v="2774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  <n v="4736.1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  <n v="4349.166666666667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  <n v="48.666666666666664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  <n v="4902.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  <n v="1780.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  <n v="5935.333333333333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  <n v="2538.3333333333335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  <n v="6065.833333333333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  <n v="2750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  <n v="4009.833333333333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  <n v="3856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  <n v="1286.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  <n v="3364.3333333333335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  <n v="6011.5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  <n v="3333.3333333333335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  <n v="2750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  <n v="2280.166666666666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  <n v="4864.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  <n v="1083.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  <n v="5454.1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  <n v="2102.3333333333335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  <n v="2246.1666666666665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  <n v="3182.1666666666665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  <n v="1715.3333333333333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  <n v="2201.6666666666665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  <n v="2777.8333333333335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  <n v="2069.8333333333335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  <n v="841.66666666666663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  <n v="4425.333333333333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  <n v="614.83333333333337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  <n v="4569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  <n v="2268.8333333333335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  <n v="520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  <n v="3682.1666666666665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  <n v="2201.666666666666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  <n v="1853.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  <n v="7149.833333333333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  <n v="4935.833333333333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  <n v="2722.5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  <n v="1857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  <n v="4488.666666666667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  <n v="4571.833333333333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  <n v="2722.5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  <n v="4951.5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  <n v="7040.833333333333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  <n v="2813.333333333333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  <n v="3778.3333333333335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  <n v="1246.8333333333333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  <n v="2750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  <n v="6014.5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  <n v="5659.5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  <n v="4043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  <n v="2722.5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  <n v="2750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  <n v="7131.1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  <n v="1858.5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  <n v="499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  <n v="1063.1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  <n v="1890.8333333333333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  <n v="6166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  <n v="12443.5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  <n v="3333.3333333333335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  <n v="1261.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  <n v="2268.8333333333335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  <n v="5943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  <n v="1871.8333333333333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  <n v="5382.5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  <n v="3333.3333333333335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  <n v="5101.1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  <n v="5270.333333333333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  <n v="3202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  <n v="3382.5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  <n v="2291.6666666666665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  <n v="1525.8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  <n v="118.5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  <n v="3460.3333333333335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  <n v="2208.333333333333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  <n v="3234.3333333333335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  <n v="4115.5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  <n v="2179.6666666666665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  <n v="6374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  <n v="3105.6666666666665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  <n v="5138.333333333333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  <n v="2268.8333333333335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  <n v="3333.3333333333335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  <n v="2750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  <n v="3516.8333333333335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  <n v="7503.833333333333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  <n v="3333.3333333333335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  <n v="269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  <n v="1350.8333333333333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  <n v="1890.8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  <n v="2165.8333333333335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  <n v="1928.5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  <n v="3333.3333333333335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  <n v="1051.5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  <n v="1000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  <n v="3333.3333333333335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  <n v="5114.333333333333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  <n v="3333.3333333333335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  <n v="602.5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  <n v="3333.3333333333335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  <n v="6618.666666666667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  <n v="2777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  <n v="2287.666666666666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  <n v="5076.5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  <n v="4527.5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  <n v="6033.333333333333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  <n v="3751.6666666666665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  <n v="2686.1666666666665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  <n v="2777.8333333333335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  <n v="2315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  <n v="5480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  <n v="3333.3333333333335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  <n v="4353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  <n v="3300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  <n v="279.66666666666669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  <n v="6022.166666666667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  <n v="3605.6666666666665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  <n v="4232.833333333333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  <n v="6154.333333333333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  <n v="3715.1666666666665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  <n v="4943.5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  <n v="321.83333333333331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  <n v="3663.1666666666665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  <n v="4670.5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  <n v="2268.8333333333335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  <n v="2750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  <n v="6356.5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  <n v="3998.3333333333335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  <n v="3366.8333333333335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  <n v="2243.6666666666665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  <n v="3333.3333333333335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  <n v="837.66666666666663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  <n v="1498.8333333333333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  <n v="3998.333333333333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  <n v="3202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  <n v="2546.6666666666665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  <n v="3486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  <n v="6403.333333333333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  <n v="1816.3333333333333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  <n v="3333.3333333333335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  <n v="590.33333333333337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  <n v="3333.3333333333335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  <n v="3333.3333333333335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  <n v="3919.333333333333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  <n v="889.16666666666663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  <n v="876.33333333333337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  <n v="2268.833333333333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  <n v="6305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  <n v="3333.3333333333335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  <n v="6734.333333333333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  <n v="3324.1666666666665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  <n v="854.5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  <n v="3867.8333333333335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  <n v="6681.833333333333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  <n v="1279.1666666666667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  <n v="2750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  <n v="6017.833333333333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  <n v="1506.3333333333333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  <n v="1812.1666666666667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  <n v="4938.666666666667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  <n v="6165.666666666667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  <n v="4361.666666666667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  <n v="2722.5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  <n v="1607.6666666666667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  <n v="6224.666666666667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  <n v="4910.666666666667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  <n v="1846.8333333333333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  <n v="912.16666666666663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  <n v="2750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  <n v="1217.8333333333333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  <n v="4086.6666666666665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  <n v="3333.3333333333335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  <n v="1909.8333333333333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  <n v="2224.6666666666665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  <n v="4993.333333333333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  <n v="1707.833333333333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  <n v="7324.666666666667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  <n v="1544.3333333333333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  <n v="3333.3333333333335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  <n v="3333.3333333333335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  <n v="3333.3333333333335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  <n v="2652.8333333333335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  <n v="296.66666666666669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  <n v="980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  <n v="180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  <n v="3333.333333333333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  <n v="2227.1666666666665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  <n v="2695.3333333333335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  <n v="4836.166666666667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  <n v="4402.666666666667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  <n v="2722.5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  <n v="4228.5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  <n v="2627.8333333333335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  <n v="2027.5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  <n v="4728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  <n v="3333.3333333333335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  <n v="4972.833333333333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  <n v="1546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  <n v="2750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  <n v="4527.5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  <n v="3333.3333333333335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  <n v="3399.6666666666665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  <n v="8225.833333333333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  <n v="3333.3333333333335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  <n v="3247.1666666666665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  <n v="2203.8333333333335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  <n v="3250.6666666666665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  <n v="3333.3333333333335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  <n v="2668.333333333333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  <n v="1823.8333333333333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  <n v="2694.5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  <n v="5693.833333333333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  <n v="1590.8333333333333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  <n v="3333.3333333333335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  <n v="5651.833333333333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  <n v="3944.1666666666665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  <n v="3333.3333333333335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  <n v="2151.6666666666665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  <n v="3333.333333333333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  <n v="373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  <n v="4555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  <n v="2700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  <n v="3333.3333333333335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  <n v="2722.5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  <n v="2136.1666666666665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  <n v="3042.1666666666665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  <n v="4389.5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  <n v="2122.5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  <n v="3745.8333333333335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  <n v="2764.6666666666665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  <n v="2200.5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  <n v="3008.1666666666665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  <n v="1909.8333333333333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  <n v="2268.8333333333335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  <n v="3333.3333333333335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  <n v="906.33333333333337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  <n v="3333.3333333333335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  <n v="2617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  <n v="2268.8333333333335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  <n v="3333.3333333333335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  <n v="5008.666666666667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  <n v="6758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  <n v="4968.833333333333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  <n v="3333.333333333333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  <n v="2777.8333333333335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  <n v="2722.5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  <n v="3333.3333333333335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  <n v="3267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  <n v="3333.333333333333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  <n v="2722.5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  <n v="1890.8333333333333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  <n v="3333.666666666666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  <n v="4289.5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  <n v="3728.333333333333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  <n v="4501.333333333333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  <n v="3283.3333333333335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  <n v="2777.8333333333335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  <n v="3998.3333333333335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  <n v="4322.166666666667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  <n v="3709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  <n v="3333.333333333333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  <n v="21063.5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  <n v="3333.3333333333335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  <n v="3333.3333333333335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  <n v="2750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  <n v="1455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  <n v="3333.3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  <n v="5738.166666666667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  <n v="3363.6666666666665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  <n v="3964.8333333333335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  <n v="2702.166666666666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  <n v="1890.8333333333333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  <n v="2722.5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  <n v="3333.3333333333335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  <n v="3841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  <n v="4402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  <n v="889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  <n v="3333.333333333333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  <n v="3333.3333333333335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  <n v="2246.1666666666665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  <n v="2750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  <n v="2727.8333333333335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  <n v="2291.6666666666665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  <n v="2007.5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  <n v="3333.3333333333335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  <n v="2722.5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  <n v="3333.333333333333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  <n v="3333.3333333333335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  <n v="3333.3333333333335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  <n v="3333.333333333333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  <n v="1602.3333333333333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  <n v="3333.3333333333335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  <n v="3283.3333333333335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  <n v="3333.3333333333335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  <n v="3333.3333333333335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  <n v="3300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  <n v="3949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  <n v="4082.1666666666665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  <n v="2750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  <n v="3333.333333333333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  <n v="2291.833333333333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  <n v="3333.3333333333335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  <n v="3997.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  <n v="3333.3333333333335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  <n v="2750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  <n v="3240.8333333333335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  <n v="3333.333333333333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  <n v="272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  <n v="3333.333333333333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  <n v="4069.666666666666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  <n v="3333.333333333333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  <n v="3333.333333333333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  <n v="2627.8333333333335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  <n v="3333.3333333333335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  <n v="3333.3333333333335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  <n v="3287.5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  <n v="3333.3333333333335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  <n v="3362.3333333333335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  <n v="2722.5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  <n v="2652.8333333333335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  <n v="2750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  <n v="3333.333333333333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  <n v="3267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  <n v="3333.3333333333335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  <n v="3333.3333333333335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  <n v="2750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  <n v="3916.666666666666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  <n v="3183.333333333333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  <n v="2622.5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  <n v="2708.6666666666665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  <n v="3333.3333333333335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  <n v="3399.6666666666665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  <n v="1083.5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  <n v="3333.3333333333335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  <n v="3333.3333333333335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  <n v="3333.333333333333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  <n v="3333.333333333333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  <n v="3333.3333333333335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  <n v="3283.3333333333335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  <n v="3944.1666666666665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  <n v="3333.3333333333335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  <n v="3234.3333333333335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  <n v="3333.3333333333335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  <n v="3333.3333333333335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  <n v="3333.3333333333335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  <n v="3333.3333333333335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  <n v="3333.3333333333335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  <n v="2722.5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  <n v="2789.166666666666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  <n v="3916.6666666666665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  <n v="3333.3333333333335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  <n v="3333.3333333333335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  <n v="3333.3333333333335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  <n v="3977.5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  <n v="2750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  <n v="3333.3333333333335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  <n v="2722.5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  <n v="3333.333333333333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  <n v="3333.333333333333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  <n v="3333.333333333333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  <n v="3333.3333333333335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  <n v="3333.3333333333335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  <n v="3333.3333333333335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  <n v="639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  <n v="2652.8333333333335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  <n v="3333.3333333333335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  <n v="3233.3333333333335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  <n v="2805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  <n v="3333.3333333333335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  <n v="3791.6666666666665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  <n v="3333.3333333333335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  <n v="3333.3333333333335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  <n v="3033.333333333333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  <n v="2764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  <n v="3333.3333333333335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  <n v="3333.3333333333335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  <n v="3333.3333333333335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  <n v="3333.3333333333335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  <n v="3333.3333333333335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  <n v="3333.3333333333335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  <n v="3365.8333333333335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  <n v="3333.333333333333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  <n v="3333.333333333333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  <n v="3333.333333333333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  <n v="3333.3333333333335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  <n v="3333.3333333333335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  <n v="3333.333333333333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  <n v="3300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  <n v="3333.3333333333335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  <n v="3333.3333333333335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  <n v="3333.3333333333335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  <n v="3333.3333333333335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  <n v="3800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  <n v="3333.3333333333335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  <n v="2722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  <n v="3333.333333333333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  <n v="3399.6666666666665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  <n v="3333.3333333333335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  <n v="2722.5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  <n v="3333.3333333333335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  <n v="3333.3333333333335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  <n v="3333.3333333333335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  <n v="3333.3333333333335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  <n v="3333.3333333333335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  <n v="3333.3333333333335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  <n v="3333.3333333333335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  <n v="3333.3333333333335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  <n v="3333.3333333333335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  <n v="3300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  <n v="3333.3333333333335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  <n v="3333.3333333333335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  <n v="2317.1666666666665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  <n v="3283.3333333333335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  <n v="2695.3333333333335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  <n v="3333.3333333333335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  <n v="3333.3333333333335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  <n v="3333.3333333333335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  <n v="3333.3333333333335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  <n v="2750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  <n v="3234.333333333333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  <n v="3333.333333333333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  <n v="3333.3333333333335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  <n v="3333.3333333333335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  <n v="2177.1666666666665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  <n v="3333.3333333333335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  <n v="3267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  <n v="3333.3333333333335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  <n v="3333.3333333333335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  <n v="3333.3333333333335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  <n v="2268.8333333333335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  <n v="1570.5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  <n v="3333.3333333333335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  <n v="3333.3333333333335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  <n v="3366.666666666666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  <n v="3333.333333333333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  <n v="3333.333333333333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  <n v="3333.333333333333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  <n v="3333.333333333333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  <n v="3333.333333333333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  <n v="2616.6666666666665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  <n v="2668.3333333333335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  <n v="3333.3333333333335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  <n v="3333.3333333333335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  <n v="3083.3333333333335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  <n v="3283.3333333333335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  <n v="3432.3333333333335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  <n v="1120.8333333333333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  <n v="3333.3333333333335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  <n v="3300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  <n v="3333.3333333333335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  <n v="3333.3333333333335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  <n v="3333.3333333333335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  <n v="2223.8333333333335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  <n v="8842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  <n v="3366.6666666666665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  <n v="3233.3333333333335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  <n v="3300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  <n v="3366.6666666666665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  <n v="3464.6666666666665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  <n v="3333.3333333333335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  <n v="3333.3333333333335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  <n v="3333.3333333333335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  <n v="3333.3333333333335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  <n v="3333.333333333333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  <n v="3333.333333333333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  <n v="3233.333333333333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  <n v="3333.333333333333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  <n v="3250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  <n v="3333.3333333333335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  <n v="3133.3333333333335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  <n v="3333.3333333333335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  <n v="3333.3333333333335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  <n v="3333.3333333333335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  <n v="3333.3333333333335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  <n v="3333.3333333333335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  <n v="3333.3333333333335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  <n v="3333.3333333333335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  <n v="3333.3333333333335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  <n v="3333.3333333333335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  <n v="3333.3333333333335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  <n v="3333.3333333333335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  <n v="3283.333333333333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  <n v="2788.666666666666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  <n v="2265.6666666666665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  <n v="2668.3333333333335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  <n v="3333.3333333333335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  <n v="3333.3333333333335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  <n v="3333.3333333333335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  <n v="3333.3333333333335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  <n v="3333.3333333333335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  <n v="3333.3333333333335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  <n v="3333.3333333333335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  <n v="3300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  <n v="3333.3333333333335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  <n v="2722.5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  <n v="3054.5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  <n v="3333.3333333333335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  <n v="3133.3333333333335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  <n v="3366.6666666666665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  <n v="3333.333333333333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  <n v="3333.3333333333335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  <n v="3333.3333333333335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  <n v="3294.1666666666665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  <n v="3333.3333333333335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  <n v="3333.3333333333335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  <n v="3333.3333333333335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  <n v="3333.3333333333335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  <n v="3333.3333333333335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  <n v="33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  <n v="3202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  <n v="3333.3333333333335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  <n v="3333.3333333333335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  <n v="3333.333333333333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  <n v="3300.833333333333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2">
        <item x="9"/>
        <item x="3"/>
        <item h="1" x="12"/>
        <item x="8"/>
        <item x="1"/>
        <item x="0"/>
        <item x="6"/>
        <item x="15"/>
        <item x="2"/>
        <item h="1" x="10"/>
        <item h="1" x="14"/>
        <item x="5"/>
        <item h="1" x="22"/>
        <item x="11"/>
        <item h="1" x="20"/>
        <item h="1" x="24"/>
        <item h="1" x="18"/>
        <item h="1" x="21"/>
        <item x="17"/>
        <item h="1" x="23"/>
        <item h="1" x="26"/>
        <item h="1" x="27"/>
        <item h="1" x="29"/>
        <item h="1" x="39"/>
        <item h="1" x="33"/>
        <item h="1" x="28"/>
        <item h="1" x="25"/>
        <item h="1" x="30"/>
        <item h="1" x="16"/>
        <item h="1" x="34"/>
        <item h="1" x="40"/>
        <item h="1" x="31"/>
        <item h="1" x="19"/>
        <item x="4"/>
        <item h="1" x="37"/>
        <item h="1" x="38"/>
        <item h="1" x="32"/>
        <item x="7"/>
        <item h="1" x="13"/>
        <item h="1" x="36"/>
        <item h="1" x="3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8"/>
  <sheetViews>
    <sheetView tabSelected="1" zoomScaleNormal="100" workbookViewId="0">
      <pane ySplit="1" topLeftCell="A2" activePane="bottomLeft" state="frozen"/>
      <selection pane="bottomLeft" activeCell="C9" sqref="C9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3659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3922</v>
      </c>
      <c r="R1" t="s">
        <v>13</v>
      </c>
      <c r="S1" t="s">
        <v>3660</v>
      </c>
      <c r="T1" t="s">
        <v>14</v>
      </c>
      <c r="U1" t="s">
        <v>1950</v>
      </c>
      <c r="V1" s="8" t="s">
        <v>15</v>
      </c>
      <c r="W1" t="s">
        <v>16</v>
      </c>
      <c r="X1" t="s">
        <v>11</v>
      </c>
      <c r="Y1" t="s">
        <v>2279</v>
      </c>
      <c r="Z1" t="s">
        <v>2280</v>
      </c>
      <c r="AA1" t="s">
        <v>2403</v>
      </c>
      <c r="AB1" t="s">
        <v>3339</v>
      </c>
      <c r="AC1" t="s">
        <v>4440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226</v>
      </c>
      <c r="E2">
        <f>SUMPRODUCT(MID(0&amp;feed!E2,LARGE(INDEX(ISNUMBER(--MID(feed!E2,ROW($1:$19),1))*
ROW($1:$19),0),ROW($1:$19))+1,1)*10^ROW($1:$19)/10)</f>
        <v>8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Standard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4660</v>
      </c>
      <c r="O2">
        <f>SUMPRODUCT(MID(0&amp;feed!O2,LARGE(INDEX(ISNUMBER(--MID(feed!O2,ROW($1:$5),1))*
ROW($1:$5),0),ROW($1:$5))+1,1)*10^ROW($1:$5)/10)</f>
        <v>112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35808</v>
      </c>
      <c r="AA2" s="8">
        <f>V2/N2</f>
        <v>13.397639484978541</v>
      </c>
      <c r="AB2" s="4">
        <f>N2/6</f>
        <v>776.66666666666663</v>
      </c>
      <c r="AC2" s="4">
        <f>V2/6</f>
        <v>10405.5</v>
      </c>
    </row>
    <row r="3" spans="1:29" x14ac:dyDescent="0.25">
      <c r="A3" t="str">
        <f>feed!A3</f>
        <v>Raja Udang</v>
      </c>
      <c r="B3" t="str">
        <f>feed!B3</f>
        <v>Mario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7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Elite</v>
      </c>
      <c r="J3">
        <f>SUMPRODUCT(MID(0&amp;feed!J3,LARGE(INDEX(ISNUMBER(--MID(feed!J3,ROW($1:$19),1))*
ROW($1:$19),0),ROW($1:$19))+1,1)*10^ROW($1:$19)/10)</f>
        <v>7</v>
      </c>
      <c r="K3">
        <f>SUMPRODUCT(MID(0&amp;feed!K3,LARGE(INDEX(ISNUMBER(--MID(feed!K3,ROW($1:$19),1))*
ROW($1:$19),0),ROW($1:$19))+1,1)*10^ROW($1:$19)/10)</f>
        <v>18</v>
      </c>
      <c r="L3">
        <f>SUMPRODUCT(MID(0&amp;feed!L3,LARGE(INDEX(ISNUMBER(--MID(feed!L3,ROW($1:$19),1))*
ROW($1:$19),0),ROW($1:$19))+1,1)*10^ROW($1:$19)/10)</f>
        <v>10</v>
      </c>
      <c r="M3" t="str">
        <f>feed!M3</f>
        <v>Free Market</v>
      </c>
      <c r="N3">
        <f>SUMPRODUCT(MID(0&amp;feed!N3,LARGE(INDEX(ISNUMBER(--MID(feed!N3,ROW($1:$5),1))*
ROW($1:$5),0),ROW($1:$5))+1,1)*10^ROW($1:$5)/10)</f>
        <v>4172</v>
      </c>
      <c r="O3">
        <f>SUMPRODUCT(MID(0&amp;feed!O3,LARGE(INDEX(ISNUMBER(--MID(feed!O3,ROW($1:$5),1))*
ROW($1:$5),0),ROW($1:$5))+1,1)*10^ROW($1:$5)/10)</f>
        <v>19</v>
      </c>
      <c r="P3" t="str">
        <f>feed!P3</f>
        <v>Near Depletion</v>
      </c>
      <c r="Q3">
        <f>IF(P3=0,40, IF(P3="Depleted",0, IF(P3="Near Depletion",10, IF(P3="Plentiful",70, IF(P3="Untapped",90,"Error")))))</f>
        <v>10</v>
      </c>
      <c r="R3" t="str">
        <f>feed!Q3</f>
        <v>Somewhat Large</v>
      </c>
      <c r="S3">
        <f>IF(R3="None",0, IF(R3="Meagre",1.5, IF(R3="Small",3, IF(R3="Mediocre",4.5, IF(R3="Somewhat Large",6, IF(R3="Large",7.5, IF(R3="Powerful",9, IF(R3="Very Powerful",10,"Error"))))))))</f>
        <v>6</v>
      </c>
      <c r="T3" t="str">
        <f>feed!R3</f>
        <v>Pacific Rim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" t="str">
        <f>feed!U3</f>
        <v>http://blocgame.com/stats.php?id=61754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>V3-H3*750-K3*375-L3*375</f>
        <v>24440</v>
      </c>
      <c r="AA3" s="8">
        <f>V3/N3</f>
        <v>8.9141898370086281</v>
      </c>
      <c r="AB3" s="4">
        <f>N3/6</f>
        <v>695.33333333333337</v>
      </c>
      <c r="AC3" s="4">
        <f>V3/6</f>
        <v>6198.333333333333</v>
      </c>
    </row>
    <row r="4" spans="1:29" x14ac:dyDescent="0.25">
      <c r="A4" t="str">
        <f>feed!A4</f>
        <v>Morovistan</v>
      </c>
      <c r="B4" t="str">
        <f>feed!B4</f>
        <v>Gustave Bergher</v>
      </c>
      <c r="C4" t="str">
        <f>feed!C4</f>
        <v>SPQR</v>
      </c>
      <c r="D4">
        <f>SUMPRODUCT(MID(0&amp;feed!D4,LARGE(INDEX(ISNUMBER(--MID(feed!D4,ROW($1:$19),1))*
ROW($1:$19),0),ROW($1:$19))+1,1)*10^ROW($1:$19)/10)</f>
        <v>78</v>
      </c>
      <c r="E4">
        <f>SUMPRODUCT(MID(0&amp;feed!E4,LARGE(INDEX(ISNUMBER(--MID(feed!E4,ROW($1:$19),1))*
ROW($1:$19),0),ROW($1:$19))+1,1)*10^ROW($1:$19)/10)</f>
        <v>1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2</v>
      </c>
      <c r="I4" t="str">
        <f>feed!I4</f>
        <v>Good</v>
      </c>
      <c r="J4">
        <f>SUMPRODUCT(MID(0&amp;feed!J4,LARGE(INDEX(ISNUMBER(--MID(feed!J4,ROW($1:$19),1))*
ROW($1:$19),0),ROW($1:$19))+1,1)*10^ROW($1:$19)/10)</f>
        <v>9</v>
      </c>
      <c r="K4">
        <f>SUMPRODUCT(MID(0&amp;feed!K4,LARGE(INDEX(ISNUMBER(--MID(feed!K4,ROW($1:$19),1))*
ROW($1:$19),0),ROW($1:$19))+1,1)*10^ROW($1:$19)/10)</f>
        <v>23</v>
      </c>
      <c r="L4">
        <f>SUMPRODUCT(MID(0&amp;feed!L4,LARGE(INDEX(ISNUMBER(--MID(feed!L4,ROW($1:$19),1))*
ROW($1:$19),0),ROW($1:$19))+1,1)*10^ROW($1:$19)/10)</f>
        <v>19</v>
      </c>
      <c r="M4" t="str">
        <f>feed!M4</f>
        <v>Central Planning</v>
      </c>
      <c r="N4">
        <f>SUMPRODUCT(MID(0&amp;feed!N4,LARGE(INDEX(ISNUMBER(--MID(feed!N4,ROW($1:$5),1))*
ROW($1:$5),0),ROW($1:$5))+1,1)*10^ROW($1:$5)/10)</f>
        <v>4003</v>
      </c>
      <c r="O4">
        <f>SUMPRODUCT(MID(0&amp;feed!O4,LARGE(INDEX(ISNUMBER(--MID(feed!O4,ROW($1:$5),1))*
ROW($1:$5),0),ROW($1:$5))+1,1)*10^ROW($1:$5)/10)</f>
        <v>5210</v>
      </c>
      <c r="P4" t="str">
        <f>feed!P4</f>
        <v>Untapped</v>
      </c>
      <c r="Q4">
        <f>IF(P4=0,40, IF(P4="Depleted",0, IF(P4="Near Depletion",10, IF(P4="Plentiful",70, IF(P4="Untapped",90,"Error")))))</f>
        <v>90</v>
      </c>
      <c r="R4" t="str">
        <f>feed!Q4</f>
        <v>Powerful</v>
      </c>
      <c r="S4">
        <f>IF(R4="None",0, IF(R4="Meagre",1.5, IF(R4="Small",3, IF(R4="Mediocre",4.5, IF(R4="Somewhat Large",6, IF(R4="Large",7.5, IF(R4="Powerful",9, IF(R4="Very Powerful",10,"Error"))))))))</f>
        <v>9</v>
      </c>
      <c r="T4" t="str">
        <f>feed!R4</f>
        <v>Mesopotamia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4" t="str">
        <f>feed!U4</f>
        <v>http://blocgame.com/stats.php?id=62905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>V4-H4*750-K4*375-L4*375</f>
        <v>13997</v>
      </c>
      <c r="AA4" s="8">
        <f>V4/N4</f>
        <v>7.8058955783162629</v>
      </c>
      <c r="AB4" s="4">
        <f>N4/6</f>
        <v>667.16666666666663</v>
      </c>
      <c r="AC4" s="4">
        <f>V4/6</f>
        <v>5207.833333333333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99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7</v>
      </c>
      <c r="I5" t="str">
        <f>feed!I5</f>
        <v>Elite</v>
      </c>
      <c r="J5">
        <f>SUMPRODUCT(MID(0&amp;feed!J5,LARGE(INDEX(ISNUMBER(--MID(feed!J5,ROW($1:$19),1))*
ROW($1:$19),0),ROW($1:$19))+1,1)*10^ROW($1:$19)/10)</f>
        <v>8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8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3946</v>
      </c>
      <c r="O5">
        <f>SUMPRODUCT(MID(0&amp;feed!O5,LARGE(INDEX(ISNUMBER(--MID(feed!O5,ROW($1:$5),1))*
ROW($1:$5),0),ROW($1:$5))+1,1)*10^ROW($1:$5)/10)</f>
        <v>51</v>
      </c>
      <c r="P5" t="str">
        <f>feed!P5</f>
        <v>Untapped</v>
      </c>
      <c r="Q5">
        <f>IF(P5=0,40, IF(P5="Depleted",0, IF(P5="Near Depletion",10, IF(P5="Plentiful",70, IF(P5="Untapped",90,"Error")))))</f>
        <v>90</v>
      </c>
      <c r="R5" t="str">
        <f>feed!Q5</f>
        <v>Large</v>
      </c>
      <c r="S5">
        <f>IF(R5="None",0, IF(R5="Meagre",1.5, IF(R5="Small",3, IF(R5="Mediocre",4.5, IF(R5="Somewhat Large",6, IF(R5="Large",7.5, IF(R5="Powerful",9, IF(R5="Very Powerful",10,"Error"))))))))</f>
        <v>7.5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>V5-H5*750-K5*375-L5*375</f>
        <v>25972</v>
      </c>
      <c r="AA5" s="8">
        <f>V5/N5</f>
        <v>12.378864673086671</v>
      </c>
      <c r="AB5" s="4">
        <f>N5/6</f>
        <v>657.66666666666663</v>
      </c>
      <c r="AC5" s="4">
        <f>V5/6</f>
        <v>8141.166666666667</v>
      </c>
    </row>
    <row r="6" spans="1:29" x14ac:dyDescent="0.25">
      <c r="A6" t="str">
        <f>feed!A6</f>
        <v>Jemut</v>
      </c>
      <c r="B6" t="str">
        <f>feed!B6</f>
        <v>iwaniman/Ferozz</v>
      </c>
      <c r="C6" t="str">
        <f>feed!C6</f>
        <v>PIRATES</v>
      </c>
      <c r="D6">
        <f>SUMPRODUCT(MID(0&amp;feed!D6,LARGE(INDEX(ISNUMBER(--MID(feed!D6,ROW($1:$19),1))*
ROW($1:$19),0),ROW($1:$19))+1,1)*10^ROW($1:$19)/10)</f>
        <v>98</v>
      </c>
      <c r="E6">
        <f>SUMPRODUCT(MID(0&amp;feed!E6,LARGE(INDEX(ISNUMBER(--MID(feed!E6,ROW($1:$19),1))*
ROW($1:$19),0),ROW($1:$19))+1,1)*10^ROW($1:$19)/10)</f>
        <v>8</v>
      </c>
      <c r="F6" t="str">
        <f>feed!F6</f>
        <v>Korean War surplus</v>
      </c>
      <c r="G6" t="str">
        <f>feed!G6</f>
        <v>Isolated</v>
      </c>
      <c r="H6">
        <f>SUMPRODUCT(MID(0&amp;feed!H6,LARGE(INDEX(ISNUMBER(--MID(feed!H6,ROW($1:$1),1))*
ROW($1:$1),0),ROW($1:$1))+1,1)*10^ROW($1:$1)/10)</f>
        <v>6</v>
      </c>
      <c r="I6" t="str">
        <f>feed!I6</f>
        <v>Good</v>
      </c>
      <c r="J6">
        <f>SUMPRODUCT(MID(0&amp;feed!J6,LARGE(INDEX(ISNUMBER(--MID(feed!J6,ROW($1:$19),1))*
ROW($1:$19),0),ROW($1:$19))+1,1)*10^ROW($1:$19)/10)</f>
        <v>4</v>
      </c>
      <c r="K6">
        <f>SUMPRODUCT(MID(0&amp;feed!K6,LARGE(INDEX(ISNUMBER(--MID(feed!K6,ROW($1:$19),1))*
ROW($1:$19),0),ROW($1:$19))+1,1)*10^ROW($1:$19)/10)</f>
        <v>27</v>
      </c>
      <c r="L6">
        <f>SUMPRODUCT(MID(0&amp;feed!L6,LARGE(INDEX(ISNUMBER(--MID(feed!L6,ROW($1:$19),1))*
ROW($1:$19),0),ROW($1:$19))+1,1)*10^ROW($1:$19)/10)</f>
        <v>17</v>
      </c>
      <c r="M6" t="str">
        <f>feed!M6</f>
        <v>Mixed Economy</v>
      </c>
      <c r="N6">
        <f>SUMPRODUCT(MID(0&amp;feed!N6,LARGE(INDEX(ISNUMBER(--MID(feed!N6,ROW($1:$5),1))*
ROW($1:$5),0),ROW($1:$5))+1,1)*10^ROW($1:$5)/10)</f>
        <v>3907</v>
      </c>
      <c r="O6">
        <f>SUMPRODUCT(MID(0&amp;feed!O6,LARGE(INDEX(ISNUMBER(--MID(feed!O6,ROW($1:$5),1))*
ROW($1:$5),0),ROW($1:$5))+1,1)*10^ROW($1:$5)/10)</f>
        <v>101</v>
      </c>
      <c r="P6" t="str">
        <f>feed!P6</f>
        <v>Untapped</v>
      </c>
      <c r="Q6">
        <f>IF(P6=0,40, IF(P6="Depleted",0, IF(P6="Near Depletion",10, IF(P6="Plentiful",70, IF(P6="Untapped",90,"Error")))))</f>
        <v>90</v>
      </c>
      <c r="R6" t="str">
        <f>feed!Q6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6" t="str">
        <f>feed!U6</f>
        <v>http://blocgame.com/stats.php?id=61811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>V6-H6*750-K6*375-L6*375</f>
        <v>24619</v>
      </c>
      <c r="AA6" s="8">
        <f>V6/N6</f>
        <v>11.676222165344253</v>
      </c>
      <c r="AB6" s="4">
        <f>N6/6</f>
        <v>651.16666666666663</v>
      </c>
      <c r="AC6" s="4">
        <f>V6/6</f>
        <v>7603.166666666667</v>
      </c>
    </row>
    <row r="7" spans="1:29" x14ac:dyDescent="0.25">
      <c r="A7" t="str">
        <f>feed!A7</f>
        <v>Tuonela</v>
      </c>
      <c r="B7" t="str">
        <f>feed!B7</f>
        <v>Beelzebub</v>
      </c>
      <c r="C7" t="str">
        <f>feed!C7</f>
        <v>The Order</v>
      </c>
      <c r="D7">
        <f>SUMPRODUCT(MID(0&amp;feed!D7,LARGE(INDEX(ISNUMBER(--MID(feed!D7,ROW($1:$19),1))*
ROW($1:$19),0),ROW($1:$19))+1,1)*10^ROW($1:$19)/10)</f>
        <v>112</v>
      </c>
      <c r="E7">
        <f>SUMPRODUCT(MID(0&amp;feed!E7,LARGE(INDEX(ISNUMBER(--MID(feed!E7,ROW($1:$19),1))*
ROW($1:$19),0),ROW($1:$19))+1,1)*10^ROW($1:$19)/10)</f>
        <v>4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4</v>
      </c>
      <c r="I7" t="str">
        <f>feed!I7</f>
        <v>Elite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41</v>
      </c>
      <c r="L7">
        <f>SUMPRODUCT(MID(0&amp;feed!L7,LARGE(INDEX(ISNUMBER(--MID(feed!L7,ROW($1:$19),1))*
ROW($1:$19),0),ROW($1:$19))+1,1)*10^ROW($1:$19)/10)</f>
        <v>3</v>
      </c>
      <c r="M7" t="str">
        <f>feed!M7</f>
        <v>Central Planning</v>
      </c>
      <c r="N7">
        <f>SUMPRODUCT(MID(0&amp;feed!N7,LARGE(INDEX(ISNUMBER(--MID(feed!N7,ROW($1:$5),1))*
ROW($1:$5),0),ROW($1:$5))+1,1)*10^ROW($1:$5)/10)</f>
        <v>3814</v>
      </c>
      <c r="O7">
        <f>SUMPRODUCT(MID(0&amp;feed!O7,LARGE(INDEX(ISNUMBER(--MID(feed!O7,ROW($1:$5),1))*
ROW($1:$5),0),ROW($1:$5))+1,1)*10^ROW($1:$5)/10)</f>
        <v>296</v>
      </c>
      <c r="P7" t="str">
        <f>feed!P7</f>
        <v>Untapped</v>
      </c>
      <c r="Q7">
        <f>IF(P7=0,40, IF(P7="Depleted",0, IF(P7="Near Depletion",10, IF(P7="Plentiful",70, IF(P7="Untapped",90,"Error")))))</f>
        <v>90</v>
      </c>
      <c r="R7" t="str">
        <f>feed!Q7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feed!R7</f>
        <v>The Subcontinent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7" t="str">
        <f>feed!U7</f>
        <v>http://blocgame.com/stats.php?id=389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>V7-H7*750-K7*375-L7*375</f>
        <v>25810</v>
      </c>
      <c r="AA7" s="8">
        <f>V7/N7</f>
        <v>11.879916098584163</v>
      </c>
      <c r="AB7" s="4">
        <f>N7/6</f>
        <v>635.66666666666663</v>
      </c>
      <c r="AC7" s="4">
        <f>V7/6</f>
        <v>7551.666666666667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79</v>
      </c>
      <c r="E8">
        <f>SUMPRODUCT(MID(0&amp;feed!E8,LARGE(INDEX(ISNUMBER(--MID(feed!E8,ROW($1:$19),1))*
ROW($1:$19),0),ROW($1:$19))+1,1)*10^ROW($1:$19)/10)</f>
        <v>3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5</v>
      </c>
      <c r="I8" t="str">
        <f>feed!I8</f>
        <v>Good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6</v>
      </c>
      <c r="M8" t="str">
        <f>feed!M8</f>
        <v>Free Market</v>
      </c>
      <c r="N8">
        <f>SUMPRODUCT(MID(0&amp;feed!N8,LARGE(INDEX(ISNUMBER(--MID(feed!N8,ROW($1:$5),1))*
ROW($1:$5),0),ROW($1:$5))+1,1)*10^ROW($1:$5)/10)</f>
        <v>3813</v>
      </c>
      <c r="O8">
        <f>SUMPRODUCT(MID(0&amp;feed!O8,LARGE(INDEX(ISNUMBER(--MID(feed!O8,ROW($1:$5),1))*
ROW($1:$5),0),ROW($1:$5))+1,1)*10^ROW($1:$5)/10)</f>
        <v>202</v>
      </c>
      <c r="P8" t="str">
        <f>feed!P8</f>
        <v>Plentiful</v>
      </c>
      <c r="Q8">
        <f>IF(P8=0,40, IF(P8="Depleted",0, IF(P8="Near Depletion",10, IF(P8="Plentiful",70, IF(P8="Untapped",90,"Error")))))</f>
        <v>70</v>
      </c>
      <c r="R8" t="str">
        <f>feed!Q8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1</v>
      </c>
      <c r="Y8">
        <f>feed!W8</f>
        <v>0</v>
      </c>
      <c r="Z8" s="4">
        <f>V8-H8*750-K8*375-L8*375</f>
        <v>25548</v>
      </c>
      <c r="AA8" s="8">
        <f>V8/N8</f>
        <v>9.4539732494099127</v>
      </c>
      <c r="AB8" s="4">
        <f>N8/6</f>
        <v>635.5</v>
      </c>
      <c r="AC8" s="4">
        <f>V8/6</f>
        <v>6008</v>
      </c>
    </row>
    <row r="9" spans="1:29" x14ac:dyDescent="0.25">
      <c r="A9" t="str">
        <f>feed!A9</f>
        <v>temasik</v>
      </c>
      <c r="B9" t="str">
        <f>feed!B9</f>
        <v>lawrence</v>
      </c>
      <c r="C9" t="str">
        <f>feed!C9</f>
        <v>SPQR</v>
      </c>
      <c r="D9">
        <f>SUMPRODUCT(MID(0&amp;feed!D9,LARGE(INDEX(ISNUMBER(--MID(feed!D9,ROW($1:$19),1))*
ROW($1:$19),0),ROW($1:$19))+1,1)*10^ROW($1:$19)/10)</f>
        <v>30</v>
      </c>
      <c r="E9">
        <f>SUMPRODUCT(MID(0&amp;feed!E9,LARGE(INDEX(ISNUMBER(--MID(feed!E9,ROW($1:$19),1))*
ROW($1:$19),0),ROW($1:$19))+1,1)*10^ROW($1:$19)/10)</f>
        <v>2</v>
      </c>
      <c r="F9" t="str">
        <f>feed!F9</f>
        <v>Second World War surplus</v>
      </c>
      <c r="G9" t="str">
        <f>feed!G9</f>
        <v>Angelic</v>
      </c>
      <c r="H9">
        <f>SUMPRODUCT(MID(0&amp;feed!H9,LARGE(INDEX(ISNUMBER(--MID(feed!H9,ROW($1:$1),1))*
ROW($1:$1),0),ROW($1:$1))+1,1)*10^ROW($1:$1)/10)</f>
        <v>2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4</v>
      </c>
      <c r="L9">
        <f>SUMPRODUCT(MID(0&amp;feed!L9,LARGE(INDEX(ISNUMBER(--MID(feed!L9,ROW($1:$19),1))*
ROW($1:$19),0),ROW($1:$19))+1,1)*10^ROW($1:$19)/10)</f>
        <v>4</v>
      </c>
      <c r="M9" t="str">
        <f>feed!M9</f>
        <v>Mixed Economy</v>
      </c>
      <c r="N9">
        <f>SUMPRODUCT(MID(0&amp;feed!N9,LARGE(INDEX(ISNUMBER(--MID(feed!N9,ROW($1:$5),1))*
ROW($1:$5),0),ROW($1:$5))+1,1)*10^ROW($1:$5)/10)</f>
        <v>3709</v>
      </c>
      <c r="O9">
        <f>SUMPRODUCT(MID(0&amp;feed!O9,LARGE(INDEX(ISNUMBER(--MID(feed!O9,ROW($1:$5),1))*
ROW($1:$5),0),ROW($1:$5))+1,1)*10^ROW($1:$5)/10)</f>
        <v>468</v>
      </c>
      <c r="P9" t="str">
        <f>feed!P9</f>
        <v>Near Depletion</v>
      </c>
      <c r="Q9">
        <f>IF(P9=0,40, IF(P9="Depleted",0, IF(P9="Near Depletion",10, IF(P9="Plentiful",70, IF(P9="Untapped",90,"Error")))))</f>
        <v>10</v>
      </c>
      <c r="R9" t="str">
        <f>feed!Q9</f>
        <v>Mediocre</v>
      </c>
      <c r="S9">
        <f>IF(R9="None",0, IF(R9="Meagre",1.5, IF(R9="Small",3, IF(R9="Mediocre",4.5, IF(R9="Somewhat Large",6, IF(R9="Large",7.5, IF(R9="Powerful",9, IF(R9="Very Powerful",10,"Error"))))))))</f>
        <v>4.5</v>
      </c>
      <c r="T9" t="str">
        <f>feed!R9</f>
        <v>East Indies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9" t="str">
        <f>feed!U9</f>
        <v>http://blocgame.com/stats.php?id=62827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>V9-H9*750-K9*375-L9*375</f>
        <v>7536</v>
      </c>
      <c r="AA9" s="8">
        <f>V9/N9</f>
        <v>3.2450795362631437</v>
      </c>
      <c r="AB9" s="4">
        <f>N9/6</f>
        <v>618.16666666666663</v>
      </c>
      <c r="AC9" s="4">
        <f>V9/6</f>
        <v>2006</v>
      </c>
    </row>
    <row r="10" spans="1:29" x14ac:dyDescent="0.25">
      <c r="A10" t="str">
        <f>feed!A10</f>
        <v>Conferan</v>
      </c>
      <c r="B10" t="str">
        <f>feed!B10</f>
        <v>Cryptox</v>
      </c>
      <c r="C10" t="str">
        <f>feed!C10</f>
        <v>The Fallen</v>
      </c>
      <c r="D10">
        <f>SUMPRODUCT(MID(0&amp;feed!D10,LARGE(INDEX(ISNUMBER(--MID(feed!D10,ROW($1:$19),1))*
ROW($1:$19),0),ROW($1:$19))+1,1)*10^ROW($1:$19)/10)</f>
        <v>119</v>
      </c>
      <c r="E10">
        <f>SUMPRODUCT(MID(0&amp;feed!E10,LARGE(INDEX(ISNUMBER(--MID(feed!E10,ROW($1:$19),1))*
ROW($1:$19),0),ROW($1:$19))+1,1)*10^ROW($1:$19)/10)</f>
        <v>2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1</v>
      </c>
      <c r="K10">
        <f>SUMPRODUCT(MID(0&amp;feed!K10,LARGE(INDEX(ISNUMBER(--MID(feed!K10,ROW($1:$19),1))*
ROW($1:$19),0),ROW($1:$19))+1,1)*10^ROW($1:$19)/10)</f>
        <v>21</v>
      </c>
      <c r="L10">
        <f>SUMPRODUCT(MID(0&amp;feed!L10,LARGE(INDEX(ISNUMBER(--MID(feed!L10,ROW($1:$19),1))*
ROW($1:$19),0),ROW($1:$19))+1,1)*10^ROW($1:$19)/10)</f>
        <v>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3675</v>
      </c>
      <c r="O10">
        <f>SUMPRODUCT(MID(0&amp;feed!O10,LARGE(INDEX(ISNUMBER(--MID(feed!O10,ROW($1:$5),1))*
ROW($1:$5),0),ROW($1:$5))+1,1)*10^ROW($1:$5)/10)</f>
        <v>299</v>
      </c>
      <c r="P10" t="str">
        <f>feed!P10</f>
        <v>Untapped</v>
      </c>
      <c r="Q10">
        <f>IF(P10=0,40, IF(P10="Depleted",0, IF(P10="Near Depletion",10, IF(P10="Plentiful",70, IF(P10="Untapped",90,"Error")))))</f>
        <v>90</v>
      </c>
      <c r="R10" t="str">
        <f>feed!Q10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10" t="str">
        <f>feed!U10</f>
        <v>http://blocgame.com/stats.php?id=56710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41825</v>
      </c>
      <c r="AA10" s="8">
        <f>V10/N10</f>
        <v>14.850340136054422</v>
      </c>
      <c r="AB10" s="4">
        <f>N10/6</f>
        <v>612.5</v>
      </c>
      <c r="AC10" s="4">
        <f>V10/6</f>
        <v>9095.8333333333339</v>
      </c>
    </row>
    <row r="11" spans="1:29" x14ac:dyDescent="0.25">
      <c r="A11" t="str">
        <f>feed!A11</f>
        <v>Mirah</v>
      </c>
      <c r="B11" t="str">
        <f>feed!B11</f>
        <v>Filzah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127</v>
      </c>
      <c r="E11">
        <f>SUMPRODUCT(MID(0&amp;feed!E11,LARGE(INDEX(ISNUMBER(--MID(feed!E11,ROW($1:$19),1))*
ROW($1:$19),0),ROW($1:$19))+1,1)*10^ROW($1:$19)/10)</f>
        <v>11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Good</v>
      </c>
      <c r="J11">
        <f>SUMPRODUCT(MID(0&amp;feed!J11,LARGE(INDEX(ISNUMBER(--MID(feed!J11,ROW($1:$19),1))*
ROW($1:$19),0),ROW($1:$19))+1,1)*10^ROW($1:$19)/10)</f>
        <v>4</v>
      </c>
      <c r="K11">
        <f>SUMPRODUCT(MID(0&amp;feed!K11,LARGE(INDEX(ISNUMBER(--MID(feed!K11,ROW($1:$19),1))*
ROW($1:$19),0),ROW($1:$19))+1,1)*10^ROW($1:$19)/10)</f>
        <v>25</v>
      </c>
      <c r="L11">
        <f>SUMPRODUCT(MID(0&amp;feed!L11,LARGE(INDEX(ISNUMBER(--MID(feed!L11,ROW($1:$19),1))*
ROW($1:$19),0),ROW($1:$19))+1,1)*10^ROW($1:$19)/10)</f>
        <v>12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3644</v>
      </c>
      <c r="O11">
        <f>SUMPRODUCT(MID(0&amp;feed!O11,LARGE(INDEX(ISNUMBER(--MID(feed!O11,ROW($1:$5),1))*
ROW($1:$5),0),ROW($1:$5))+1,1)*10^ROW($1:$5)/10)</f>
        <v>423</v>
      </c>
      <c r="P11" t="str">
        <f>feed!P11</f>
        <v>Untapped</v>
      </c>
      <c r="Q11">
        <f>IF(P11=0,40, IF(P11="Depleted",0, IF(P11="Near Depletion",10, IF(P11="Plentiful",70, IF(P11="Untapped",90,"Error")))))</f>
        <v>90</v>
      </c>
      <c r="R11" t="str">
        <f>feed!Q11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feed!R11</f>
        <v>China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11" t="str">
        <f>feed!U11</f>
        <v>http://blocgame.com/stats.php?id=64191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12854</v>
      </c>
      <c r="AA11" s="8">
        <f>V11/N11</f>
        <v>8.1583424807903402</v>
      </c>
      <c r="AB11" s="4">
        <f>N11/6</f>
        <v>607.33333333333337</v>
      </c>
      <c r="AC11" s="4">
        <f>V11/6</f>
        <v>4954.833333333333</v>
      </c>
    </row>
    <row r="12" spans="1:29" x14ac:dyDescent="0.25">
      <c r="A12" t="str">
        <f>feed!A12</f>
        <v>Ken no Taiyou</v>
      </c>
      <c r="B12" t="str">
        <f>feed!B12</f>
        <v>Hikari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67</v>
      </c>
      <c r="E12">
        <f>SUMPRODUCT(MID(0&amp;feed!E12,LARGE(INDEX(ISNUMBER(--MID(feed!E12,ROW($1:$19),1))*
ROW($1:$19),0),ROW($1:$19))+1,1)*10^ROW($1:$19)/10)</f>
        <v>6</v>
      </c>
      <c r="F12" t="str">
        <f>feed!F12</f>
        <v>Second World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4</v>
      </c>
      <c r="I12" t="str">
        <f>feed!I12</f>
        <v>Good</v>
      </c>
      <c r="J12">
        <f>SUMPRODUCT(MID(0&amp;feed!J12,LARGE(INDEX(ISNUMBER(--MID(feed!J12,ROW($1:$19),1))*
ROW($1:$19),0),ROW($1:$19))+1,1)*10^ROW($1:$19)/10)</f>
        <v>11</v>
      </c>
      <c r="K12">
        <f>SUMPRODUCT(MID(0&amp;feed!K12,LARGE(INDEX(ISNUMBER(--MID(feed!K12,ROW($1:$19),1))*
ROW($1:$19),0),ROW($1:$19))+1,1)*10^ROW($1:$19)/10)</f>
        <v>9</v>
      </c>
      <c r="L12">
        <f>SUMPRODUCT(MID(0&amp;feed!L12,LARGE(INDEX(ISNUMBER(--MID(feed!L12,ROW($1:$19),1))*
ROW($1:$19),0),ROW($1:$19))+1,1)*10^ROW($1:$19)/10)</f>
        <v>35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3596</v>
      </c>
      <c r="O12">
        <f>SUMPRODUCT(MID(0&amp;feed!O12,LARGE(INDEX(ISNUMBER(--MID(feed!O12,ROW($1:$5),1))*
ROW($1:$5),0),ROW($1:$5))+1,1)*10^ROW($1:$5)/10)</f>
        <v>2561</v>
      </c>
      <c r="P12" t="str">
        <f>feed!P12</f>
        <v>Untapped</v>
      </c>
      <c r="Q12">
        <f>IF(P12=0,40, IF(P12="Depleted",0, IF(P12="Near Depletion",10, IF(P12="Plentiful",70, IF(P12="Untapped",90,"Error")))))</f>
        <v>90</v>
      </c>
      <c r="R12" t="str">
        <f>feed!Q12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feed!R12</f>
        <v>Persia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12" t="str">
        <f>feed!U12</f>
        <v>http://blocgame.com/stats.php?id=64029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>V12-H12*750-K12*375-L12*375</f>
        <v>12581</v>
      </c>
      <c r="AA12" s="8">
        <f>V12/N12</f>
        <v>8.9213014460511673</v>
      </c>
      <c r="AB12" s="4">
        <f>N12/6</f>
        <v>599.33333333333337</v>
      </c>
      <c r="AC12" s="4">
        <f>V12/6</f>
        <v>5346.833333333333</v>
      </c>
    </row>
    <row r="13" spans="1:29" x14ac:dyDescent="0.25">
      <c r="A13" t="str">
        <f>feed!A13</f>
        <v>Uzbekistanstan</v>
      </c>
      <c r="B13" t="str">
        <f>feed!B13</f>
        <v>Shaikh Zayer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99</v>
      </c>
      <c r="E13">
        <f>SUMPRODUCT(MID(0&amp;feed!E13,LARGE(INDEX(ISNUMBER(--MID(feed!E13,ROW($1:$19),1))*
ROW($1:$19),0),ROW($1:$19))+1,1)*10^ROW($1:$19)/10)</f>
        <v>3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0</v>
      </c>
      <c r="K13">
        <f>SUMPRODUCT(MID(0&amp;feed!K13,LARGE(INDEX(ISNUMBER(--MID(feed!K13,ROW($1:$19),1))*
ROW($1:$19),0),ROW($1:$19))+1,1)*10^ROW($1:$19)/10)</f>
        <v>56</v>
      </c>
      <c r="L13">
        <f>SUMPRODUCT(MID(0&amp;feed!L13,LARGE(INDEX(ISNUMBER(--MID(feed!L13,ROW($1:$19),1))*
ROW($1:$19),0),ROW($1:$19))+1,1)*10^ROW($1:$19)/10)</f>
        <v>5</v>
      </c>
      <c r="M13" t="str">
        <f>feed!M13</f>
        <v>Free Market</v>
      </c>
      <c r="N13">
        <f>SUMPRODUCT(MID(0&amp;feed!N13,LARGE(INDEX(ISNUMBER(--MID(feed!N13,ROW($1:$5),1))*
ROW($1:$5),0),ROW($1:$5))+1,1)*10^ROW($1:$5)/10)</f>
        <v>3566</v>
      </c>
      <c r="O13">
        <f>SUMPRODUCT(MID(0&amp;feed!O13,LARGE(INDEX(ISNUMBER(--MID(feed!O13,ROW($1:$5),1))*
ROW($1:$5),0),ROW($1:$5))+1,1)*10^ROW($1:$5)/10)</f>
        <v>270</v>
      </c>
      <c r="P13" t="str">
        <f>feed!P13</f>
        <v>Untapped</v>
      </c>
      <c r="Q13">
        <f>IF(P13=0,40, IF(P13="Depleted",0, IF(P13="Near Depletion",10, IF(P13="Plentiful",70, IF(P13="Untapped",90,"Error")))))</f>
        <v>90</v>
      </c>
      <c r="R13" t="str">
        <f>feed!Q13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feed!R13</f>
        <v>Congo</v>
      </c>
      <c r="U13" t="str">
        <f>feed!S13</f>
        <v>United States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3" t="str">
        <f>feed!U13</f>
        <v>http://blocgame.com/stats.php?id=47207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>V13-H13*750-K13*375-L13*375</f>
        <v>17006</v>
      </c>
      <c r="AA13" s="8">
        <f>V13/N13</f>
        <v>12.024957936062815</v>
      </c>
      <c r="AB13" s="4">
        <f>N13/6</f>
        <v>594.33333333333337</v>
      </c>
      <c r="AC13" s="4">
        <f>V13/6</f>
        <v>7146.833333333333</v>
      </c>
    </row>
    <row r="14" spans="1:29" x14ac:dyDescent="0.25">
      <c r="A14" t="str">
        <f>feed!A14</f>
        <v>Sovngarde</v>
      </c>
      <c r="B14" t="str">
        <f>feed!B14</f>
        <v>Farron47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90</v>
      </c>
      <c r="E14">
        <f>SUMPRODUCT(MID(0&amp;feed!E14,LARGE(INDEX(ISNUMBER(--MID(feed!E14,ROW($1:$19),1))*
ROW($1:$19),0),ROW($1:$19))+1,1)*10^ROW($1:$19)/10)</f>
        <v>10</v>
      </c>
      <c r="F14" t="str">
        <f>feed!F14</f>
        <v>Korean War surplus</v>
      </c>
      <c r="G14" t="str">
        <f>feed!G14</f>
        <v>Angelic</v>
      </c>
      <c r="H14">
        <f>SUMPRODUCT(MID(0&amp;feed!H14,LARGE(INDEX(ISNUMBER(--MID(feed!H14,ROW($1:$1),1))*
ROW($1:$1),0),ROW($1:$1))+1,1)*10^ROW($1:$1)/10)</f>
        <v>6</v>
      </c>
      <c r="I14" t="str">
        <f>feed!I14</f>
        <v>Elite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35</v>
      </c>
      <c r="L14">
        <f>SUMPRODUCT(MID(0&amp;feed!L14,LARGE(INDEX(ISNUMBER(--MID(feed!L14,ROW($1:$19),1))*
ROW($1:$19),0),ROW($1:$19))+1,1)*10^ROW($1:$19)/10)</f>
        <v>8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3562</v>
      </c>
      <c r="O14">
        <f>SUMPRODUCT(MID(0&amp;feed!O14,LARGE(INDEX(ISNUMBER(--MID(feed!O14,ROW($1:$5),1))*
ROW($1:$5),0),ROW($1:$5))+1,1)*10^ROW($1:$5)/10)</f>
        <v>517</v>
      </c>
      <c r="P14" t="str">
        <f>feed!P14</f>
        <v>Plentiful</v>
      </c>
      <c r="Q14">
        <f>IF(P14=0,40, IF(P14="Depleted",0, IF(P14="Near Depletion",10, IF(P14="Plentiful",70, IF(P14="Untapped",90,"Error")))))</f>
        <v>70</v>
      </c>
      <c r="R14" t="str">
        <f>feed!Q14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feed!R14</f>
        <v>East Indies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14" t="str">
        <f>feed!U14</f>
        <v>http://blocgame.com/stats.php?id=62626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>V14-H14*750-K14*375-L14*375</f>
        <v>26721</v>
      </c>
      <c r="AA14" s="8">
        <f>V14/N14</f>
        <v>13.291970802919709</v>
      </c>
      <c r="AB14" s="4">
        <f>N14/6</f>
        <v>593.66666666666663</v>
      </c>
      <c r="AC14" s="4">
        <f>V14/6</f>
        <v>7891</v>
      </c>
    </row>
    <row r="15" spans="1:29" x14ac:dyDescent="0.25">
      <c r="A15" t="str">
        <f>feed!A15</f>
        <v>Junoma</v>
      </c>
      <c r="B15" t="str">
        <f>feed!B15</f>
        <v>VicReyes</v>
      </c>
      <c r="C15" t="str">
        <f>feed!C15</f>
        <v>Steel Brotherhood</v>
      </c>
      <c r="D15">
        <f>SUMPRODUCT(MID(0&amp;feed!D15,LARGE(INDEX(ISNUMBER(--MID(feed!D15,ROW($1:$19),1))*
ROW($1:$19),0),ROW($1:$19))+1,1)*10^ROW($1:$19)/10)</f>
        <v>78</v>
      </c>
      <c r="E15">
        <f>SUMPRODUCT(MID(0&amp;feed!E15,LARGE(INDEX(ISNUMBER(--MID(feed!E15,ROW($1:$19),1))*
ROW($1:$19),0),ROW($1:$19))+1,1)*10^ROW($1:$19)/10)</f>
        <v>4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Elite</v>
      </c>
      <c r="J15">
        <f>SUMPRODUCT(MID(0&amp;feed!J15,LARGE(INDEX(ISNUMBER(--MID(feed!J15,ROW($1:$19),1))*
ROW($1:$19),0),ROW($1:$19))+1,1)*10^ROW($1:$19)/10)</f>
        <v>3</v>
      </c>
      <c r="K15">
        <f>SUMPRODUCT(MID(0&amp;feed!K15,LARGE(INDEX(ISNUMBER(--MID(feed!K15,ROW($1:$19),1))*
ROW($1:$19),0),ROW($1:$19))+1,1)*10^ROW($1:$19)/10)</f>
        <v>23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3512</v>
      </c>
      <c r="O15">
        <f>SUMPRODUCT(MID(0&amp;feed!O15,LARGE(INDEX(ISNUMBER(--MID(feed!O15,ROW($1:$5),1))*
ROW($1:$5),0),ROW($1:$5))+1,1)*10^ROW($1:$5)/10)</f>
        <v>367</v>
      </c>
      <c r="P15" t="str">
        <f>feed!P15</f>
        <v>Untapped</v>
      </c>
      <c r="Q15">
        <f>IF(P15=0,40, IF(P15="Depleted",0, IF(P15="Near Depletion",10, IF(P15="Plentiful",70, IF(P15="Untapped",90,"Error")))))</f>
        <v>90</v>
      </c>
      <c r="R15" t="str">
        <f>feed!Q15</f>
        <v>Powerful</v>
      </c>
      <c r="S15">
        <f>IF(R15="None",0, IF(R15="Meagre",1.5, IF(R15="Small",3, IF(R15="Mediocre",4.5, IF(R15="Somewhat Large",6, IF(R15="Large",7.5, IF(R15="Powerful",9, IF(R15="Very Powerful",10,"Error"))))))))</f>
        <v>9</v>
      </c>
      <c r="T15" t="str">
        <f>feed!R15</f>
        <v>Southern Cone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15" t="str">
        <f>feed!U15</f>
        <v>http://blocgame.com/stats.php?id=40349</v>
      </c>
      <c r="X15" s="4">
        <f>SUMPRODUCT(MID(0&amp;feed!V15,LARGE(INDEX(ISNUMBER(--MID(feed!V15,ROW($1:$5),1))*
ROW($1:$5),0),ROW($1:$5))+1,1)*10^ROW($1:$5)/10)</f>
        <v>2</v>
      </c>
      <c r="Y15">
        <f>feed!W15</f>
        <v>0</v>
      </c>
      <c r="Z15" s="4">
        <f>V15-H15*750-K15*375-L15*375</f>
        <v>32832</v>
      </c>
      <c r="AA15" s="8">
        <f>V15/N15</f>
        <v>12.978929384965831</v>
      </c>
      <c r="AB15" s="4">
        <f>N15/6</f>
        <v>585.33333333333337</v>
      </c>
      <c r="AC15" s="4">
        <f>V15/6</f>
        <v>7597</v>
      </c>
    </row>
    <row r="16" spans="1:29" x14ac:dyDescent="0.25">
      <c r="A16" t="str">
        <f>feed!A16</f>
        <v>Skekenhouse</v>
      </c>
      <c r="B16" t="str">
        <f>feed!B16</f>
        <v>Kraast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146</v>
      </c>
      <c r="E16">
        <f>SUMPRODUCT(MID(0&amp;feed!E16,LARGE(INDEX(ISNUMBER(--MID(feed!E16,ROW($1:$19),1))*
ROW($1:$19),0),ROW($1:$19))+1,1)*10^ROW($1:$19)/10)</f>
        <v>5</v>
      </c>
      <c r="F16" t="str">
        <f>feed!F16</f>
        <v>Korean War surplus</v>
      </c>
      <c r="G16" t="str">
        <f>feed!G16</f>
        <v>Nice</v>
      </c>
      <c r="H16">
        <f>SUMPRODUCT(MID(0&amp;feed!H16,LARGE(INDEX(ISNUMBER(--MID(feed!H16,ROW($1:$1),1))*
ROW($1:$1),0),ROW($1:$1))+1,1)*10^ROW($1:$1)/10)</f>
        <v>5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3</v>
      </c>
      <c r="K16">
        <f>SUMPRODUCT(MID(0&amp;feed!K16,LARGE(INDEX(ISNUMBER(--MID(feed!K16,ROW($1:$19),1))*
ROW($1:$19),0),ROW($1:$19))+1,1)*10^ROW($1:$19)/10)</f>
        <v>38</v>
      </c>
      <c r="L16">
        <f>SUMPRODUCT(MID(0&amp;feed!L16,LARGE(INDEX(ISNUMBER(--MID(feed!L16,ROW($1:$19),1))*
ROW($1:$19),0),ROW($1:$19))+1,1)*10^ROW($1:$19)/10)</f>
        <v>16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3495</v>
      </c>
      <c r="O16">
        <f>SUMPRODUCT(MID(0&amp;feed!O16,LARGE(INDEX(ISNUMBER(--MID(feed!O16,ROW($1:$5),1))*
ROW($1:$5),0),ROW($1:$5))+1,1)*10^ROW($1:$5)/10)</f>
        <v>5453</v>
      </c>
      <c r="P16" t="str">
        <f>feed!P16</f>
        <v>Untapped</v>
      </c>
      <c r="Q16">
        <f>IF(P16=0,40, IF(P16="Depleted",0, IF(P16="Near Depletion",10, IF(P16="Plentiful",70, IF(P16="Untapped",90,"Error")))))</f>
        <v>90</v>
      </c>
      <c r="R16" t="str">
        <f>feed!Q16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feed!R16</f>
        <v>Mesopotamia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16" t="str">
        <f>feed!U16</f>
        <v>http://blocgame.com/stats.php?id=62962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>V16-H16*750-K16*375-L16*375</f>
        <v>43191</v>
      </c>
      <c r="AA16" s="8">
        <f>V16/N16</f>
        <v>19.224892703862661</v>
      </c>
      <c r="AB16" s="4">
        <f>N16/6</f>
        <v>582.5</v>
      </c>
      <c r="AC16" s="4">
        <f>V16/6</f>
        <v>11198.5</v>
      </c>
    </row>
    <row r="17" spans="1:29" x14ac:dyDescent="0.25">
      <c r="A17" t="str">
        <f>feed!A17</f>
        <v>Aasyria</v>
      </c>
      <c r="B17" t="str">
        <f>feed!B17</f>
        <v>David al-Assad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138</v>
      </c>
      <c r="E17">
        <f>SUMPRODUCT(MID(0&amp;feed!E17,LARGE(INDEX(ISNUMBER(--MID(feed!E17,ROW($1:$19),1))*
ROW($1:$19),0),ROW($1:$19))+1,1)*10^ROW($1:$19)/10)</f>
        <v>9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Poor</v>
      </c>
      <c r="J17">
        <f>SUMPRODUCT(MID(0&amp;feed!J17,LARGE(INDEX(ISNUMBER(--MID(feed!J17,ROW($1:$19),1))*
ROW($1:$19),0),ROW($1:$19))+1,1)*10^ROW($1:$19)/10)</f>
        <v>13</v>
      </c>
      <c r="K17">
        <f>SUMPRODUCT(MID(0&amp;feed!K17,LARGE(INDEX(ISNUMBER(--MID(feed!K17,ROW($1:$19),1))*
ROW($1:$19),0),ROW($1:$19))+1,1)*10^ROW($1:$19)/10)</f>
        <v>35</v>
      </c>
      <c r="L17">
        <f>SUMPRODUCT(MID(0&amp;feed!L17,LARGE(INDEX(ISNUMBER(--MID(feed!L17,ROW($1:$19),1))*
ROW($1:$19),0),ROW($1:$19))+1,1)*10^ROW($1:$19)/10)</f>
        <v>17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3482</v>
      </c>
      <c r="O17">
        <f>SUMPRODUCT(MID(0&amp;feed!O17,LARGE(INDEX(ISNUMBER(--MID(feed!O17,ROW($1:$5),1))*
ROW($1:$5),0),ROW($1:$5))+1,1)*10^ROW($1:$5)/10)</f>
        <v>3870</v>
      </c>
      <c r="P17">
        <f>feed!P17</f>
        <v>0</v>
      </c>
      <c r="Q17">
        <f>IF(P17=0,40, IF(P17="Depleted",0, IF(P17="Near Depletion",10, IF(P17="Plentiful",70, IF(P17="Untapped",90,"Error")))))</f>
        <v>40</v>
      </c>
      <c r="R17" t="str">
        <f>feed!Q17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17" t="str">
        <f>feed!U17</f>
        <v>http://blocgame.com/stats.php?id=60967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>V17-H17*750-K17*375-L17*375</f>
        <v>22642</v>
      </c>
      <c r="AA17" s="8">
        <f>V17/N17</f>
        <v>12.964388282596209</v>
      </c>
      <c r="AB17" s="4">
        <f>N17/6</f>
        <v>580.33333333333337</v>
      </c>
      <c r="AC17" s="4">
        <f>V17/6</f>
        <v>7523.666666666667</v>
      </c>
    </row>
    <row r="18" spans="1:29" x14ac:dyDescent="0.25">
      <c r="A18" t="str">
        <f>feed!A18</f>
        <v>Lorigan</v>
      </c>
      <c r="B18" t="str">
        <f>feed!B18</f>
        <v>Lorigan</v>
      </c>
      <c r="C18" t="str">
        <f>feed!C18</f>
        <v>Steel Brotherhood</v>
      </c>
      <c r="D18">
        <f>SUMPRODUCT(MID(0&amp;feed!D18,LARGE(INDEX(ISNUMBER(--MID(feed!D18,ROW($1:$19),1))*
ROW($1:$19),0),ROW($1:$19))+1,1)*10^ROW($1:$19)/10)</f>
        <v>93</v>
      </c>
      <c r="E18">
        <f>SUMPRODUCT(MID(0&amp;feed!E18,LARGE(INDEX(ISNUMBER(--MID(feed!E18,ROW($1:$19),1))*
ROW($1:$19),0),ROW($1:$19))+1,1)*10^ROW($1:$19)/10)</f>
        <v>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29</v>
      </c>
      <c r="L18">
        <f>SUMPRODUCT(MID(0&amp;feed!L18,LARGE(INDEX(ISNUMBER(--MID(feed!L18,ROW($1:$19),1))*
ROW($1:$19),0),ROW($1:$19))+1,1)*10^ROW($1:$19)/10)</f>
        <v>8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3480</v>
      </c>
      <c r="O18">
        <f>SUMPRODUCT(MID(0&amp;feed!O18,LARGE(INDEX(ISNUMBER(--MID(feed!O18,ROW($1:$5),1))*
ROW($1:$5),0),ROW($1:$5))+1,1)*10^ROW($1:$5)/10)</f>
        <v>359</v>
      </c>
      <c r="P18" t="str">
        <f>feed!P18</f>
        <v>Plentiful</v>
      </c>
      <c r="Q18">
        <f>IF(P18=0,40, IF(P18="Depleted",0, IF(P18="Near Depletion",10, IF(P18="Plentiful",70, IF(P18="Untapped",90,"Error")))))</f>
        <v>70</v>
      </c>
      <c r="R18" t="str">
        <f>feed!Q18</f>
        <v>Large</v>
      </c>
      <c r="S18">
        <f>IF(R18="None",0, IF(R18="Meagre",1.5, IF(R18="Small",3, IF(R18="Mediocre",4.5, IF(R18="Somewhat Large",6, IF(R18="Large",7.5, IF(R18="Powerful",9, IF(R18="Very Powerful",10,"Error"))))))))</f>
        <v>7.5</v>
      </c>
      <c r="T18" t="str">
        <f>feed!R18</f>
        <v>Amazonia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18" t="str">
        <f>feed!U18</f>
        <v>http://blocgame.com/stats.php?id=59787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>V18-H18*750-K18*375-L18*375</f>
        <v>25023</v>
      </c>
      <c r="AA18" s="8">
        <f>V18/N18</f>
        <v>12.039655172413793</v>
      </c>
      <c r="AB18" s="4">
        <f>N18/6</f>
        <v>580</v>
      </c>
      <c r="AC18" s="4">
        <f>V18/6</f>
        <v>6983</v>
      </c>
    </row>
    <row r="19" spans="1:29" x14ac:dyDescent="0.25">
      <c r="A19" t="str">
        <f>feed!A19</f>
        <v>Rome Reloaded</v>
      </c>
      <c r="B19" t="str">
        <f>feed!B19</f>
        <v>Tiberius Ceaser</v>
      </c>
      <c r="C19" t="str">
        <f>feed!C19</f>
        <v>SPQR</v>
      </c>
      <c r="D19">
        <f>SUMPRODUCT(MID(0&amp;feed!D19,LARGE(INDEX(ISNUMBER(--MID(feed!D19,ROW($1:$19),1))*
ROW($1:$19),0),ROW($1:$19))+1,1)*10^ROW($1:$19)/10)</f>
        <v>54</v>
      </c>
      <c r="E19">
        <f>SUMPRODUCT(MID(0&amp;feed!E19,LARGE(INDEX(ISNUMBER(--MID(feed!E19,ROW($1:$19),1))*
ROW($1:$19),0),ROW($1:$19))+1,1)*10^ROW($1:$19)/10)</f>
        <v>6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2</v>
      </c>
      <c r="I19" t="str">
        <f>feed!I19</f>
        <v>Elite</v>
      </c>
      <c r="J19">
        <f>SUMPRODUCT(MID(0&amp;feed!J19,LARGE(INDEX(ISNUMBER(--MID(feed!J19,ROW($1:$19),1))*
ROW($1:$19),0),ROW($1:$19))+1,1)*10^ROW($1:$19)/10)</f>
        <v>15</v>
      </c>
      <c r="K19">
        <f>SUMPRODUCT(MID(0&amp;feed!K19,LARGE(INDEX(ISNUMBER(--MID(feed!K19,ROW($1:$19),1))*
ROW($1:$19),0),ROW($1:$19))+1,1)*10^ROW($1:$19)/10)</f>
        <v>18</v>
      </c>
      <c r="L19">
        <f>SUMPRODUCT(MID(0&amp;feed!L19,LARGE(INDEX(ISNUMBER(--MID(feed!L19,ROW($1:$19),1))*
ROW($1:$19),0),ROW($1:$19))+1,1)*10^ROW($1:$19)/10)</f>
        <v>12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3459</v>
      </c>
      <c r="O19">
        <f>SUMPRODUCT(MID(0&amp;feed!O19,LARGE(INDEX(ISNUMBER(--MID(feed!O19,ROW($1:$5),1))*
ROW($1:$5),0),ROW($1:$5))+1,1)*10^ROW($1:$5)/10)</f>
        <v>4690</v>
      </c>
      <c r="P19" t="str">
        <f>feed!P19</f>
        <v>Near Depletion</v>
      </c>
      <c r="Q19">
        <f>IF(P19=0,40, IF(P19="Depleted",0, IF(P19="Near Depletion",10, IF(P19="Plentiful",70, IF(P19="Untapped",90,"Error")))))</f>
        <v>10</v>
      </c>
      <c r="R19" t="str">
        <f>feed!Q19</f>
        <v>Large</v>
      </c>
      <c r="S19">
        <f>IF(R19="None",0, IF(R19="Meagre",1.5, IF(R19="Small",3, IF(R19="Mediocre",4.5, IF(R19="Somewhat Large",6, IF(R19="Large",7.5, IF(R19="Powerful",9, IF(R19="Very Powerful",10,"Error"))))))))</f>
        <v>7.5</v>
      </c>
      <c r="T19" t="str">
        <f>feed!R19</f>
        <v>Mesopotamia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9" t="str">
        <f>feed!U19</f>
        <v>http://blocgame.com/stats.php?id=1421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>V19-H19*750-K19*375-L19*375</f>
        <v>211</v>
      </c>
      <c r="AA19" s="8">
        <f>V19/N19</f>
        <v>3.7470367158138189</v>
      </c>
      <c r="AB19" s="4">
        <f>N19/6</f>
        <v>576.5</v>
      </c>
      <c r="AC19" s="4">
        <f>V19/6</f>
        <v>2160.1666666666665</v>
      </c>
    </row>
    <row r="20" spans="1:29" x14ac:dyDescent="0.25">
      <c r="A20" t="str">
        <f>feed!A20</f>
        <v>Asians</v>
      </c>
      <c r="B20" t="str">
        <f>feed!B20</f>
        <v>bigyihsuan</v>
      </c>
      <c r="C20" t="str">
        <f>feed!C20</f>
        <v>The Fallen</v>
      </c>
      <c r="D20">
        <f>SUMPRODUCT(MID(0&amp;feed!D20,LARGE(INDEX(ISNUMBER(--MID(feed!D20,ROW($1:$19),1))*
ROW($1:$19),0),ROW($1:$19))+1,1)*10^ROW($1:$19)/10)</f>
        <v>4</v>
      </c>
      <c r="E20">
        <f>SUMPRODUCT(MID(0&amp;feed!E20,LARGE(INDEX(ISNUMBER(--MID(feed!E20,ROW($1:$19),1))*
ROW($1:$19),0),ROW($1:$19))+1,1)*10^ROW($1:$19)/10)</f>
        <v>0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1</v>
      </c>
      <c r="I20" t="str">
        <f>feed!I20</f>
        <v>Elite</v>
      </c>
      <c r="J20">
        <f>SUMPRODUCT(MID(0&amp;feed!J20,LARGE(INDEX(ISNUMBER(--MID(feed!J20,ROW($1:$19),1))*
ROW($1:$19),0),ROW($1:$19))+1,1)*10^ROW($1:$19)/10)</f>
        <v>23</v>
      </c>
      <c r="K20">
        <f>SUMPRODUCT(MID(0&amp;feed!K20,LARGE(INDEX(ISNUMBER(--MID(feed!K20,ROW($1:$19),1))*
ROW($1:$19),0),ROW($1:$19))+1,1)*10^ROW($1:$19)/10)</f>
        <v>11</v>
      </c>
      <c r="L20">
        <f>SUMPRODUCT(MID(0&amp;feed!L20,LARGE(INDEX(ISNUMBER(--MID(feed!L20,ROW($1:$19),1))*
ROW($1:$19),0),ROW($1:$19))+1,1)*10^ROW($1:$19)/10)</f>
        <v>5</v>
      </c>
      <c r="M20" t="str">
        <f>feed!M20</f>
        <v>Mixed Economy</v>
      </c>
      <c r="N20">
        <f>SUMPRODUCT(MID(0&amp;feed!N20,LARGE(INDEX(ISNUMBER(--MID(feed!N20,ROW($1:$5),1))*
ROW($1:$5),0),ROW($1:$5))+1,1)*10^ROW($1:$5)/10)</f>
        <v>3425</v>
      </c>
      <c r="O20">
        <f>SUMPRODUCT(MID(0&amp;feed!O20,LARGE(INDEX(ISNUMBER(--MID(feed!O20,ROW($1:$5),1))*
ROW($1:$5),0),ROW($1:$5))+1,1)*10^ROW($1:$5)/10)</f>
        <v>49</v>
      </c>
      <c r="P20" t="str">
        <f>feed!P20</f>
        <v>Plentiful</v>
      </c>
      <c r="Q20">
        <f>IF(P20=0,40, IF(P20="Depleted",0, IF(P20="Near Depletion",10, IF(P20="Plentiful",70, IF(P20="Untapped",90,"Error")))))</f>
        <v>70</v>
      </c>
      <c r="R20" t="str">
        <f>feed!Q20</f>
        <v>Mediocre</v>
      </c>
      <c r="S20">
        <f>IF(R20="None",0, IF(R20="Meagre",1.5, IF(R20="Small",3, IF(R20="Mediocre",4.5, IF(R20="Somewhat Large",6, IF(R20="Large",7.5, IF(R20="Powerful",9, IF(R20="Very Powerful",10,"Error"))))))))</f>
        <v>4.5</v>
      </c>
      <c r="T20" t="str">
        <f>feed!R20</f>
        <v>Pacific Rim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20" t="str">
        <f>feed!U20</f>
        <v>http://blocgame.com/stats.php?id=41551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2074</v>
      </c>
      <c r="AA20" s="8">
        <f>V20/N20</f>
        <v>2.5763503649635036</v>
      </c>
      <c r="AB20" s="4">
        <f>N20/6</f>
        <v>570.83333333333337</v>
      </c>
      <c r="AC20" s="4">
        <f>V20/6</f>
        <v>1470.6666666666667</v>
      </c>
    </row>
    <row r="21" spans="1:29" x14ac:dyDescent="0.25">
      <c r="A21" t="str">
        <f>feed!A21</f>
        <v>Coccoladia</v>
      </c>
      <c r="B21" t="str">
        <f>feed!B21</f>
        <v>Ernesto Caprone</v>
      </c>
      <c r="C21" t="str">
        <f>feed!C21</f>
        <v>The Federal Colonies</v>
      </c>
      <c r="D21">
        <f>SUMPRODUCT(MID(0&amp;feed!D21,LARGE(INDEX(ISNUMBER(--MID(feed!D21,ROW($1:$19),1))*
ROW($1:$19),0),ROW($1:$19))+1,1)*10^ROW($1:$19)/10)</f>
        <v>38</v>
      </c>
      <c r="E21">
        <f>SUMPRODUCT(MID(0&amp;feed!E21,LARGE(INDEX(ISNUMBER(--MID(feed!E21,ROW($1:$19),1))*
ROW($1:$19),0),ROW($1:$19))+1,1)*10^ROW($1:$19)/10)</f>
        <v>1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25</v>
      </c>
      <c r="K21">
        <f>SUMPRODUCT(MID(0&amp;feed!K21,LARGE(INDEX(ISNUMBER(--MID(feed!K21,ROW($1:$19),1))*
ROW($1:$19),0),ROW($1:$19))+1,1)*10^ROW($1:$19)/10)</f>
        <v>22</v>
      </c>
      <c r="L21">
        <f>SUMPRODUCT(MID(0&amp;feed!L21,LARGE(INDEX(ISNUMBER(--MID(feed!L21,ROW($1:$19),1))*
ROW($1:$19),0),ROW($1:$19))+1,1)*10^ROW($1:$19)/10)</f>
        <v>2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3411</v>
      </c>
      <c r="O21">
        <f>SUMPRODUCT(MID(0&amp;feed!O21,LARGE(INDEX(ISNUMBER(--MID(feed!O21,ROW($1:$5),1))*
ROW($1:$5),0),ROW($1:$5))+1,1)*10^ROW($1:$5)/10)</f>
        <v>28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feed!R21</f>
        <v>Caribbean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21" t="str">
        <f>feed!U21</f>
        <v>http://blocgame.com/stats.php?id=40289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>V21-H21*750-K21*375-L21*375</f>
        <v>16557</v>
      </c>
      <c r="AA21" s="8">
        <f>V21/N21</f>
        <v>7.9322779243623573</v>
      </c>
      <c r="AB21" s="4">
        <f>N21/6</f>
        <v>568.5</v>
      </c>
      <c r="AC21" s="4">
        <f>V21/6</f>
        <v>4509.5</v>
      </c>
    </row>
    <row r="22" spans="1:29" x14ac:dyDescent="0.25">
      <c r="A22" t="str">
        <f>feed!A22</f>
        <v>VinnyNation</v>
      </c>
      <c r="B22" t="str">
        <f>feed!B22</f>
        <v>VinnyRuler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47</v>
      </c>
      <c r="E22">
        <f>SUMPRODUCT(MID(0&amp;feed!E22,LARGE(INDEX(ISNUMBER(--MID(feed!E22,ROW($1:$19),1))*
ROW($1:$19),0),ROW($1:$19))+1,1)*10^ROW($1:$19)/10)</f>
        <v>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2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14</v>
      </c>
      <c r="K22">
        <f>SUMPRODUCT(MID(0&amp;feed!K22,LARGE(INDEX(ISNUMBER(--MID(feed!K22,ROW($1:$19),1))*
ROW($1:$19),0),ROW($1:$19))+1,1)*10^ROW($1:$19)/10)</f>
        <v>16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3399</v>
      </c>
      <c r="O22">
        <f>SUMPRODUCT(MID(0&amp;feed!O22,LARGE(INDEX(ISNUMBER(--MID(feed!O22,ROW($1:$5),1))*
ROW($1:$5),0),ROW($1:$5))+1,1)*10^ROW($1:$5)/10)</f>
        <v>335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Somewhat Large</v>
      </c>
      <c r="S22">
        <f>IF(R22="None",0, IF(R22="Meagre",1.5, IF(R22="Small",3, IF(R22="Mediocre",4.5, IF(R22="Somewhat Large",6, IF(R22="Large",7.5, IF(R22="Powerful",9, IF(R22="Very Powerful",10,"Error"))))))))</f>
        <v>6</v>
      </c>
      <c r="T22" t="str">
        <f>feed!R22</f>
        <v>Congo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22" t="str">
        <f>feed!U22</f>
        <v>http://blocgame.com/stats.php?id=62972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>V22-H22*750-K22*375-L22*375</f>
        <v>14882</v>
      </c>
      <c r="AA22" s="8">
        <f>V22/N22</f>
        <v>7.3571638717269785</v>
      </c>
      <c r="AB22" s="4">
        <f>N22/6</f>
        <v>566.5</v>
      </c>
      <c r="AC22" s="4">
        <f>V22/6</f>
        <v>4167.833333333333</v>
      </c>
    </row>
    <row r="23" spans="1:29" x14ac:dyDescent="0.25">
      <c r="A23" t="str">
        <f>feed!A23</f>
        <v>Cirno</v>
      </c>
      <c r="B23" t="str">
        <f>feed!B23</f>
        <v>jc99</v>
      </c>
      <c r="C23" t="str">
        <f>feed!C23</f>
        <v>The Federal Colonies</v>
      </c>
      <c r="D23">
        <f>SUMPRODUCT(MID(0&amp;feed!D23,LARGE(INDEX(ISNUMBER(--MID(feed!D23,ROW($1:$19),1))*
ROW($1:$19),0),ROW($1:$19))+1,1)*10^ROW($1:$19)/10)</f>
        <v>158</v>
      </c>
      <c r="E23">
        <f>SUMPRODUCT(MID(0&amp;feed!E23,LARGE(INDEX(ISNUMBER(--MID(feed!E23,ROW($1:$19),1))*
ROW($1:$19),0),ROW($1:$19))+1,1)*10^ROW($1:$19)/10)</f>
        <v>4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8</v>
      </c>
      <c r="I23" t="str">
        <f>feed!I23</f>
        <v>Poor</v>
      </c>
      <c r="J23">
        <f>SUMPRODUCT(MID(0&amp;feed!J23,LARGE(INDEX(ISNUMBER(--MID(feed!J23,ROW($1:$19),1))*
ROW($1:$19),0),ROW($1:$19))+1,1)*10^ROW($1:$19)/10)</f>
        <v>5</v>
      </c>
      <c r="K23">
        <f>SUMPRODUCT(MID(0&amp;feed!K23,LARGE(INDEX(ISNUMBER(--MID(feed!K23,ROW($1:$19),1))*
ROW($1:$19),0),ROW($1:$19))+1,1)*10^ROW($1:$19)/10)</f>
        <v>34</v>
      </c>
      <c r="L23">
        <f>SUMPRODUCT(MID(0&amp;feed!L23,LARGE(INDEX(ISNUMBER(--MID(feed!L23,ROW($1:$19),1))*
ROW($1:$19),0),ROW($1:$19))+1,1)*10^ROW($1:$19)/10)</f>
        <v>2</v>
      </c>
      <c r="M23" t="str">
        <f>feed!M23</f>
        <v>Free Market</v>
      </c>
      <c r="N23">
        <f>SUMPRODUCT(MID(0&amp;feed!N23,LARGE(INDEX(ISNUMBER(--MID(feed!N23,ROW($1:$5),1))*
ROW($1:$5),0),ROW($1:$5))+1,1)*10^ROW($1:$5)/10)</f>
        <v>3387</v>
      </c>
      <c r="O23">
        <f>SUMPRODUCT(MID(0&amp;feed!O23,LARGE(INDEX(ISNUMBER(--MID(feed!O23,ROW($1:$5),1))*
ROW($1:$5),0),ROW($1:$5))+1,1)*10^ROW($1:$5)/10)</f>
        <v>214</v>
      </c>
      <c r="P23" t="str">
        <f>feed!P23</f>
        <v>Untapped</v>
      </c>
      <c r="Q23">
        <f>IF(P23=0,40, IF(P23="Depleted",0, IF(P23="Near Depletion",10, IF(P23="Plentiful",70, IF(P23="Untapped",90,"Error")))))</f>
        <v>90</v>
      </c>
      <c r="R23" t="str">
        <f>feed!Q23</f>
        <v>Powerful</v>
      </c>
      <c r="S23">
        <f>IF(R23="None",0, IF(R23="Meagre",1.5, IF(R23="Small",3, IF(R23="Mediocre",4.5, IF(R23="Somewhat Large",6, IF(R23="Large",7.5, IF(R23="Powerful",9, IF(R23="Very Powerful",10,"Error"))))))))</f>
        <v>9</v>
      </c>
      <c r="T23" t="str">
        <f>feed!R23</f>
        <v>Caribbean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3" t="str">
        <f>feed!U23</f>
        <v>http://blocgame.com/stats.php?id=43375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>V23-H23*750-K23*375-L23*375</f>
        <v>22125</v>
      </c>
      <c r="AA23" s="8">
        <f>V23/N23</f>
        <v>12.289636846767051</v>
      </c>
      <c r="AB23" s="4">
        <f>N23/6</f>
        <v>564.5</v>
      </c>
      <c r="AC23" s="4">
        <f>V23/6</f>
        <v>6937.5</v>
      </c>
    </row>
    <row r="24" spans="1:29" x14ac:dyDescent="0.25">
      <c r="A24" t="str">
        <f>feed!A24</f>
        <v>TheDarkSide</v>
      </c>
      <c r="B24" t="str">
        <f>feed!B24</f>
        <v>LordVader</v>
      </c>
      <c r="C24" t="str">
        <f>feed!C24</f>
        <v>The Fallen</v>
      </c>
      <c r="D24">
        <f>SUMPRODUCT(MID(0&amp;feed!D24,LARGE(INDEX(ISNUMBER(--MID(feed!D24,ROW($1:$19),1))*
ROW($1:$19),0),ROW($1:$19))+1,1)*10^ROW($1:$19)/10)</f>
        <v>92</v>
      </c>
      <c r="E24">
        <f>SUMPRODUCT(MID(0&amp;feed!E24,LARGE(INDEX(ISNUMBER(--MID(feed!E24,ROW($1:$19),1))*
ROW($1:$19),0),ROW($1:$19))+1,1)*10^ROW($1:$19)/10)</f>
        <v>4</v>
      </c>
      <c r="F24" t="str">
        <f>feed!F24</f>
        <v>Vietnam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0</v>
      </c>
      <c r="K24">
        <f>SUMPRODUCT(MID(0&amp;feed!K24,LARGE(INDEX(ISNUMBER(--MID(feed!K24,ROW($1:$19),1))*
ROW($1:$19),0),ROW($1:$19))+1,1)*10^ROW($1:$19)/10)</f>
        <v>27</v>
      </c>
      <c r="L24">
        <f>SUMPRODUCT(MID(0&amp;feed!L24,LARGE(INDEX(ISNUMBER(--MID(feed!L24,ROW($1:$19),1))*
ROW($1:$19),0),ROW($1:$19))+1,1)*10^ROW($1:$19)/10)</f>
        <v>4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3371</v>
      </c>
      <c r="O24">
        <f>SUMPRODUCT(MID(0&amp;feed!O24,LARGE(INDEX(ISNUMBER(--MID(feed!O24,ROW($1:$5),1))*
ROW($1:$5),0),ROW($1:$5))+1,1)*10^ROW($1:$5)/10)</f>
        <v>766</v>
      </c>
      <c r="P24" t="str">
        <f>feed!P24</f>
        <v>Near Depletion</v>
      </c>
      <c r="Q24">
        <f>IF(P24=0,40, IF(P24="Depleted",0, IF(P24="Near Depletion",10, IF(P24="Plentiful",70, IF(P24="Untapped",90,"Error")))))</f>
        <v>10</v>
      </c>
      <c r="R24" t="str">
        <f>feed!Q24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24" t="str">
        <f>feed!U24</f>
        <v>http://blocgame.com/stats.php?id=63139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>V24-H24*750-K24*375-L24*375</f>
        <v>52272</v>
      </c>
      <c r="AA24" s="8">
        <f>V24/N24</f>
        <v>19.622367250074163</v>
      </c>
      <c r="AB24" s="4">
        <f>N24/6</f>
        <v>561.83333333333337</v>
      </c>
      <c r="AC24" s="4">
        <f>V24/6</f>
        <v>11024.5</v>
      </c>
    </row>
    <row r="25" spans="1:29" x14ac:dyDescent="0.25">
      <c r="A25" t="str">
        <f>feed!A25</f>
        <v>Kosan</v>
      </c>
      <c r="B25" t="str">
        <f>feed!B25</f>
        <v>Whitearcher8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97</v>
      </c>
      <c r="E25">
        <f>SUMPRODUCT(MID(0&amp;feed!E25,LARGE(INDEX(ISNUMBER(--MID(feed!E25,ROW($1:$19),1))*
ROW($1:$19),0),ROW($1:$19))+1,1)*10^ROW($1:$19)/10)</f>
        <v>2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3</v>
      </c>
      <c r="I25" t="str">
        <f>feed!I25</f>
        <v>Elite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20</v>
      </c>
      <c r="L25">
        <f>SUMPRODUCT(MID(0&amp;feed!L25,LARGE(INDEX(ISNUMBER(--MID(feed!L25,ROW($1:$19),1))*
ROW($1:$19),0),ROW($1:$19))+1,1)*10^ROW($1:$19)/10)</f>
        <v>10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3356</v>
      </c>
      <c r="O25">
        <f>SUMPRODUCT(MID(0&amp;feed!O25,LARGE(INDEX(ISNUMBER(--MID(feed!O25,ROW($1:$5),1))*
ROW($1:$5),0),ROW($1:$5))+1,1)*10^ROW($1:$5)/10)</f>
        <v>6459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feed!R25</f>
        <v>Arabia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25" t="str">
        <f>feed!U25</f>
        <v>http://blocgame.com/stats.php?id=59227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21056</v>
      </c>
      <c r="AA25" s="8">
        <f>V25/N25</f>
        <v>10.29678188319428</v>
      </c>
      <c r="AB25" s="4">
        <f>N25/6</f>
        <v>559.33333333333337</v>
      </c>
      <c r="AC25" s="4">
        <f>V25/6</f>
        <v>5759.333333333333</v>
      </c>
    </row>
    <row r="26" spans="1:29" x14ac:dyDescent="0.25">
      <c r="A26" t="str">
        <f>feed!A26</f>
        <v>Hitlerwasright</v>
      </c>
      <c r="B26" t="str">
        <f>feed!B26</f>
        <v>Louis C Cuck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98</v>
      </c>
      <c r="E26">
        <f>SUMPRODUCT(MID(0&amp;feed!E26,LARGE(INDEX(ISNUMBER(--MID(feed!E26,ROW($1:$19),1))*
ROW($1:$19),0),ROW($1:$19))+1,1)*10^ROW($1:$19)/10)</f>
        <v>8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Good</v>
      </c>
      <c r="J26">
        <f>SUMPRODUCT(MID(0&amp;feed!J26,LARGE(INDEX(ISNUMBER(--MID(feed!J26,ROW($1:$19),1))*
ROW($1:$19),0),ROW($1:$19))+1,1)*10^ROW($1:$19)/10)</f>
        <v>2</v>
      </c>
      <c r="K26">
        <f>SUMPRODUCT(MID(0&amp;feed!K26,LARGE(INDEX(ISNUMBER(--MID(feed!K26,ROW($1:$19),1))*
ROW($1:$19),0),ROW($1:$19))+1,1)*10^ROW($1:$19)/10)</f>
        <v>35</v>
      </c>
      <c r="L26">
        <f>SUMPRODUCT(MID(0&amp;feed!L26,LARGE(INDEX(ISNUMBER(--MID(feed!L26,ROW($1:$19),1))*
ROW($1:$19),0),ROW($1:$19))+1,1)*10^ROW($1:$19)/10)</f>
        <v>25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3340</v>
      </c>
      <c r="O26">
        <f>SUMPRODUCT(MID(0&amp;feed!O26,LARGE(INDEX(ISNUMBER(--MID(feed!O26,ROW($1:$5),1))*
ROW($1:$5),0),ROW($1:$5))+1,1)*10^ROW($1:$5)/10)</f>
        <v>9720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</f>
        <v>Arabia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26" t="str">
        <f>feed!U26</f>
        <v>http://blocgame.com/stats.php?id=59621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7737</v>
      </c>
      <c r="AA26" s="8">
        <f>V26/N26</f>
        <v>9.9511976047904191</v>
      </c>
      <c r="AB26" s="4">
        <f>N26/6</f>
        <v>556.66666666666663</v>
      </c>
      <c r="AC26" s="4">
        <f>V26/6</f>
        <v>5539.5</v>
      </c>
    </row>
    <row r="27" spans="1:29" x14ac:dyDescent="0.25">
      <c r="A27" t="str">
        <f>feed!A27</f>
        <v>Leinad</v>
      </c>
      <c r="B27" t="str">
        <f>feed!B27</f>
        <v>bloodywaffles12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38</v>
      </c>
      <c r="E27">
        <f>SUMPRODUCT(MID(0&amp;feed!E27,LARGE(INDEX(ISNUMBER(--MID(feed!E27,ROW($1:$19),1))*
ROW($1:$19),0),ROW($1:$19))+1,1)*10^ROW($1:$19)/10)</f>
        <v>1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4</v>
      </c>
      <c r="I27" t="str">
        <f>feed!I27</f>
        <v>Elite</v>
      </c>
      <c r="J27">
        <f>SUMPRODUCT(MID(0&amp;feed!J27,LARGE(INDEX(ISNUMBER(--MID(feed!J27,ROW($1:$19),1))*
ROW($1:$19),0),ROW($1:$19))+1,1)*10^ROW($1:$19)/10)</f>
        <v>19</v>
      </c>
      <c r="K27">
        <f>SUMPRODUCT(MID(0&amp;feed!K27,LARGE(INDEX(ISNUMBER(--MID(feed!K27,ROW($1:$19),1))*
ROW($1:$19),0),ROW($1:$19))+1,1)*10^ROW($1:$19)/10)</f>
        <v>19</v>
      </c>
      <c r="L27">
        <f>SUMPRODUCT(MID(0&amp;feed!L27,LARGE(INDEX(ISNUMBER(--MID(feed!L27,ROW($1:$19),1))*
ROW($1:$19),0),ROW($1:$19))+1,1)*10^ROW($1:$19)/10)</f>
        <v>12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3272</v>
      </c>
      <c r="O27">
        <f>SUMPRODUCT(MID(0&amp;feed!O27,LARGE(INDEX(ISNUMBER(--MID(feed!O27,ROW($1:$5),1))*
ROW($1:$5),0),ROW($1:$5))+1,1)*10^ROW($1:$5)/10)</f>
        <v>434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Large</v>
      </c>
      <c r="S27">
        <f>IF(R27="None",0, IF(R27="Meagre",1.5, IF(R27="Small",3, IF(R27="Mediocre",4.5, IF(R27="Somewhat Large",6, IF(R27="Large",7.5, IF(R27="Powerful",9, IF(R27="Very Powerful",10,"Error"))))))))</f>
        <v>7.5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27" t="str">
        <f>feed!U27</f>
        <v>http://blocgame.com/stats.php?id=59332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>V27-H27*750-K27*375-L27*375</f>
        <v>6917</v>
      </c>
      <c r="AA27" s="8">
        <f>V27/N27</f>
        <v>6.5837408312958434</v>
      </c>
      <c r="AB27" s="4">
        <f>N27/6</f>
        <v>545.33333333333337</v>
      </c>
      <c r="AC27" s="4">
        <f>V27/6</f>
        <v>3590.3333333333335</v>
      </c>
    </row>
    <row r="28" spans="1:29" x14ac:dyDescent="0.25">
      <c r="A28" t="str">
        <f>feed!A28</f>
        <v>Conrad</v>
      </c>
      <c r="B28" t="str">
        <f>feed!B28</f>
        <v>Waled</v>
      </c>
      <c r="C28" t="str">
        <f>feed!C28</f>
        <v>SPQR</v>
      </c>
      <c r="D28">
        <f>SUMPRODUCT(MID(0&amp;feed!D28,LARGE(INDEX(ISNUMBER(--MID(feed!D28,ROW($1:$19),1))*
ROW($1:$19),0),ROW($1:$19))+1,1)*10^ROW($1:$19)/10)</f>
        <v>87</v>
      </c>
      <c r="E28">
        <f>SUMPRODUCT(MID(0&amp;feed!E28,LARGE(INDEX(ISNUMBER(--MID(feed!E28,ROW($1:$19),1))*
ROW($1:$19),0),ROW($1:$19))+1,1)*10^ROW($1:$19)/10)</f>
        <v>5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26</v>
      </c>
      <c r="L28">
        <f>SUMPRODUCT(MID(0&amp;feed!L28,LARGE(INDEX(ISNUMBER(--MID(feed!L28,ROW($1:$19),1))*
ROW($1:$19),0),ROW($1:$19))+1,1)*10^ROW($1:$19)/10)</f>
        <v>16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3270</v>
      </c>
      <c r="O28">
        <f>SUMPRODUCT(MID(0&amp;feed!O28,LARGE(INDEX(ISNUMBER(--MID(feed!O28,ROW($1:$5),1))*
ROW($1:$5),0),ROW($1:$5))+1,1)*10^ROW($1:$5)/10)</f>
        <v>4994</v>
      </c>
      <c r="P28" t="str">
        <f>feed!P28</f>
        <v>Plentiful</v>
      </c>
      <c r="Q28">
        <f>IF(P28=0,40, IF(P28="Depleted",0, IF(P28="Near Depletion",10, IF(P28="Plentiful",70, IF(P28="Untapped",90,"Error")))))</f>
        <v>70</v>
      </c>
      <c r="R28" t="str">
        <f>feed!Q28</f>
        <v>Powerful</v>
      </c>
      <c r="S28">
        <f>IF(R28="None",0, IF(R28="Meagre",1.5, IF(R28="Small",3, IF(R28="Mediocre",4.5, IF(R28="Somewhat Large",6, IF(R28="Large",7.5, IF(R28="Powerful",9, IF(R28="Very Powerful",10,"Error"))))))))</f>
        <v>9</v>
      </c>
      <c r="T28" t="str">
        <f>feed!R28</f>
        <v>Egypt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28" t="str">
        <f>feed!U28</f>
        <v>http://blocgame.com/stats.php?id=62640</v>
      </c>
      <c r="X28" s="4">
        <f>SUMPRODUCT(MID(0&amp;feed!V28,LARGE(INDEX(ISNUMBER(--MID(feed!V28,ROW($1:$5),1))*
ROW($1:$5),0),ROW($1:$5))+1,1)*10^ROW($1:$5)/10)</f>
        <v>0</v>
      </c>
      <c r="Y28">
        <f>feed!W28</f>
        <v>0.05</v>
      </c>
      <c r="Z28" s="4">
        <f>V28-H28*750-K28*375-L28*375</f>
        <v>4781</v>
      </c>
      <c r="AA28" s="8">
        <f>V28/N28</f>
        <v>6.9666666666666668</v>
      </c>
      <c r="AB28" s="4">
        <f>N28/6</f>
        <v>545</v>
      </c>
      <c r="AC28" s="4">
        <f>V28/6</f>
        <v>3796.8333333333335</v>
      </c>
    </row>
    <row r="29" spans="1:29" x14ac:dyDescent="0.25">
      <c r="A29" t="str">
        <f>feed!A29</f>
        <v>Shambala</v>
      </c>
      <c r="B29" t="str">
        <f>feed!B29</f>
        <v>Feranon</v>
      </c>
      <c r="C29" t="str">
        <f>feed!C29</f>
        <v>Brotherhood of Nod</v>
      </c>
      <c r="D29">
        <f>SUMPRODUCT(MID(0&amp;feed!D29,LARGE(INDEX(ISNUMBER(--MID(feed!D29,ROW($1:$19),1))*
ROW($1:$19),0),ROW($1:$19))+1,1)*10^ROW($1:$19)/10)</f>
        <v>79</v>
      </c>
      <c r="E29">
        <f>SUMPRODUCT(MID(0&amp;feed!E29,LARGE(INDEX(ISNUMBER(--MID(feed!E29,ROW($1:$19),1))*
ROW($1:$19),0),ROW($1:$19))+1,1)*10^ROW($1:$19)/10)</f>
        <v>0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6</v>
      </c>
      <c r="K29">
        <f>SUMPRODUCT(MID(0&amp;feed!K29,LARGE(INDEX(ISNUMBER(--MID(feed!K29,ROW($1:$19),1))*
ROW($1:$19),0),ROW($1:$19))+1,1)*10^ROW($1:$19)/10)</f>
        <v>15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3255</v>
      </c>
      <c r="O29">
        <f>SUMPRODUCT(MID(0&amp;feed!O29,LARGE(INDEX(ISNUMBER(--MID(feed!O29,ROW($1:$5),1))*
ROW($1:$5),0),ROW($1:$5))+1,1)*10^ROW($1:$5)/10)</f>
        <v>565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Large</v>
      </c>
      <c r="S29">
        <f>IF(R29="None",0, IF(R29="Meagre",1.5, IF(R29="Small",3, IF(R29="Mediocre",4.5, IF(R29="Somewhat Large",6, IF(R29="Large",7.5, IF(R29="Powerful",9, IF(R29="Very Powerful",10,"Error"))))))))</f>
        <v>7.5</v>
      </c>
      <c r="T29" t="str">
        <f>feed!R29</f>
        <v>Pacific Rim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9" t="str">
        <f>feed!U29</f>
        <v>http://blocgame.com/stats.php?id=41268</v>
      </c>
      <c r="X29" s="4">
        <f>SUMPRODUCT(MID(0&amp;feed!V29,LARGE(INDEX(ISNUMBER(--MID(feed!V29,ROW($1:$5),1))*
ROW($1:$5),0),ROW($1:$5))+1,1)*10^ROW($1:$5)/10)</f>
        <v>0</v>
      </c>
      <c r="Y29">
        <f>feed!W29</f>
        <v>0.05</v>
      </c>
      <c r="Z29" s="4">
        <f>V29-H29*750-K29*375-L29*375</f>
        <v>19961</v>
      </c>
      <c r="AA29" s="8">
        <f>V29/N29</f>
        <v>9.1278033794162834</v>
      </c>
      <c r="AB29" s="4">
        <f>N29/6</f>
        <v>542.5</v>
      </c>
      <c r="AC29" s="4">
        <f>V29/6</f>
        <v>4951.833333333333</v>
      </c>
    </row>
    <row r="30" spans="1:29" x14ac:dyDescent="0.25">
      <c r="A30" t="str">
        <f>feed!A30</f>
        <v>nanas</v>
      </c>
      <c r="B30" t="str">
        <f>feed!B30</f>
        <v>nanas batu</v>
      </c>
      <c r="C30" t="str">
        <f>feed!C30</f>
        <v>The Fallen</v>
      </c>
      <c r="D30">
        <f>SUMPRODUCT(MID(0&amp;feed!D30,LARGE(INDEX(ISNUMBER(--MID(feed!D30,ROW($1:$19),1))*
ROW($1:$19),0),ROW($1:$19))+1,1)*10^ROW($1:$19)/10)</f>
        <v>60</v>
      </c>
      <c r="E30">
        <f>SUMPRODUCT(MID(0&amp;feed!E30,LARGE(INDEX(ISNUMBER(--MID(feed!E30,ROW($1:$19),1))*
ROW($1:$19),0),ROW($1:$19))+1,1)*10^ROW($1:$19)/10)</f>
        <v>2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2</v>
      </c>
      <c r="I30" t="str">
        <f>feed!I30</f>
        <v>Good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21</v>
      </c>
      <c r="L30">
        <f>SUMPRODUCT(MID(0&amp;feed!L30,LARGE(INDEX(ISNUMBER(--MID(feed!L30,ROW($1:$19),1))*
ROW($1:$19),0),ROW($1:$19))+1,1)*10^ROW($1:$19)/10)</f>
        <v>7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3232</v>
      </c>
      <c r="O30">
        <f>SUMPRODUCT(MID(0&amp;feed!O30,LARGE(INDEX(ISNUMBER(--MID(feed!O30,ROW($1:$5),1))*
ROW($1:$5),0),ROW($1:$5))+1,1)*10^ROW($1:$5)/10)</f>
        <v>150</v>
      </c>
      <c r="P30">
        <f>feed!P30</f>
        <v>0</v>
      </c>
      <c r="Q30">
        <f>IF(P30=0,40, IF(P30="Depleted",0, IF(P30="Near Depletion",10, IF(P30="Plentiful",70, IF(P30="Untapped",90,"Error")))))</f>
        <v>40</v>
      </c>
      <c r="R30" t="str">
        <f>feed!Q30</f>
        <v>Mediocre</v>
      </c>
      <c r="S30">
        <f>IF(R30="None",0, IF(R30="Meagre",1.5, IF(R30="Small",3, IF(R30="Mediocre",4.5, IF(R30="Somewhat Large",6, IF(R30="Large",7.5, IF(R30="Powerful",9, IF(R30="Very Powerful",10,"Error"))))))))</f>
        <v>4.5</v>
      </c>
      <c r="T30" t="str">
        <f>feed!R30</f>
        <v>East Indies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30" t="str">
        <f>feed!U30</f>
        <v>http://blocgame.com/stats.php?id=61809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13208</v>
      </c>
      <c r="AA30" s="8">
        <f>V30/N30</f>
        <v>7.7995049504950495</v>
      </c>
      <c r="AB30" s="4">
        <f>N30/6</f>
        <v>538.66666666666663</v>
      </c>
      <c r="AC30" s="4">
        <f>V30/6</f>
        <v>4201.333333333333</v>
      </c>
    </row>
    <row r="31" spans="1:29" x14ac:dyDescent="0.25">
      <c r="A31" t="str">
        <f>feed!A31</f>
        <v>Cubania</v>
      </c>
      <c r="B31" t="str">
        <f>feed!B31</f>
        <v>General Fidelis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4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8</v>
      </c>
      <c r="K31">
        <f>SUMPRODUCT(MID(0&amp;feed!K31,LARGE(INDEX(ISNUMBER(--MID(feed!K31,ROW($1:$19),1))*
ROW($1:$19),0),ROW($1:$19))+1,1)*10^ROW($1:$19)/10)</f>
        <v>50</v>
      </c>
      <c r="L31">
        <f>SUMPRODUCT(MID(0&amp;feed!L31,LARGE(INDEX(ISNUMBER(--MID(feed!L31,ROW($1:$19),1))*
ROW($1:$19),0),ROW($1:$19))+1,1)*10^ROW($1:$19)/10)</f>
        <v>14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3219</v>
      </c>
      <c r="O31">
        <f>SUMPRODUCT(MID(0&amp;feed!O31,LARGE(INDEX(ISNUMBER(--MID(feed!O31,ROW($1:$5),1))*
ROW($1:$5),0),ROW($1:$5))+1,1)*10^ROW($1:$5)/10)</f>
        <v>113</v>
      </c>
      <c r="P31" t="str">
        <f>feed!P31</f>
        <v>Untapped</v>
      </c>
      <c r="Q31">
        <f>IF(P31=0,40, IF(P31="Depleted",0, IF(P31="Near Depletion",10, IF(P31="Plentiful",70, IF(P31="Untapped",90,"Error")))))</f>
        <v>90</v>
      </c>
      <c r="R31" t="str">
        <f>feed!Q31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feed!R31</f>
        <v>Mesoamerica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1" t="str">
        <f>feed!U31</f>
        <v>http://blocgame.com/stats.php?id=47349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34006</v>
      </c>
      <c r="AA31" s="8">
        <f>V31/N31</f>
        <v>19.184840012426218</v>
      </c>
      <c r="AB31" s="4">
        <f>N31/6</f>
        <v>536.5</v>
      </c>
      <c r="AC31" s="4">
        <f>V31/6</f>
        <v>10292.666666666666</v>
      </c>
    </row>
    <row r="32" spans="1:29" x14ac:dyDescent="0.25">
      <c r="A32" t="str">
        <f>feed!A32</f>
        <v>Harezland</v>
      </c>
      <c r="B32" t="str">
        <f>feed!B32</f>
        <v>Adam harez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54</v>
      </c>
      <c r="E32">
        <f>SUMPRODUCT(MID(0&amp;feed!E32,LARGE(INDEX(ISNUMBER(--MID(feed!E32,ROW($1:$19),1))*
ROW($1:$19),0),ROW($1:$19))+1,1)*10^ROW($1:$19)/10)</f>
        <v>3</v>
      </c>
      <c r="F32" t="str">
        <f>feed!F32</f>
        <v>Second World War surplus</v>
      </c>
      <c r="G32" t="str">
        <f>feed!G32</f>
        <v>Angelic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4</v>
      </c>
      <c r="K32">
        <f>SUMPRODUCT(MID(0&amp;feed!K32,LARGE(INDEX(ISNUMBER(--MID(feed!K32,ROW($1:$19),1))*
ROW($1:$19),0),ROW($1:$19))+1,1)*10^ROW($1:$19)/10)</f>
        <v>11</v>
      </c>
      <c r="L32">
        <f>SUMPRODUCT(MID(0&amp;feed!L32,LARGE(INDEX(ISNUMBER(--MID(feed!L32,ROW($1:$19),1))*
ROW($1:$19),0),ROW($1:$19))+1,1)*10^ROW($1:$19)/10)</f>
        <v>10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3158</v>
      </c>
      <c r="O32">
        <f>SUMPRODUCT(MID(0&amp;feed!O32,LARGE(INDEX(ISNUMBER(--MID(feed!O32,ROW($1:$5),1))*
ROW($1:$5),0),ROW($1:$5))+1,1)*10^ROW($1:$5)/10)</f>
        <v>79</v>
      </c>
      <c r="P32">
        <f>feed!P32</f>
        <v>0</v>
      </c>
      <c r="Q32">
        <f>IF(P32=0,40, IF(P32="Depleted",0, IF(P32="Near Depletion",10, IF(P32="Plentiful",70, IF(P32="Untapped",90,"Error")))))</f>
        <v>40</v>
      </c>
      <c r="R32" t="str">
        <f>feed!Q32</f>
        <v>Somewhat Large</v>
      </c>
      <c r="S32">
        <f>IF(R32="None",0, IF(R32="Meagre",1.5, IF(R32="Small",3, IF(R32="Mediocre",4.5, IF(R32="Somewhat Large",6, IF(R32="Large",7.5, IF(R32="Powerful",9, IF(R32="Very Powerful",10,"Error"))))))))</f>
        <v>6</v>
      </c>
      <c r="T32" t="str">
        <f>feed!R32</f>
        <v>Pacific Rim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32" t="str">
        <f>feed!U32</f>
        <v>http://blocgame.com/stats.php?id=60587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>V32-H32*750-K32*375-L32*375</f>
        <v>7075</v>
      </c>
      <c r="AA32" s="8">
        <f>V32/N32</f>
        <v>5.4464851171627613</v>
      </c>
      <c r="AB32" s="4">
        <f>N32/6</f>
        <v>526.33333333333337</v>
      </c>
      <c r="AC32" s="4">
        <f>V32/6</f>
        <v>2866.6666666666665</v>
      </c>
    </row>
    <row r="33" spans="1:29" x14ac:dyDescent="0.25">
      <c r="A33" t="str">
        <f>feed!A33</f>
        <v>Brutish Empire</v>
      </c>
      <c r="B33" t="str">
        <f>feed!B33</f>
        <v>DarkyDonno</v>
      </c>
      <c r="C33" t="str">
        <f>feed!C33</f>
        <v>Brotherhood of Nod</v>
      </c>
      <c r="D33">
        <f>SUMPRODUCT(MID(0&amp;feed!D33,LARGE(INDEX(ISNUMBER(--MID(feed!D33,ROW($1:$19),1))*
ROW($1:$19),0),ROW($1:$19))+1,1)*10^ROW($1:$19)/10)</f>
        <v>99</v>
      </c>
      <c r="E33">
        <f>SUMPRODUCT(MID(0&amp;feed!E33,LARGE(INDEX(ISNUMBER(--MID(feed!E33,ROW($1:$19),1))*
ROW($1:$19),0),ROW($1:$19))+1,1)*10^ROW($1:$19)/10)</f>
        <v>0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Good</v>
      </c>
      <c r="J33">
        <f>SUMPRODUCT(MID(0&amp;feed!J33,LARGE(INDEX(ISNUMBER(--MID(feed!J33,ROW($1:$19),1))*
ROW($1:$19),0),ROW($1:$19))+1,1)*10^ROW($1:$19)/10)</f>
        <v>15</v>
      </c>
      <c r="K33">
        <f>SUMPRODUCT(MID(0&amp;feed!K33,LARGE(INDEX(ISNUMBER(--MID(feed!K33,ROW($1:$19),1))*
ROW($1:$19),0),ROW($1:$19))+1,1)*10^ROW($1:$19)/10)</f>
        <v>29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3133</v>
      </c>
      <c r="O33">
        <f>SUMPRODUCT(MID(0&amp;feed!O33,LARGE(INDEX(ISNUMBER(--MID(feed!O33,ROW($1:$5),1))*
ROW($1:$5),0),ROW($1:$5))+1,1)*10^ROW($1:$5)/10)</f>
        <v>334</v>
      </c>
      <c r="P33" t="str">
        <f>feed!P33</f>
        <v>Untapped</v>
      </c>
      <c r="Q33">
        <f>IF(P33=0,40, IF(P33="Depleted",0, IF(P33="Near Depletion",10, IF(P33="Plentiful",70, IF(P33="Untapped",90,"Error")))))</f>
        <v>90</v>
      </c>
      <c r="R33" t="str">
        <f>feed!Q33</f>
        <v>Large</v>
      </c>
      <c r="S33">
        <f>IF(R33="None",0, IF(R33="Meagre",1.5, IF(R33="Small",3, IF(R33="Mediocre",4.5, IF(R33="Somewhat Large",6, IF(R33="Large",7.5, IF(R33="Powerful",9, IF(R33="Very Powerful",10,"Error"))))))))</f>
        <v>7.5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33" t="str">
        <f>feed!U33</f>
        <v>http://blocgame.com/stats.php?id=57265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15584</v>
      </c>
      <c r="AA33" s="8">
        <f>V33/N33</f>
        <v>10.599744653686562</v>
      </c>
      <c r="AB33" s="4">
        <f>N33/6</f>
        <v>522.16666666666663</v>
      </c>
      <c r="AC33" s="4">
        <f>V33/6</f>
        <v>5534.833333333333</v>
      </c>
    </row>
    <row r="34" spans="1:29" x14ac:dyDescent="0.25">
      <c r="A34" t="str">
        <f>feed!A34</f>
        <v>Markovia</v>
      </c>
      <c r="B34" t="str">
        <f>feed!B34</f>
        <v>RDM HC</v>
      </c>
      <c r="C34" t="str">
        <f>feed!C34</f>
        <v>The Federal Colonies</v>
      </c>
      <c r="D34">
        <f>SUMPRODUCT(MID(0&amp;feed!D34,LARGE(INDEX(ISNUMBER(--MID(feed!D34,ROW($1:$19),1))*
ROW($1:$19),0),ROW($1:$19))+1,1)*10^ROW($1:$19)/10)</f>
        <v>118</v>
      </c>
      <c r="E34">
        <f>SUMPRODUCT(MID(0&amp;feed!E34,LARGE(INDEX(ISNUMBER(--MID(feed!E34,ROW($1:$19),1))*
ROW($1:$19),0),ROW($1:$19))+1,1)*10^ROW($1:$19)/10)</f>
        <v>8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4</v>
      </c>
      <c r="I34" t="str">
        <f>feed!I34</f>
        <v>Elite</v>
      </c>
      <c r="J34">
        <f>SUMPRODUCT(MID(0&amp;feed!J34,LARGE(INDEX(ISNUMBER(--MID(feed!J34,ROW($1:$19),1))*
ROW($1:$19),0),ROW($1:$19))+1,1)*10^ROW($1:$19)/10)</f>
        <v>5</v>
      </c>
      <c r="K34">
        <f>SUMPRODUCT(MID(0&amp;feed!K34,LARGE(INDEX(ISNUMBER(--MID(feed!K34,ROW($1:$19),1))*
ROW($1:$19),0),ROW($1:$19))+1,1)*10^ROW($1:$19)/10)</f>
        <v>36</v>
      </c>
      <c r="L34">
        <f>SUMPRODUCT(MID(0&amp;feed!L34,LARGE(INDEX(ISNUMBER(--MID(feed!L34,ROW($1:$19),1))*
ROW($1:$19),0),ROW($1:$19))+1,1)*10^ROW($1:$19)/10)</f>
        <v>16</v>
      </c>
      <c r="M34" t="str">
        <f>feed!M34</f>
        <v>Free Market</v>
      </c>
      <c r="N34">
        <f>SUMPRODUCT(MID(0&amp;feed!N34,LARGE(INDEX(ISNUMBER(--MID(feed!N34,ROW($1:$5),1))*
ROW($1:$5),0),ROW($1:$5))+1,1)*10^ROW($1:$5)/10)</f>
        <v>3126</v>
      </c>
      <c r="O34">
        <f>SUMPRODUCT(MID(0&amp;feed!O34,LARGE(INDEX(ISNUMBER(--MID(feed!O34,ROW($1:$5),1))*
ROW($1:$5),0),ROW($1:$5))+1,1)*10^ROW($1:$5)/10)</f>
        <v>283</v>
      </c>
      <c r="P34" t="str">
        <f>feed!P34</f>
        <v>Untapped</v>
      </c>
      <c r="Q34">
        <f>IF(P34=0,40, IF(P34="Depleted",0, IF(P34="Near Depletion",10, IF(P34="Plentiful",70, IF(P34="Untapped",90,"Error")))))</f>
        <v>90</v>
      </c>
      <c r="R34" t="str">
        <f>feed!Q34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feed!R34</f>
        <v>Caribbean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34" t="str">
        <f>feed!U34</f>
        <v>http://blocgame.com/stats.php?id=58369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18401</v>
      </c>
      <c r="AA34" s="8">
        <f>V34/N34</f>
        <v>13.084133077415228</v>
      </c>
      <c r="AB34" s="4">
        <f>N34/6</f>
        <v>521</v>
      </c>
      <c r="AC34" s="4">
        <f>V34/6</f>
        <v>6816.833333333333</v>
      </c>
    </row>
    <row r="35" spans="1:29" x14ac:dyDescent="0.25">
      <c r="A35" t="str">
        <f>feed!A35</f>
        <v>Newsoka</v>
      </c>
      <c r="B35" t="str">
        <f>feed!B35</f>
        <v>E Mark</v>
      </c>
      <c r="C35" t="str">
        <f>feed!C35</f>
        <v>The Hetairoi Guild</v>
      </c>
      <c r="D35">
        <f>SUMPRODUCT(MID(0&amp;feed!D35,LARGE(INDEX(ISNUMBER(--MID(feed!D35,ROW($1:$19),1))*
ROW($1:$19),0),ROW($1:$19))+1,1)*10^ROW($1:$19)/10)</f>
        <v>7</v>
      </c>
      <c r="E35">
        <f>SUMPRODUCT(MID(0&amp;feed!E35,LARGE(INDEX(ISNUMBER(--MID(feed!E35,ROW($1:$19),1))*
ROW($1:$19),0),ROW($1:$19))+1,1)*10^ROW($1:$19)/10)</f>
        <v>1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2</v>
      </c>
      <c r="I35" t="str">
        <f>feed!I35</f>
        <v>Elite</v>
      </c>
      <c r="J35">
        <f>SUMPRODUCT(MID(0&amp;feed!J35,LARGE(INDEX(ISNUMBER(--MID(feed!J35,ROW($1:$19),1))*
ROW($1:$19),0),ROW($1:$19))+1,1)*10^ROW($1:$19)/10)</f>
        <v>101</v>
      </c>
      <c r="K35">
        <f>SUMPRODUCT(MID(0&amp;feed!K35,LARGE(INDEX(ISNUMBER(--MID(feed!K35,ROW($1:$19),1))*
ROW($1:$19),0),ROW($1:$19))+1,1)*10^ROW($1:$19)/10)</f>
        <v>33</v>
      </c>
      <c r="L35">
        <f>SUMPRODUCT(MID(0&amp;feed!L35,LARGE(INDEX(ISNUMBER(--MID(feed!L35,ROW($1:$19),1))*
ROW($1:$19),0),ROW($1:$19))+1,1)*10^ROW($1:$19)/10)</f>
        <v>17</v>
      </c>
      <c r="M35" t="str">
        <f>feed!M35</f>
        <v>Mixed Economy</v>
      </c>
      <c r="N35">
        <f>SUMPRODUCT(MID(0&amp;feed!N35,LARGE(INDEX(ISNUMBER(--MID(feed!N35,ROW($1:$5),1))*
ROW($1:$5),0),ROW($1:$5))+1,1)*10^ROW($1:$5)/10)</f>
        <v>3116</v>
      </c>
      <c r="O35">
        <f>SUMPRODUCT(MID(0&amp;feed!O35,LARGE(INDEX(ISNUMBER(--MID(feed!O35,ROW($1:$5),1))*
ROW($1:$5),0),ROW($1:$5))+1,1)*10^ROW($1:$5)/10)</f>
        <v>238</v>
      </c>
      <c r="P35">
        <f>feed!P35</f>
        <v>0</v>
      </c>
      <c r="Q35">
        <f>IF(P35=0,40, IF(P35="Depleted",0, IF(P35="Near Depletion",10, IF(P35="Plentiful",70, IF(P35="Untapped",90,"Error")))))</f>
        <v>40</v>
      </c>
      <c r="R35" t="str">
        <f>feed!Q35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feed!R35</f>
        <v>Indochina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35" t="str">
        <f>feed!U35</f>
        <v>http://blocgame.com/stats.php?id=63105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2315</v>
      </c>
      <c r="AA35" s="8">
        <f>V35/N35</f>
        <v>7.241655969191271</v>
      </c>
      <c r="AB35" s="4">
        <f>N35/6</f>
        <v>519.33333333333337</v>
      </c>
      <c r="AC35" s="4">
        <f>V35/6</f>
        <v>3760.8333333333335</v>
      </c>
    </row>
    <row r="36" spans="1:29" x14ac:dyDescent="0.25">
      <c r="A36" t="str">
        <f>feed!A36</f>
        <v>KingBding</v>
      </c>
      <c r="B36" t="str">
        <f>feed!B36</f>
        <v>King B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68</v>
      </c>
      <c r="E36">
        <f>SUMPRODUCT(MID(0&amp;feed!E36,LARGE(INDEX(ISNUMBER(--MID(feed!E36,ROW($1:$19),1))*
ROW($1:$19),0),ROW($1:$19))+1,1)*10^ROW($1:$19)/10)</f>
        <v>7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60</v>
      </c>
      <c r="K36">
        <f>SUMPRODUCT(MID(0&amp;feed!K36,LARGE(INDEX(ISNUMBER(--MID(feed!K36,ROW($1:$19),1))*
ROW($1:$19),0),ROW($1:$19))+1,1)*10^ROW($1:$19)/10)</f>
        <v>19</v>
      </c>
      <c r="L36">
        <f>SUMPRODUCT(MID(0&amp;feed!L36,LARGE(INDEX(ISNUMBER(--MID(feed!L36,ROW($1:$19),1))*
ROW($1:$19),0),ROW($1:$19))+1,1)*10^ROW($1:$19)/10)</f>
        <v>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3076</v>
      </c>
      <c r="O36">
        <f>SUMPRODUCT(MID(0&amp;feed!O36,LARGE(INDEX(ISNUMBER(--MID(feed!O36,ROW($1:$5),1))*
ROW($1:$5),0),ROW($1:$5))+1,1)*10^ROW($1:$5)/10)</f>
        <v>200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feed!R36</f>
        <v>Southern Africa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" t="str">
        <f>feed!U36</f>
        <v>http://blocgame.com/stats.php?id=63205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14741</v>
      </c>
      <c r="AA36" s="8">
        <f>V36/N36</f>
        <v>8.2057867360208068</v>
      </c>
      <c r="AB36" s="4">
        <f>N36/6</f>
        <v>512.66666666666663</v>
      </c>
      <c r="AC36" s="4">
        <f>V36/6</f>
        <v>4206.833333333333</v>
      </c>
    </row>
    <row r="37" spans="1:29" x14ac:dyDescent="0.25">
      <c r="A37" t="str">
        <f>feed!A37</f>
        <v>whitmanistan</v>
      </c>
      <c r="B37" t="str">
        <f>feed!B37</f>
        <v>slim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121</v>
      </c>
      <c r="E37">
        <f>SUMPRODUCT(MID(0&amp;feed!E37,LARGE(INDEX(ISNUMBER(--MID(feed!E37,ROW($1:$19),1))*
ROW($1:$19),0),ROW($1:$19))+1,1)*10^ROW($1:$19)/10)</f>
        <v>7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6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2</v>
      </c>
      <c r="K37">
        <f>SUMPRODUCT(MID(0&amp;feed!K37,LARGE(INDEX(ISNUMBER(--MID(feed!K37,ROW($1:$19),1))*
ROW($1:$19),0),ROW($1:$19))+1,1)*10^ROW($1:$19)/10)</f>
        <v>17</v>
      </c>
      <c r="L37">
        <f>SUMPRODUCT(MID(0&amp;feed!L37,LARGE(INDEX(ISNUMBER(--MID(feed!L37,ROW($1:$19),1))*
ROW($1:$19),0),ROW($1:$19))+1,1)*10^ROW($1:$19)/10)</f>
        <v>9</v>
      </c>
      <c r="M37" t="str">
        <f>feed!M37</f>
        <v>Free Market</v>
      </c>
      <c r="N37">
        <f>SUMPRODUCT(MID(0&amp;feed!N37,LARGE(INDEX(ISNUMBER(--MID(feed!N37,ROW($1:$5),1))*
ROW($1:$5),0),ROW($1:$5))+1,1)*10^ROW($1:$5)/10)</f>
        <v>3054</v>
      </c>
      <c r="O37">
        <f>SUMPRODUCT(MID(0&amp;feed!O37,LARGE(INDEX(ISNUMBER(--MID(feed!O37,ROW($1:$5),1))*
ROW($1:$5),0),ROW($1:$5))+1,1)*10^ROW($1:$5)/10)</f>
        <v>6455</v>
      </c>
      <c r="P37" t="str">
        <f>feed!P37</f>
        <v>Untapped</v>
      </c>
      <c r="Q37">
        <f>IF(P37=0,40, IF(P37="Depleted",0, IF(P37="Near Depletion",10, IF(P37="Plentiful",70, IF(P37="Untapped",90,"Error")))))</f>
        <v>90</v>
      </c>
      <c r="R37" t="str">
        <f>feed!Q37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feed!R37</f>
        <v>Mesopotamia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37" t="str">
        <f>feed!U37</f>
        <v>http://blocgame.com/stats.php?id=36344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47298</v>
      </c>
      <c r="AA37" s="8">
        <f>V37/N37</f>
        <v>20.153241650294696</v>
      </c>
      <c r="AB37" s="4">
        <f>N37/6</f>
        <v>509</v>
      </c>
      <c r="AC37" s="4">
        <f>V37/6</f>
        <v>10258</v>
      </c>
    </row>
    <row r="38" spans="1:29" x14ac:dyDescent="0.25">
      <c r="A38" t="str">
        <f>feed!A38</f>
        <v>Sepidajistan</v>
      </c>
      <c r="B38" t="str">
        <f>feed!B38</f>
        <v>Shah Squid</v>
      </c>
      <c r="C38" t="str">
        <f>feed!C38</f>
        <v>Steel Brotherhood</v>
      </c>
      <c r="D38">
        <f>SUMPRODUCT(MID(0&amp;feed!D38,LARGE(INDEX(ISNUMBER(--MID(feed!D38,ROW($1:$19),1))*
ROW($1:$19),0),ROW($1:$19))+1,1)*10^ROW($1:$19)/10)</f>
        <v>39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2</v>
      </c>
      <c r="I38" t="str">
        <f>feed!I38</f>
        <v>Elite</v>
      </c>
      <c r="J38">
        <f>SUMPRODUCT(MID(0&amp;feed!J38,LARGE(INDEX(ISNUMBER(--MID(feed!J38,ROW($1:$19),1))*
ROW($1:$19),0),ROW($1:$19))+1,1)*10^ROW($1:$19)/10)</f>
        <v>13</v>
      </c>
      <c r="K38">
        <f>SUMPRODUCT(MID(0&amp;feed!K38,LARGE(INDEX(ISNUMBER(--MID(feed!K38,ROW($1:$19),1))*
ROW($1:$19),0),ROW($1:$19))+1,1)*10^ROW($1:$19)/10)</f>
        <v>7</v>
      </c>
      <c r="L38">
        <f>SUMPRODUCT(MID(0&amp;feed!L38,LARGE(INDEX(ISNUMBER(--MID(feed!L38,ROW($1:$19),1))*
ROW($1:$19),0),ROW($1:$19))+1,1)*10^ROW($1:$19)/10)</f>
        <v>3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3036</v>
      </c>
      <c r="O38">
        <f>SUMPRODUCT(MID(0&amp;feed!O38,LARGE(INDEX(ISNUMBER(--MID(feed!O38,ROW($1:$5),1))*
ROW($1:$5),0),ROW($1:$5))+1,1)*10^ROW($1:$5)/10)</f>
        <v>3646</v>
      </c>
      <c r="P38" t="str">
        <f>feed!P38</f>
        <v>Untapped</v>
      </c>
      <c r="Q38">
        <f>IF(P38=0,40, IF(P38="Depleted",0, IF(P38="Near Depletion",10, IF(P38="Plentiful",70, IF(P38="Untapped",90,"Error")))))</f>
        <v>90</v>
      </c>
      <c r="R38" t="str">
        <f>feed!Q38</f>
        <v>Powerful</v>
      </c>
      <c r="S38">
        <f>IF(R38="None",0, IF(R38="Meagre",1.5, IF(R38="Small",3, IF(R38="Mediocre",4.5, IF(R38="Somewhat Large",6, IF(R38="Large",7.5, IF(R38="Powerful",9, IF(R38="Very Powerful",10,"Error"))))))))</f>
        <v>9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38" t="str">
        <f>feed!U38</f>
        <v>http://blocgame.com/stats.php?id=59462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8667</v>
      </c>
      <c r="AA38" s="8">
        <f>V38/N38</f>
        <v>4.5839920948616601</v>
      </c>
      <c r="AB38" s="4">
        <f>N38/6</f>
        <v>506</v>
      </c>
      <c r="AC38" s="4">
        <f>V38/6</f>
        <v>2319.5</v>
      </c>
    </row>
    <row r="39" spans="1:29" x14ac:dyDescent="0.25">
      <c r="A39" t="str">
        <f>feed!A39</f>
        <v>Glubistan</v>
      </c>
      <c r="B39" t="str">
        <f>feed!B39</f>
        <v>Glub</v>
      </c>
      <c r="C39" t="str">
        <f>feed!C39</f>
        <v>SPQR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3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Poor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25</v>
      </c>
      <c r="L39">
        <f>SUMPRODUCT(MID(0&amp;feed!L39,LARGE(INDEX(ISNUMBER(--MID(feed!L39,ROW($1:$19),1))*
ROW($1:$19),0),ROW($1:$19))+1,1)*10^ROW($1:$19)/10)</f>
        <v>13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3029</v>
      </c>
      <c r="O39">
        <f>SUMPRODUCT(MID(0&amp;feed!O39,LARGE(INDEX(ISNUMBER(--MID(feed!O39,ROW($1:$5),1))*
ROW($1:$5),0),ROW($1:$5))+1,1)*10^ROW($1:$5)/10)</f>
        <v>2100</v>
      </c>
      <c r="P39" t="str">
        <f>feed!P39</f>
        <v>Plentiful</v>
      </c>
      <c r="Q39">
        <f>IF(P39=0,40, IF(P39="Depleted",0, IF(P39="Near Depletion",10, IF(P39="Plentiful",70, IF(P39="Untapped",90,"Error")))))</f>
        <v>70</v>
      </c>
      <c r="R39" t="str">
        <f>feed!Q39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feed!R39</f>
        <v>Arabia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39" t="str">
        <f>feed!U39</f>
        <v>http://blocgame.com/stats.php?id=63027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17467</v>
      </c>
      <c r="AA39" s="8">
        <f>V39/N39</f>
        <v>11.213931990756025</v>
      </c>
      <c r="AB39" s="4">
        <f>N39/6</f>
        <v>504.83333333333331</v>
      </c>
      <c r="AC39" s="4">
        <f>V39/6</f>
        <v>5661.166666666667</v>
      </c>
    </row>
    <row r="40" spans="1:29" x14ac:dyDescent="0.25">
      <c r="A40" t="str">
        <f>feed!A40</f>
        <v>Alamo</v>
      </c>
      <c r="B40" t="str">
        <f>feed!B40</f>
        <v>linksith</v>
      </c>
      <c r="C40" t="str">
        <f>feed!C40</f>
        <v>SPQR</v>
      </c>
      <c r="D40">
        <f>SUMPRODUCT(MID(0&amp;feed!D40,LARGE(INDEX(ISNUMBER(--MID(feed!D40,ROW($1:$19),1))*
ROW($1:$19),0),ROW($1:$19))+1,1)*10^ROW($1:$19)/10)</f>
        <v>78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1</v>
      </c>
      <c r="I40" t="str">
        <f>feed!I40</f>
        <v>Elite</v>
      </c>
      <c r="J40">
        <f>SUMPRODUCT(MID(0&amp;feed!J40,LARGE(INDEX(ISNUMBER(--MID(feed!J40,ROW($1:$19),1))*
ROW($1:$19),0),ROW($1:$19))+1,1)*10^ROW($1:$19)/10)</f>
        <v>8</v>
      </c>
      <c r="K40">
        <f>SUMPRODUCT(MID(0&amp;feed!K40,LARGE(INDEX(ISNUMBER(--MID(feed!K40,ROW($1:$19),1))*
ROW($1:$19),0),ROW($1:$19))+1,1)*10^ROW($1:$19)/10)</f>
        <v>11</v>
      </c>
      <c r="L40">
        <f>SUMPRODUCT(MID(0&amp;feed!L40,LARGE(INDEX(ISNUMBER(--MID(feed!L40,ROW($1:$19),1))*
ROW($1:$19),0),ROW($1:$19))+1,1)*10^ROW($1:$19)/10)</f>
        <v>6</v>
      </c>
      <c r="M40" t="str">
        <f>feed!M40</f>
        <v>Free Market</v>
      </c>
      <c r="N40">
        <f>SUMPRODUCT(MID(0&amp;feed!N40,LARGE(INDEX(ISNUMBER(--MID(feed!N40,ROW($1:$5),1))*
ROW($1:$5),0),ROW($1:$5))+1,1)*10^ROW($1:$5)/10)</f>
        <v>2998</v>
      </c>
      <c r="O40">
        <f>SUMPRODUCT(MID(0&amp;feed!O40,LARGE(INDEX(ISNUMBER(--MID(feed!O40,ROW($1:$5),1))*
ROW($1:$5),0),ROW($1:$5))+1,1)*10^ROW($1:$5)/10)</f>
        <v>4281</v>
      </c>
      <c r="P40" t="str">
        <f>feed!P40</f>
        <v>Untapped</v>
      </c>
      <c r="Q40">
        <f>IF(P40=0,40, IF(P40="Depleted",0, IF(P40="Near Depletion",10, IF(P40="Plentiful",70, IF(P40="Untapped",90,"Error")))))</f>
        <v>90</v>
      </c>
      <c r="R40" t="str">
        <f>feed!Q40</f>
        <v>Powerful</v>
      </c>
      <c r="S40">
        <f>IF(R40="None",0, IF(R40="Meagre",1.5, IF(R40="Small",3, IF(R40="Mediocre",4.5, IF(R40="Somewhat Large",6, IF(R40="Large",7.5, IF(R40="Powerful",9, IF(R40="Very Powerful",10,"Error"))))))))</f>
        <v>9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40" t="str">
        <f>feed!U40</f>
        <v>http://blocgame.com/stats.php?id=40536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>V40-H40*750-K40*375-L40*375</f>
        <v>9023</v>
      </c>
      <c r="AA40" s="8">
        <f>V40/N40</f>
        <v>5.3862575050033357</v>
      </c>
      <c r="AB40" s="4">
        <f>N40/6</f>
        <v>499.66666666666669</v>
      </c>
      <c r="AC40" s="4">
        <f>V40/6</f>
        <v>2691.3333333333335</v>
      </c>
    </row>
    <row r="41" spans="1:29" x14ac:dyDescent="0.25">
      <c r="A41" t="str">
        <f>feed!A41</f>
        <v>Crimea</v>
      </c>
      <c r="B41" t="str">
        <f>feed!B41</f>
        <v>Hayro Khan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98</v>
      </c>
      <c r="E41">
        <f>SUMPRODUCT(MID(0&amp;feed!E41,LARGE(INDEX(ISNUMBER(--MID(feed!E41,ROW($1:$19),1))*
ROW($1:$19),0),ROW($1:$19))+1,1)*10^ROW($1:$19)/10)</f>
        <v>0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11</v>
      </c>
      <c r="K41">
        <f>SUMPRODUCT(MID(0&amp;feed!K41,LARGE(INDEX(ISNUMBER(--MID(feed!K41,ROW($1:$19),1))*
ROW($1:$19),0),ROW($1:$19))+1,1)*10^ROW($1:$19)/10)</f>
        <v>17</v>
      </c>
      <c r="L41">
        <f>SUMPRODUCT(MID(0&amp;feed!L41,LARGE(INDEX(ISNUMBER(--MID(feed!L41,ROW($1:$19),1))*
ROW($1:$19),0),ROW($1:$19))+1,1)*10^ROW($1:$19)/10)</f>
        <v>11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2992</v>
      </c>
      <c r="O41">
        <f>SUMPRODUCT(MID(0&amp;feed!O41,LARGE(INDEX(ISNUMBER(--MID(feed!O41,ROW($1:$5),1))*
ROW($1:$5),0),ROW($1:$5))+1,1)*10^ROW($1:$5)/10)</f>
        <v>3243</v>
      </c>
      <c r="P41">
        <f>feed!P41</f>
        <v>0</v>
      </c>
      <c r="Q41">
        <f>IF(P41=0,40, IF(P41="Depleted",0, IF(P41="Near Depletion",10, IF(P41="Plentiful",70, IF(P41="Untapped",90,"Error")))))</f>
        <v>40</v>
      </c>
      <c r="R41" t="str">
        <f>feed!Q41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feed!R41</f>
        <v>Atlas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41" t="str">
        <f>feed!U41</f>
        <v>http://blocgame.com/stats.php?id=2570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18267</v>
      </c>
      <c r="AA41" s="8">
        <f>V41/N41</f>
        <v>10.366644385026738</v>
      </c>
      <c r="AB41" s="4">
        <f>N41/6</f>
        <v>498.66666666666669</v>
      </c>
      <c r="AC41" s="4">
        <f>V41/6</f>
        <v>5169.5</v>
      </c>
    </row>
    <row r="42" spans="1:29" x14ac:dyDescent="0.25">
      <c r="A42" t="str">
        <f>feed!A42</f>
        <v>Cameronia</v>
      </c>
      <c r="B42" t="str">
        <f>feed!B42</f>
        <v>Cameron Saxonson</v>
      </c>
      <c r="C42" t="str">
        <f>feed!C42</f>
        <v>Steel Brotherhood</v>
      </c>
      <c r="D42">
        <f>SUMPRODUCT(MID(0&amp;feed!D42,LARGE(INDEX(ISNUMBER(--MID(feed!D42,ROW($1:$19),1))*
ROW($1:$19),0),ROW($1:$19))+1,1)*10^ROW($1:$19)/10)</f>
        <v>64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Angelic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12</v>
      </c>
      <c r="K42">
        <f>SUMPRODUCT(MID(0&amp;feed!K42,LARGE(INDEX(ISNUMBER(--MID(feed!K42,ROW($1:$19),1))*
ROW($1:$19),0),ROW($1:$19))+1,1)*10^ROW($1:$19)/10)</f>
        <v>19</v>
      </c>
      <c r="L42">
        <f>SUMPRODUCT(MID(0&amp;feed!L42,LARGE(INDEX(ISNUMBER(--MID(feed!L42,ROW($1:$19),1))*
ROW($1:$19),0),ROW($1:$19))+1,1)*10^ROW($1:$19)/10)</f>
        <v>10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2988</v>
      </c>
      <c r="O42">
        <f>SUMPRODUCT(MID(0&amp;feed!O42,LARGE(INDEX(ISNUMBER(--MID(feed!O42,ROW($1:$5),1))*
ROW($1:$5),0),ROW($1:$5))+1,1)*10^ROW($1:$5)/10)</f>
        <v>158</v>
      </c>
      <c r="P42" t="str">
        <f>feed!P42</f>
        <v>Untapped</v>
      </c>
      <c r="Q42">
        <f>IF(P42=0,40, IF(P42="Depleted",0, IF(P42="Near Depletion",10, IF(P42="Plentiful",70, IF(P42="Untapped",90,"Error")))))</f>
        <v>90</v>
      </c>
      <c r="R42" t="str">
        <f>feed!Q42</f>
        <v>Powerful</v>
      </c>
      <c r="S42">
        <f>IF(R42="None",0, IF(R42="Meagre",1.5, IF(R42="Small",3, IF(R42="Mediocre",4.5, IF(R42="Somewhat Large",6, IF(R42="Large",7.5, IF(R42="Powerful",9, IF(R42="Very Powerful",10,"Error"))))))))</f>
        <v>9</v>
      </c>
      <c r="T42" t="str">
        <f>feed!R42</f>
        <v>Southern Cone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42" t="str">
        <f>feed!U42</f>
        <v>http://blocgame.com/stats.php?id=62688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6875</v>
      </c>
      <c r="AA42" s="8">
        <f>V42/N42</f>
        <v>6.6934404283801872</v>
      </c>
      <c r="AB42" s="4">
        <f>N42/6</f>
        <v>498</v>
      </c>
      <c r="AC42" s="4">
        <f>V42/6</f>
        <v>3333.3333333333335</v>
      </c>
    </row>
    <row r="43" spans="1:29" x14ac:dyDescent="0.25">
      <c r="A43" t="str">
        <f>feed!A43</f>
        <v>Salamaï¿½a</v>
      </c>
      <c r="B43" t="str">
        <f>feed!B43</f>
        <v>Bacardi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78</v>
      </c>
      <c r="E43">
        <f>SUMPRODUCT(MID(0&amp;feed!E43,LARGE(INDEX(ISNUMBER(--MID(feed!E43,ROW($1:$19),1))*
ROW($1:$19),0),ROW($1:$19))+1,1)*10^ROW($1:$19)/10)</f>
        <v>0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Good</v>
      </c>
      <c r="J43">
        <f>SUMPRODUCT(MID(0&amp;feed!J43,LARGE(INDEX(ISNUMBER(--MID(feed!J43,ROW($1:$19),1))*
ROW($1:$19),0),ROW($1:$19))+1,1)*10^ROW($1:$19)/10)</f>
        <v>40</v>
      </c>
      <c r="K43">
        <f>SUMPRODUCT(MID(0&amp;feed!K43,LARGE(INDEX(ISNUMBER(--MID(feed!K43,ROW($1:$19),1))*
ROW($1:$19),0),ROW($1:$19))+1,1)*10^ROW($1:$19)/10)</f>
        <v>23</v>
      </c>
      <c r="L43">
        <f>SUMPRODUCT(MID(0&amp;feed!L43,LARGE(INDEX(ISNUMBER(--MID(feed!L43,ROW($1:$19),1))*
ROW($1:$19),0),ROW($1:$19))+1,1)*10^ROW($1:$19)/10)</f>
        <v>8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2974</v>
      </c>
      <c r="O43">
        <f>SUMPRODUCT(MID(0&amp;feed!O43,LARGE(INDEX(ISNUMBER(--MID(feed!O43,ROW($1:$5),1))*
ROW($1:$5),0),ROW($1:$5))+1,1)*10^ROW($1:$5)/10)</f>
        <v>21</v>
      </c>
      <c r="P43" t="str">
        <f>feed!P43</f>
        <v>Untapped</v>
      </c>
      <c r="Q43">
        <f>IF(P43=0,40, IF(P43="Depleted",0, IF(P43="Near Depletion",10, IF(P43="Plentiful",70, IF(P43="Untapped",90,"Error")))))</f>
        <v>90</v>
      </c>
      <c r="R43" t="str">
        <f>feed!Q43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feed!R43</f>
        <v>Southern Cone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43" t="str">
        <f>feed!U43</f>
        <v>http://blocgame.com/stats.php?id=63383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>V43-H43*750-K43*375-L43*375</f>
        <v>10847</v>
      </c>
      <c r="AA43" s="8">
        <f>V43/N43</f>
        <v>8.0605245460659045</v>
      </c>
      <c r="AB43" s="4">
        <f>N43/6</f>
        <v>495.66666666666669</v>
      </c>
      <c r="AC43" s="4">
        <f>V43/6</f>
        <v>3995.3333333333335</v>
      </c>
    </row>
    <row r="44" spans="1:29" x14ac:dyDescent="0.25">
      <c r="A44" t="str">
        <f>feed!A44</f>
        <v>Southern Africa</v>
      </c>
      <c r="B44" t="str">
        <f>feed!B44</f>
        <v>TheMaster_ZA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130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4</v>
      </c>
      <c r="I44" t="str">
        <f>feed!I44</f>
        <v>Elite</v>
      </c>
      <c r="J44">
        <f>SUMPRODUCT(MID(0&amp;feed!J44,LARGE(INDEX(ISNUMBER(--MID(feed!J44,ROW($1:$19),1))*
ROW($1:$19),0),ROW($1:$19))+1,1)*10^ROW($1:$19)/10)</f>
        <v>12</v>
      </c>
      <c r="K44">
        <f>SUMPRODUCT(MID(0&amp;feed!K44,LARGE(INDEX(ISNUMBER(--MID(feed!K44,ROW($1:$19),1))*
ROW($1:$19),0),ROW($1:$19))+1,1)*10^ROW($1:$19)/10)</f>
        <v>39</v>
      </c>
      <c r="L44">
        <f>SUMPRODUCT(MID(0&amp;feed!L44,LARGE(INDEX(ISNUMBER(--MID(feed!L44,ROW($1:$19),1))*
ROW($1:$19),0),ROW($1:$19))+1,1)*10^ROW($1:$19)/10)</f>
        <v>6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2970</v>
      </c>
      <c r="O44">
        <f>SUMPRODUCT(MID(0&amp;feed!O44,LARGE(INDEX(ISNUMBER(--MID(feed!O44,ROW($1:$5),1))*
ROW($1:$5),0),ROW($1:$5))+1,1)*10^ROW($1:$5)/10)</f>
        <v>86</v>
      </c>
      <c r="P44" t="str">
        <f>feed!P44</f>
        <v>Untapped</v>
      </c>
      <c r="Q44">
        <f>IF(P44=0,40, IF(P44="Depleted",0, IF(P44="Near Depletion",10, IF(P44="Plentiful",70, IF(P44="Untapped",90,"Error")))))</f>
        <v>90</v>
      </c>
      <c r="R44" t="str">
        <f>feed!Q44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feed!R44</f>
        <v>Southern Africa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44" t="str">
        <f>feed!U44</f>
        <v>http://blocgame.com/stats.php?id=48410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31446</v>
      </c>
      <c r="AA44" s="8">
        <f>V44/N44</f>
        <v>17.27979797979798</v>
      </c>
      <c r="AB44" s="4">
        <f>N44/6</f>
        <v>495</v>
      </c>
      <c r="AC44" s="4">
        <f>V44/6</f>
        <v>8553.5</v>
      </c>
    </row>
    <row r="45" spans="1:29" x14ac:dyDescent="0.25">
      <c r="A45" t="str">
        <f>feed!A45</f>
        <v>Mesopotamia</v>
      </c>
      <c r="B45" t="str">
        <f>feed!B45</f>
        <v>Arcturus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110</v>
      </c>
      <c r="E45">
        <f>SUMPRODUCT(MID(0&amp;feed!E45,LARGE(INDEX(ISNUMBER(--MID(feed!E45,ROW($1:$19),1))*
ROW($1:$19),0),ROW($1:$19))+1,1)*10^ROW($1:$19)/10)</f>
        <v>7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4</v>
      </c>
      <c r="I45" t="str">
        <f>feed!I45</f>
        <v>Good</v>
      </c>
      <c r="J45">
        <f>SUMPRODUCT(MID(0&amp;feed!J45,LARGE(INDEX(ISNUMBER(--MID(feed!J45,ROW($1:$19),1))*
ROW($1:$19),0),ROW($1:$19))+1,1)*10^ROW($1:$19)/10)</f>
        <v>14</v>
      </c>
      <c r="K45">
        <f>SUMPRODUCT(MID(0&amp;feed!K45,LARGE(INDEX(ISNUMBER(--MID(feed!K45,ROW($1:$19),1))*
ROW($1:$19),0),ROW($1:$19))+1,1)*10^ROW($1:$19)/10)</f>
        <v>24</v>
      </c>
      <c r="L45">
        <f>SUMPRODUCT(MID(0&amp;feed!L45,LARGE(INDEX(ISNUMBER(--MID(feed!L45,ROW($1:$19),1))*
ROW($1:$19),0),ROW($1:$19))+1,1)*10^ROW($1:$19)/10)</f>
        <v>16</v>
      </c>
      <c r="M45" t="str">
        <f>feed!M45</f>
        <v>Free Market</v>
      </c>
      <c r="N45">
        <f>SUMPRODUCT(MID(0&amp;feed!N45,LARGE(INDEX(ISNUMBER(--MID(feed!N45,ROW($1:$5),1))*
ROW($1:$5),0),ROW($1:$5))+1,1)*10^ROW($1:$5)/10)</f>
        <v>2957</v>
      </c>
      <c r="O45">
        <f>SUMPRODUCT(MID(0&amp;feed!O45,LARGE(INDEX(ISNUMBER(--MID(feed!O45,ROW($1:$5),1))*
ROW($1:$5),0),ROW($1:$5))+1,1)*10^ROW($1:$5)/10)</f>
        <v>5666</v>
      </c>
      <c r="P45" t="str">
        <f>feed!P45</f>
        <v>Plentiful</v>
      </c>
      <c r="Q45">
        <f>IF(P45=0,40, IF(P45="Depleted",0, IF(P45="Near Depletion",10, IF(P45="Plentiful",70, IF(P45="Untapped",90,"Error")))))</f>
        <v>70</v>
      </c>
      <c r="R45" t="str">
        <f>feed!Q45</f>
        <v>Large</v>
      </c>
      <c r="S45">
        <f>IF(R45="None",0, IF(R45="Meagre",1.5, IF(R45="Small",3, IF(R45="Mediocre",4.5, IF(R45="Somewhat Large",6, IF(R45="Large",7.5, IF(R45="Powerful",9, IF(R45="Very Powerful",10,"Error"))))))))</f>
        <v>7.5</v>
      </c>
      <c r="T45" t="str">
        <f>feed!R45</f>
        <v>Mesopotamia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45" t="str">
        <f>feed!U45</f>
        <v>http://blocgame.com/stats.php?id=42045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19057</v>
      </c>
      <c r="AA45" s="8">
        <f>V45/N45</f>
        <v>12.531958065607034</v>
      </c>
      <c r="AB45" s="4">
        <f>N45/6</f>
        <v>492.83333333333331</v>
      </c>
      <c r="AC45" s="4">
        <f>V45/6</f>
        <v>6176.166666666667</v>
      </c>
    </row>
    <row r="46" spans="1:29" x14ac:dyDescent="0.25">
      <c r="A46" t="str">
        <f>feed!A46</f>
        <v>Giant Mechs</v>
      </c>
      <c r="B46" t="str">
        <f>feed!B46</f>
        <v>OiledDNA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58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Good</v>
      </c>
      <c r="J46">
        <f>SUMPRODUCT(MID(0&amp;feed!J46,LARGE(INDEX(ISNUMBER(--MID(feed!J46,ROW($1:$19),1))*
ROW($1:$19),0),ROW($1:$19))+1,1)*10^ROW($1:$19)/10)</f>
        <v>11</v>
      </c>
      <c r="K46">
        <f>SUMPRODUCT(MID(0&amp;feed!K46,LARGE(INDEX(ISNUMBER(--MID(feed!K46,ROW($1:$19),1))*
ROW($1:$19),0),ROW($1:$19))+1,1)*10^ROW($1:$19)/10)</f>
        <v>13</v>
      </c>
      <c r="L46">
        <f>SUMPRODUCT(MID(0&amp;feed!L46,LARGE(INDEX(ISNUMBER(--MID(feed!L46,ROW($1:$19),1))*
ROW($1:$19),0),ROW($1:$19))+1,1)*10^ROW($1:$19)/10)</f>
        <v>5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2951</v>
      </c>
      <c r="O46">
        <f>SUMPRODUCT(MID(0&amp;feed!O46,LARGE(INDEX(ISNUMBER(--MID(feed!O46,ROW($1:$5),1))*
ROW($1:$5),0),ROW($1:$5))+1,1)*10^ROW($1:$5)/10)</f>
        <v>147</v>
      </c>
      <c r="P46" t="str">
        <f>feed!P46</f>
        <v>Plentiful</v>
      </c>
      <c r="Q46">
        <f>IF(P46=0,40, IF(P46="Depleted",0, IF(P46="Near Depletion",10, IF(P46="Plentiful",70, IF(P46="Untapped",90,"Error")))))</f>
        <v>70</v>
      </c>
      <c r="R46" t="str">
        <f>feed!Q46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feed!R46</f>
        <v>Pacific Rim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46" t="str">
        <f>feed!U46</f>
        <v>http://blocgame.com/stats.php?id=60735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17540</v>
      </c>
      <c r="AA46" s="8">
        <f>V46/N46</f>
        <v>8.7394103693663165</v>
      </c>
      <c r="AB46" s="4">
        <f>N46/6</f>
        <v>491.83333333333331</v>
      </c>
      <c r="AC46" s="4">
        <f>V46/6</f>
        <v>4298.333333333333</v>
      </c>
    </row>
    <row r="47" spans="1:29" x14ac:dyDescent="0.25">
      <c r="A47" t="str">
        <f>feed!A47</f>
        <v>Johor</v>
      </c>
      <c r="B47" t="str">
        <f>feed!B47</f>
        <v>Helmi Omar</v>
      </c>
      <c r="C47" t="str">
        <f>feed!C47</f>
        <v>PIRATES</v>
      </c>
      <c r="D47">
        <f>SUMPRODUCT(MID(0&amp;feed!D47,LARGE(INDEX(ISNUMBER(--MID(feed!D47,ROW($1:$19),1))*
ROW($1:$19),0),ROW($1:$19))+1,1)*10^ROW($1:$19)/10)</f>
        <v>59</v>
      </c>
      <c r="E47">
        <f>SUMPRODUCT(MID(0&amp;feed!E47,LARGE(INDEX(ISNUMBER(--MID(feed!E47,ROW($1:$19),1))*
ROW($1:$19),0),ROW($1:$19))+1,1)*10^ROW($1:$19)/10)</f>
        <v>3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8</v>
      </c>
      <c r="K47">
        <f>SUMPRODUCT(MID(0&amp;feed!K47,LARGE(INDEX(ISNUMBER(--MID(feed!K47,ROW($1:$19),1))*
ROW($1:$19),0),ROW($1:$19))+1,1)*10^ROW($1:$19)/10)</f>
        <v>10</v>
      </c>
      <c r="L47">
        <f>SUMPRODUCT(MID(0&amp;feed!L47,LARGE(INDEX(ISNUMBER(--MID(feed!L47,ROW($1:$19),1))*
ROW($1:$19),0),ROW($1:$19))+1,1)*10^ROW($1:$19)/10)</f>
        <v>6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2920</v>
      </c>
      <c r="O47">
        <f>SUMPRODUCT(MID(0&amp;feed!O47,LARGE(INDEX(ISNUMBER(--MID(feed!O47,ROW($1:$5),1))*
ROW($1:$5),0),ROW($1:$5))+1,1)*10^ROW($1:$5)/10)</f>
        <v>13</v>
      </c>
      <c r="P47">
        <f>feed!P47</f>
        <v>0</v>
      </c>
      <c r="Q47">
        <f>IF(P47=0,40, IF(P47="Depleted",0, IF(P47="Near Depletion",10, IF(P47="Plentiful",70, IF(P47="Untapped",90,"Error")))))</f>
        <v>40</v>
      </c>
      <c r="R47" t="str">
        <f>feed!Q47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feed!R47</f>
        <v>Pacific Rim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47" t="str">
        <f>feed!U47</f>
        <v>http://blocgame.com/stats.php?id=60442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10191</v>
      </c>
      <c r="AA47" s="8">
        <f>V47/N47</f>
        <v>6.3154109589041099</v>
      </c>
      <c r="AB47" s="4">
        <f>N47/6</f>
        <v>486.66666666666669</v>
      </c>
      <c r="AC47" s="4">
        <f>V47/6</f>
        <v>3073.5</v>
      </c>
    </row>
    <row r="48" spans="1:29" x14ac:dyDescent="0.25">
      <c r="A48" t="str">
        <f>feed!A48</f>
        <v>SettingMoon</v>
      </c>
      <c r="B48" t="str">
        <f>feed!B48</f>
        <v>Hawk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36</v>
      </c>
      <c r="E48">
        <f>SUMPRODUCT(MID(0&amp;feed!E48,LARGE(INDEX(ISNUMBER(--MID(feed!E48,ROW($1:$19),1))*
ROW($1:$19),0),ROW($1:$19))+1,1)*10^ROW($1:$19)/10)</f>
        <v>4</v>
      </c>
      <c r="F48" t="str">
        <f>feed!F48</f>
        <v>Second World War surplus</v>
      </c>
      <c r="G48" t="str">
        <f>feed!G48</f>
        <v>Angelic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17</v>
      </c>
      <c r="K48">
        <f>SUMPRODUCT(MID(0&amp;feed!K48,LARGE(INDEX(ISNUMBER(--MID(feed!K48,ROW($1:$19),1))*
ROW($1:$19),0),ROW($1:$19))+1,1)*10^ROW($1:$19)/10)</f>
        <v>16</v>
      </c>
      <c r="L48">
        <f>SUMPRODUCT(MID(0&amp;feed!L48,LARGE(INDEX(ISNUMBER(--MID(feed!L48,ROW($1:$19),1))*
ROW($1:$19),0),ROW($1:$19))+1,1)*10^ROW($1:$19)/10)</f>
        <v>5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2920</v>
      </c>
      <c r="O48">
        <f>SUMPRODUCT(MID(0&amp;feed!O48,LARGE(INDEX(ISNUMBER(--MID(feed!O48,ROW($1:$5),1))*
ROW($1:$5),0),ROW($1:$5))+1,1)*10^ROW($1:$5)/10)</f>
        <v>357</v>
      </c>
      <c r="P48" t="str">
        <f>feed!P48</f>
        <v>Untapped</v>
      </c>
      <c r="Q48">
        <f>IF(P48=0,40, IF(P48="Depleted",0, IF(P48="Near Depletion",10, IF(P48="Plentiful",70, IF(P48="Untapped",90,"Error")))))</f>
        <v>90</v>
      </c>
      <c r="R48" t="str">
        <f>feed!Q48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feed!R48</f>
        <v>East Indies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48" t="str">
        <f>feed!U48</f>
        <v>http://blocgame.com/stats.php?id=62839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>V48-H48*750-K48*375-L48*375</f>
        <v>8632</v>
      </c>
      <c r="AA48" s="8">
        <f>V48/N48</f>
        <v>6.1667808219178086</v>
      </c>
      <c r="AB48" s="4">
        <f>N48/6</f>
        <v>486.66666666666669</v>
      </c>
      <c r="AC48" s="4">
        <f>V48/6</f>
        <v>3001.1666666666665</v>
      </c>
    </row>
    <row r="49" spans="1:29" x14ac:dyDescent="0.25">
      <c r="A49" t="str">
        <f>feed!A49</f>
        <v>Byzantium</v>
      </c>
      <c r="B49" t="str">
        <f>feed!B49</f>
        <v>The Wolf</v>
      </c>
      <c r="C49" t="str">
        <f>feed!C49</f>
        <v>Steel Brotherhood</v>
      </c>
      <c r="D49">
        <f>SUMPRODUCT(MID(0&amp;feed!D49,LARGE(INDEX(ISNUMBER(--MID(feed!D49,ROW($1:$19),1))*
ROW($1:$19),0),ROW($1:$19))+1,1)*10^ROW($1:$19)/10)</f>
        <v>74</v>
      </c>
      <c r="E49">
        <f>SUMPRODUCT(MID(0&amp;feed!E49,LARGE(INDEX(ISNUMBER(--MID(feed!E49,ROW($1:$19),1))*
ROW($1:$19),0),ROW($1:$19))+1,1)*10^ROW($1:$19)/10)</f>
        <v>5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4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11</v>
      </c>
      <c r="K49">
        <f>SUMPRODUCT(MID(0&amp;feed!K49,LARGE(INDEX(ISNUMBER(--MID(feed!K49,ROW($1:$19),1))*
ROW($1:$19),0),ROW($1:$19))+1,1)*10^ROW($1:$19)/10)</f>
        <v>37</v>
      </c>
      <c r="L49">
        <f>SUMPRODUCT(MID(0&amp;feed!L49,LARGE(INDEX(ISNUMBER(--MID(feed!L49,ROW($1:$19),1))*
ROW($1:$19),0),ROW($1:$19))+1,1)*10^ROW($1:$19)/10)</f>
        <v>14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2901</v>
      </c>
      <c r="O49">
        <f>SUMPRODUCT(MID(0&amp;feed!O49,LARGE(INDEX(ISNUMBER(--MID(feed!O49,ROW($1:$5),1))*
ROW($1:$5),0),ROW($1:$5))+1,1)*10^ROW($1:$5)/10)</f>
        <v>6088</v>
      </c>
      <c r="P49" t="str">
        <f>feed!P49</f>
        <v>Depleted</v>
      </c>
      <c r="Q49">
        <f>IF(P49=0,40, IF(P49="Depleted",0, IF(P49="Near Depletion",10, IF(P49="Plentiful",70, IF(P49="Untapped",90,"Error")))))</f>
        <v>0</v>
      </c>
      <c r="R49" t="str">
        <f>feed!Q49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feed!R49</f>
        <v>Mesopotamia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49" t="str">
        <f>feed!U49</f>
        <v>http://blocgame.com/stats.php?id=41125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18028</v>
      </c>
      <c r="AA49" s="8">
        <f>V49/N49</f>
        <v>13.841089279558773</v>
      </c>
      <c r="AB49" s="4">
        <f>N49/6</f>
        <v>483.5</v>
      </c>
      <c r="AC49" s="4">
        <f>V49/6</f>
        <v>6692.166666666667</v>
      </c>
    </row>
    <row r="50" spans="1:29" x14ac:dyDescent="0.25">
      <c r="A50" t="str">
        <f>feed!A50</f>
        <v>Eastasia</v>
      </c>
      <c r="B50" t="str">
        <f>feed!B50</f>
        <v>accounts being deleted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88</v>
      </c>
      <c r="E50">
        <f>SUMPRODUCT(MID(0&amp;feed!E50,LARGE(INDEX(ISNUMBER(--MID(feed!E50,ROW($1:$19),1))*
ROW($1:$19),0),ROW($1:$19))+1,1)*10^ROW($1:$19)/10)</f>
        <v>4</v>
      </c>
      <c r="F50" t="str">
        <f>feed!F50</f>
        <v>Korean War surplus</v>
      </c>
      <c r="G50" t="str">
        <f>feed!G50</f>
        <v>Nice</v>
      </c>
      <c r="H50">
        <f>SUMPRODUCT(MID(0&amp;feed!H50,LARGE(INDEX(ISNUMBER(--MID(feed!H50,ROW($1:$1),1))*
ROW($1:$1),0),ROW($1:$1))+1,1)*10^ROW($1:$1)/10)</f>
        <v>3</v>
      </c>
      <c r="I50" t="str">
        <f>feed!I50</f>
        <v>Elite</v>
      </c>
      <c r="J50">
        <f>SUMPRODUCT(MID(0&amp;feed!J50,LARGE(INDEX(ISNUMBER(--MID(feed!J50,ROW($1:$19),1))*
ROW($1:$19),0),ROW($1:$19))+1,1)*10^ROW($1:$19)/10)</f>
        <v>3</v>
      </c>
      <c r="K50">
        <f>SUMPRODUCT(MID(0&amp;feed!K50,LARGE(INDEX(ISNUMBER(--MID(feed!K50,ROW($1:$19),1))*
ROW($1:$19),0),ROW($1:$19))+1,1)*10^ROW($1:$19)/10)</f>
        <v>12</v>
      </c>
      <c r="L50">
        <f>SUMPRODUCT(MID(0&amp;feed!L50,LARGE(INDEX(ISNUMBER(--MID(feed!L50,ROW($1:$19),1))*
ROW($1:$19),0),ROW($1:$19))+1,1)*10^ROW($1:$19)/10)</f>
        <v>7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2896</v>
      </c>
      <c r="O50">
        <f>SUMPRODUCT(MID(0&amp;feed!O50,LARGE(INDEX(ISNUMBER(--MID(feed!O50,ROW($1:$5),1))*
ROW($1:$5),0),ROW($1:$5))+1,1)*10^ROW($1:$5)/10)</f>
        <v>800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Mediocre</v>
      </c>
      <c r="S50">
        <f>IF(R50="None",0, IF(R50="Meagre",1.5, IF(R50="Small",3, IF(R50="Mediocre",4.5, IF(R50="Somewhat Large",6, IF(R50="Large",7.5, IF(R50="Powerful",9, IF(R50="Very Powerful",10,"Error"))))))))</f>
        <v>4.5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50" t="str">
        <f>feed!U50</f>
        <v>http://blocgame.com/stats.php?id=63527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25195</v>
      </c>
      <c r="AA50" s="8">
        <f>V50/N50</f>
        <v>11.937154696132596</v>
      </c>
      <c r="AB50" s="4">
        <f>N50/6</f>
        <v>482.66666666666669</v>
      </c>
      <c r="AC50" s="4">
        <f>V50/6</f>
        <v>5761.666666666667</v>
      </c>
    </row>
    <row r="51" spans="1:29" x14ac:dyDescent="0.25">
      <c r="A51" t="str">
        <f>feed!A51</f>
        <v>Junovia</v>
      </c>
      <c r="B51" t="str">
        <f>feed!B51</f>
        <v>dontworryaboutit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72</v>
      </c>
      <c r="E51">
        <f>SUMPRODUCT(MID(0&amp;feed!E51,LARGE(INDEX(ISNUMBER(--MID(feed!E51,ROW($1:$19),1))*
ROW($1:$19),0),ROW($1:$19))+1,1)*10^ROW($1:$19)/10)</f>
        <v>6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12</v>
      </c>
      <c r="K51">
        <f>SUMPRODUCT(MID(0&amp;feed!K51,LARGE(INDEX(ISNUMBER(--MID(feed!K51,ROW($1:$19),1))*
ROW($1:$19),0),ROW($1:$19))+1,1)*10^ROW($1:$19)/10)</f>
        <v>24</v>
      </c>
      <c r="L51">
        <f>SUMPRODUCT(MID(0&amp;feed!L51,LARGE(INDEX(ISNUMBER(--MID(feed!L51,ROW($1:$19),1))*
ROW($1:$19),0),ROW($1:$19))+1,1)*10^ROW($1:$19)/10)</f>
        <v>7</v>
      </c>
      <c r="M51" t="str">
        <f>feed!M51</f>
        <v>Free Market</v>
      </c>
      <c r="N51">
        <f>SUMPRODUCT(MID(0&amp;feed!N51,LARGE(INDEX(ISNUMBER(--MID(feed!N51,ROW($1:$5),1))*
ROW($1:$5),0),ROW($1:$5))+1,1)*10^ROW($1:$5)/10)</f>
        <v>2892</v>
      </c>
      <c r="O51">
        <f>SUMPRODUCT(MID(0&amp;feed!O51,LARGE(INDEX(ISNUMBER(--MID(feed!O51,ROW($1:$5),1))*
ROW($1:$5),0),ROW($1:$5))+1,1)*10^ROW($1:$5)/10)</f>
        <v>283</v>
      </c>
      <c r="P51" t="str">
        <f>feed!P51</f>
        <v>Untapped</v>
      </c>
      <c r="Q51">
        <f>IF(P51=0,40, IF(P51="Depleted",0, IF(P51="Near Depletion",10, IF(P51="Plentiful",70, IF(P51="Untapped",90,"Error")))))</f>
        <v>90</v>
      </c>
      <c r="R51" t="str">
        <f>feed!Q51</f>
        <v>Large</v>
      </c>
      <c r="S51">
        <f>IF(R51="None",0, IF(R51="Meagre",1.5, IF(R51="Small",3, IF(R51="Mediocre",4.5, IF(R51="Somewhat Large",6, IF(R51="Large",7.5, IF(R51="Powerful",9, IF(R51="Very Powerful",10,"Error"))))))))</f>
        <v>7.5</v>
      </c>
      <c r="T51" t="str">
        <f>feed!R51</f>
        <v>Pacific Rim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51" t="str">
        <f>feed!U51</f>
        <v>http://blocgame.com/stats.php?id=63088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7009</v>
      </c>
      <c r="AA51" s="8">
        <f>V51/N51</f>
        <v>7.2213001383125865</v>
      </c>
      <c r="AB51" s="4">
        <f>N51/6</f>
        <v>482</v>
      </c>
      <c r="AC51" s="4">
        <f>V51/6</f>
        <v>3480.6666666666665</v>
      </c>
    </row>
    <row r="52" spans="1:29" x14ac:dyDescent="0.25">
      <c r="A52" t="str">
        <f>feed!A52</f>
        <v>Psilocybis</v>
      </c>
      <c r="B52" t="str">
        <f>feed!B52</f>
        <v>Lysergix</v>
      </c>
      <c r="C52" t="str">
        <f>feed!C52</f>
        <v>Brotherhood of Nod</v>
      </c>
      <c r="D52">
        <f>SUMPRODUCT(MID(0&amp;feed!D52,LARGE(INDEX(ISNUMBER(--MID(feed!D52,ROW($1:$19),1))*
ROW($1:$19),0),ROW($1:$19))+1,1)*10^ROW($1:$19)/10)</f>
        <v>38</v>
      </c>
      <c r="E52">
        <f>SUMPRODUCT(MID(0&amp;feed!E52,LARGE(INDEX(ISNUMBER(--MID(feed!E52,ROW($1:$19),1))*
ROW($1:$19),0),ROW($1:$19))+1,1)*10^ROW($1:$19)/10)</f>
        <v>7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Elite</v>
      </c>
      <c r="J52">
        <f>SUMPRODUCT(MID(0&amp;feed!J52,LARGE(INDEX(ISNUMBER(--MID(feed!J52,ROW($1:$19),1))*
ROW($1:$19),0),ROW($1:$19))+1,1)*10^ROW($1:$19)/10)</f>
        <v>17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9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2860</v>
      </c>
      <c r="O52">
        <f>SUMPRODUCT(MID(0&amp;feed!O52,LARGE(INDEX(ISNUMBER(--MID(feed!O52,ROW($1:$5),1))*
ROW($1:$5),0),ROW($1:$5))+1,1)*10^ROW($1:$5)/10)</f>
        <v>4934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Powerful</v>
      </c>
      <c r="S52">
        <f>IF(R52="None",0, IF(R52="Meagre",1.5, IF(R52="Small",3, IF(R52="Mediocre",4.5, IF(R52="Somewhat Large",6, IF(R52="Large",7.5, IF(R52="Powerful",9, IF(R52="Very Powerful",10,"Error"))))))))</f>
        <v>9</v>
      </c>
      <c r="T52" t="str">
        <f>feed!R52</f>
        <v>Persia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52" t="str">
        <f>feed!U52</f>
        <v>http://blocgame.com/stats.php?id=62795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10227</v>
      </c>
      <c r="AA52" s="8">
        <f>V52/N52</f>
        <v>6.8538461538461535</v>
      </c>
      <c r="AB52" s="4">
        <f>N52/6</f>
        <v>476.66666666666669</v>
      </c>
      <c r="AC52" s="4">
        <f>V52/6</f>
        <v>3267</v>
      </c>
    </row>
    <row r="53" spans="1:29" x14ac:dyDescent="0.25">
      <c r="A53" t="str">
        <f>feed!A53</f>
        <v>Mzab</v>
      </c>
      <c r="B53" t="str">
        <f>feed!B53</f>
        <v>Cuma Thurman</v>
      </c>
      <c r="C53" t="str">
        <f>feed!C53</f>
        <v>Steel Brotherhood</v>
      </c>
      <c r="D53">
        <f>SUMPRODUCT(MID(0&amp;feed!D53,LARGE(INDEX(ISNUMBER(--MID(feed!D53,ROW($1:$19),1))*
ROW($1:$19),0),ROW($1:$19))+1,1)*10^ROW($1:$19)/10)</f>
        <v>81</v>
      </c>
      <c r="E53">
        <f>SUMPRODUCT(MID(0&amp;feed!E53,LARGE(INDEX(ISNUMBER(--MID(feed!E53,ROW($1:$19),1))*
ROW($1:$19),0),ROW($1:$19))+1,1)*10^ROW($1:$19)/10)</f>
        <v>0</v>
      </c>
      <c r="F53" t="str">
        <f>feed!F53</f>
        <v>Second World War surplus</v>
      </c>
      <c r="G53" t="str">
        <f>feed!G53</f>
        <v>Pariah</v>
      </c>
      <c r="H53">
        <f>SUMPRODUCT(MID(0&amp;feed!H53,LARGE(INDEX(ISNUMBER(--MID(feed!H53,ROW($1:$1),1))*
ROW($1:$1),0),ROW($1:$1))+1,1)*10^ROW($1:$1)/10)</f>
        <v>4</v>
      </c>
      <c r="I53" t="str">
        <f>feed!I53</f>
        <v>Good</v>
      </c>
      <c r="J53">
        <f>SUMPRODUCT(MID(0&amp;feed!J53,LARGE(INDEX(ISNUMBER(--MID(feed!J53,ROW($1:$19),1))*
ROW($1:$19),0),ROW($1:$19))+1,1)*10^ROW($1:$19)/10)</f>
        <v>7</v>
      </c>
      <c r="K53">
        <f>SUMPRODUCT(MID(0&amp;feed!K53,LARGE(INDEX(ISNUMBER(--MID(feed!K53,ROW($1:$19),1))*
ROW($1:$19),0),ROW($1:$19))+1,1)*10^ROW($1:$19)/10)</f>
        <v>28</v>
      </c>
      <c r="L53">
        <f>SUMPRODUCT(MID(0&amp;feed!L53,LARGE(INDEX(ISNUMBER(--MID(feed!L53,ROW($1:$19),1))*
ROW($1:$19),0),ROW($1:$19))+1,1)*10^ROW($1:$19)/10)</f>
        <v>16</v>
      </c>
      <c r="M53" t="str">
        <f>feed!M53</f>
        <v>Mixed Economy</v>
      </c>
      <c r="N53">
        <f>SUMPRODUCT(MID(0&amp;feed!N53,LARGE(INDEX(ISNUMBER(--MID(feed!N53,ROW($1:$5),1))*
ROW($1:$5),0),ROW($1:$5))+1,1)*10^ROW($1:$5)/10)</f>
        <v>2847</v>
      </c>
      <c r="O53">
        <f>SUMPRODUCT(MID(0&amp;feed!O53,LARGE(INDEX(ISNUMBER(--MID(feed!O53,ROW($1:$5),1))*
ROW($1:$5),0),ROW($1:$5))+1,1)*10^ROW($1:$5)/10)</f>
        <v>3727</v>
      </c>
      <c r="P53">
        <f>feed!P53</f>
        <v>0</v>
      </c>
      <c r="Q53">
        <f>IF(P53=0,40, IF(P53="Depleted",0, IF(P53="Near Depletion",10, IF(P53="Plentiful",70, IF(P53="Untapped",90,"Error")))))</f>
        <v>40</v>
      </c>
      <c r="R53" t="str">
        <f>feed!Q53</f>
        <v>Small</v>
      </c>
      <c r="S53">
        <f>IF(R53="None",0, IF(R53="Meagre",1.5, IF(R53="Small",3, IF(R53="Mediocre",4.5, IF(R53="Somewhat Large",6, IF(R53="Large",7.5, IF(R53="Powerful",9, IF(R53="Very Powerful",10,"Error"))))))))</f>
        <v>3</v>
      </c>
      <c r="T53" t="str">
        <f>feed!R53</f>
        <v>Atlas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53" t="str">
        <f>feed!U53</f>
        <v>http://blocgame.com/stats.php?id=63775</v>
      </c>
      <c r="X53" s="4">
        <f>SUMPRODUCT(MID(0&amp;feed!V53,LARGE(INDEX(ISNUMBER(--MID(feed!V53,ROW($1:$5),1))*
ROW($1:$5),0),ROW($1:$5))+1,1)*10^ROW($1:$5)/10)</f>
        <v>0</v>
      </c>
      <c r="Y53">
        <f>feed!W53</f>
        <v>0.05</v>
      </c>
      <c r="Z53" s="4">
        <f>V53-H53*750-K53*375-L53*375</f>
        <v>18653</v>
      </c>
      <c r="AA53" s="8">
        <f>V53/N53</f>
        <v>13.401123990165086</v>
      </c>
      <c r="AB53" s="4">
        <f>N53/6</f>
        <v>474.5</v>
      </c>
      <c r="AC53" s="4">
        <f>V53/6</f>
        <v>6358.833333333333</v>
      </c>
    </row>
    <row r="54" spans="1:29" x14ac:dyDescent="0.25">
      <c r="A54" t="str">
        <f>feed!A54</f>
        <v>Puerto Libre</v>
      </c>
      <c r="B54" t="str">
        <f>feed!B54</f>
        <v>Jose Ramon Rodriguez III</v>
      </c>
      <c r="C54" t="str">
        <f>feed!C54</f>
        <v>The Federal Colonies</v>
      </c>
      <c r="D54">
        <f>SUMPRODUCT(MID(0&amp;feed!D54,LARGE(INDEX(ISNUMBER(--MID(feed!D54,ROW($1:$19),1))*
ROW($1:$19),0),ROW($1:$19))+1,1)*10^ROW($1:$19)/10)</f>
        <v>58</v>
      </c>
      <c r="E54">
        <f>SUMPRODUCT(MID(0&amp;feed!E54,LARGE(INDEX(ISNUMBER(--MID(feed!E54,ROW($1:$19),1))*
ROW($1:$19),0),ROW($1:$19))+1,1)*10^ROW($1:$19)/10)</f>
        <v>3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6</v>
      </c>
      <c r="K54">
        <f>SUMPRODUCT(MID(0&amp;feed!K54,LARGE(INDEX(ISNUMBER(--MID(feed!K54,ROW($1:$19),1))*
ROW($1:$19),0),ROW($1:$19))+1,1)*10^ROW($1:$19)/10)</f>
        <v>20</v>
      </c>
      <c r="L54">
        <f>SUMPRODUCT(MID(0&amp;feed!L54,LARGE(INDEX(ISNUMBER(--MID(feed!L54,ROW($1:$19),1))*
ROW($1:$19),0),ROW($1:$19))+1,1)*10^ROW($1:$19)/10)</f>
        <v>13</v>
      </c>
      <c r="M54" t="str">
        <f>feed!M54</f>
        <v>Free Market</v>
      </c>
      <c r="N54">
        <f>SUMPRODUCT(MID(0&amp;feed!N54,LARGE(INDEX(ISNUMBER(--MID(feed!N54,ROW($1:$5),1))*
ROW($1:$5),0),ROW($1:$5))+1,1)*10^ROW($1:$5)/10)</f>
        <v>2837</v>
      </c>
      <c r="O54">
        <f>SUMPRODUCT(MID(0&amp;feed!O54,LARGE(INDEX(ISNUMBER(--MID(feed!O54,ROW($1:$5),1))*
ROW($1:$5),0),ROW($1:$5))+1,1)*10^ROW($1:$5)/10)</f>
        <v>348</v>
      </c>
      <c r="P54" t="str">
        <f>feed!P54</f>
        <v>Untapped</v>
      </c>
      <c r="Q54">
        <f>IF(P54=0,40, IF(P54="Depleted",0, IF(P54="Near Depletion",10, IF(P54="Plentiful",70, IF(P54="Untapped",90,"Error")))))</f>
        <v>90</v>
      </c>
      <c r="R54" t="str">
        <f>feed!Q54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feed!R54</f>
        <v>Caribbean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54" t="str">
        <f>feed!U54</f>
        <v>http://blocgame.com/stats.php?id=61883</v>
      </c>
      <c r="X54" s="4">
        <f>SUMPRODUCT(MID(0&amp;feed!V54,LARGE(INDEX(ISNUMBER(--MID(feed!V54,ROW($1:$5),1))*
ROW($1:$5),0),ROW($1:$5))+1,1)*10^ROW($1:$5)/10)</f>
        <v>1</v>
      </c>
      <c r="Y54">
        <f>feed!W54</f>
        <v>0</v>
      </c>
      <c r="Z54" s="4">
        <f>V54-H54*750-K54*375-L54*375</f>
        <v>5375</v>
      </c>
      <c r="AA54" s="8">
        <f>V54/N54</f>
        <v>7.0497003877335214</v>
      </c>
      <c r="AB54" s="4">
        <f>N54/6</f>
        <v>472.83333333333331</v>
      </c>
      <c r="AC54" s="4">
        <f>V54/6</f>
        <v>3333.3333333333335</v>
      </c>
    </row>
    <row r="55" spans="1:29" x14ac:dyDescent="0.25">
      <c r="A55" t="str">
        <f>feed!A55</f>
        <v>Northmarch</v>
      </c>
      <c r="B55" t="str">
        <f>feed!B55</f>
        <v>Elroy</v>
      </c>
      <c r="C55" t="str">
        <f>feed!C55</f>
        <v>PIRATES</v>
      </c>
      <c r="D55">
        <f>SUMPRODUCT(MID(0&amp;feed!D55,LARGE(INDEX(ISNUMBER(--MID(feed!D55,ROW($1:$19),1))*
ROW($1:$19),0),ROW($1:$19))+1,1)*10^ROW($1:$19)/10)</f>
        <v>9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Angelic</v>
      </c>
      <c r="H55">
        <f>SUMPRODUCT(MID(0&amp;feed!H55,LARGE(INDEX(ISNUMBER(--MID(feed!H55,ROW($1:$1),1))*
ROW($1:$1),0),ROW($1:$1))+1,1)*10^ROW($1:$1)/10)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3</v>
      </c>
      <c r="K55">
        <f>SUMPRODUCT(MID(0&amp;feed!K55,LARGE(INDEX(ISNUMBER(--MID(feed!K55,ROW($1:$19),1))*
ROW($1:$19),0),ROW($1:$19))+1,1)*10^ROW($1:$19)/10)</f>
        <v>15</v>
      </c>
      <c r="L55">
        <f>SUMPRODUCT(MID(0&amp;feed!L55,LARGE(INDEX(ISNUMBER(--MID(feed!L55,ROW($1:$19),1))*
ROW($1:$19),0),ROW($1:$19))+1,1)*10^ROW($1:$19)/10)</f>
        <v>0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2821</v>
      </c>
      <c r="O55">
        <f>SUMPRODUCT(MID(0&amp;feed!O55,LARGE(INDEX(ISNUMBER(--MID(feed!O55,ROW($1:$5),1))*
ROW($1:$5),0),ROW($1:$5))+1,1)*10^ROW($1:$5)/10)</f>
        <v>21</v>
      </c>
      <c r="P55">
        <f>feed!P55</f>
        <v>0</v>
      </c>
      <c r="Q55">
        <f>IF(P55=0,40, IF(P55="Depleted",0, IF(P55="Near Depletion",10, IF(P55="Plentiful",70, IF(P55="Untapped",90,"Error")))))</f>
        <v>40</v>
      </c>
      <c r="R55" t="str">
        <f>feed!Q55</f>
        <v>Powerful</v>
      </c>
      <c r="S55">
        <f>IF(R55="None",0, IF(R55="Meagre",1.5, IF(R55="Small",3, IF(R55="Mediocre",4.5, IF(R55="Somewhat Large",6, IF(R55="Large",7.5, IF(R55="Powerful",9, IF(R55="Very Powerful",10,"Error"))))))))</f>
        <v>9</v>
      </c>
      <c r="T55" t="str">
        <f>feed!R55</f>
        <v>Caribbean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55" t="str">
        <f>feed!U55</f>
        <v>http://blocgame.com/stats.php?id=41629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>V55-H55*750-K55*375-L55*375</f>
        <v>2108</v>
      </c>
      <c r="AA55" s="8">
        <f>V55/N55</f>
        <v>3.5388160226869902</v>
      </c>
      <c r="AB55" s="4">
        <f>N55/6</f>
        <v>470.16666666666669</v>
      </c>
      <c r="AC55" s="4">
        <f>V55/6</f>
        <v>1663.8333333333333</v>
      </c>
    </row>
    <row r="56" spans="1:29" x14ac:dyDescent="0.25">
      <c r="A56" t="str">
        <f>feed!A56</f>
        <v>Deagle Nation!</v>
      </c>
      <c r="B56" t="str">
        <f>feed!B56</f>
        <v>Jace Connors</v>
      </c>
      <c r="C56" t="str">
        <f>feed!C56</f>
        <v>Brotherhood of Nod</v>
      </c>
      <c r="D56">
        <f>SUMPRODUCT(MID(0&amp;feed!D56,LARGE(INDEX(ISNUMBER(--MID(feed!D56,ROW($1:$19),1))*
ROW($1:$19),0),ROW($1:$19))+1,1)*10^ROW($1:$19)/10)</f>
        <v>138</v>
      </c>
      <c r="E56">
        <f>SUMPRODUCT(MID(0&amp;feed!E56,LARGE(INDEX(ISNUMBER(--MID(feed!E56,ROW($1:$19),1))*
ROW($1:$19),0),ROW($1:$19))+1,1)*10^ROW($1:$19)/10)</f>
        <v>2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6</v>
      </c>
      <c r="I56" t="str">
        <f>feed!I56</f>
        <v>Good</v>
      </c>
      <c r="J56">
        <f>SUMPRODUCT(MID(0&amp;feed!J56,LARGE(INDEX(ISNUMBER(--MID(feed!J56,ROW($1:$19),1))*
ROW($1:$19),0),ROW($1:$19))+1,1)*10^ROW($1:$19)/10)</f>
        <v>5</v>
      </c>
      <c r="K56">
        <f>SUMPRODUCT(MID(0&amp;feed!K56,LARGE(INDEX(ISNUMBER(--MID(feed!K56,ROW($1:$19),1))*
ROW($1:$19),0),ROW($1:$19))+1,1)*10^ROW($1:$19)/10)</f>
        <v>23</v>
      </c>
      <c r="L56">
        <f>SUMPRODUCT(MID(0&amp;feed!L56,LARGE(INDEX(ISNUMBER(--MID(feed!L56,ROW($1:$19),1))*
ROW($1:$19),0),ROW($1:$19))+1,1)*10^ROW($1:$19)/10)</f>
        <v>29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2803</v>
      </c>
      <c r="O56">
        <f>SUMPRODUCT(MID(0&amp;feed!O56,LARGE(INDEX(ISNUMBER(--MID(feed!O56,ROW($1:$5),1))*
ROW($1:$5),0),ROW($1:$5))+1,1)*10^ROW($1:$5)/10)</f>
        <v>3536</v>
      </c>
      <c r="P56" t="str">
        <f>feed!P56</f>
        <v>Untapped</v>
      </c>
      <c r="Q56">
        <f>IF(P56=0,40, IF(P56="Depleted",0, IF(P56="Near Depletion",10, IF(P56="Plentiful",70, IF(P56="Untapped",90,"Error")))))</f>
        <v>90</v>
      </c>
      <c r="R56" t="str">
        <f>feed!Q56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feed!R56</f>
        <v>Arabia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56" t="str">
        <f>feed!U56</f>
        <v>http://blocgame.com/stats.php?id=63100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28910</v>
      </c>
      <c r="AA56" s="8">
        <f>V56/N56</f>
        <v>18.876204067070994</v>
      </c>
      <c r="AB56" s="4">
        <f>N56/6</f>
        <v>467.16666666666669</v>
      </c>
      <c r="AC56" s="4">
        <f>V56/6</f>
        <v>8818.3333333333339</v>
      </c>
    </row>
    <row r="57" spans="1:29" x14ac:dyDescent="0.25">
      <c r="A57" t="str">
        <f>feed!A57</f>
        <v>Neechanville</v>
      </c>
      <c r="B57" t="str">
        <f>feed!B57</f>
        <v>Overlord-kun</v>
      </c>
      <c r="C57" t="str">
        <f>feed!C57</f>
        <v>Steel Brotherhood</v>
      </c>
      <c r="D57">
        <f>SUMPRODUCT(MID(0&amp;feed!D57,LARGE(INDEX(ISNUMBER(--MID(feed!D57,ROW($1:$19),1))*
ROW($1:$19),0),ROW($1:$19))+1,1)*10^ROW($1:$19)/10)</f>
        <v>85</v>
      </c>
      <c r="E57">
        <f>SUMPRODUCT(MID(0&amp;feed!E57,LARGE(INDEX(ISNUMBER(--MID(feed!E57,ROW($1:$19),1))*
ROW($1:$19),0),ROW($1:$19))+1,1)*10^ROW($1:$19)/10)</f>
        <v>3</v>
      </c>
      <c r="F57" t="str">
        <f>feed!F57</f>
        <v>Second World War surplus</v>
      </c>
      <c r="G57" t="str">
        <f>feed!G57</f>
        <v>Normal</v>
      </c>
      <c r="H57">
        <f>SUMPRODUCT(MID(0&amp;feed!H57,LARGE(INDEX(ISNUMBER(--MID(feed!H57,ROW($1:$1),1))*
ROW($1:$1),0),ROW($1:$1))+1,1)*10^ROW($1:$1)/10)</f>
        <v>2</v>
      </c>
      <c r="I57" t="str">
        <f>feed!I57</f>
        <v>Elite</v>
      </c>
      <c r="J57">
        <f>SUMPRODUCT(MID(0&amp;feed!J57,LARGE(INDEX(ISNUMBER(--MID(feed!J57,ROW($1:$19),1))*
ROW($1:$19),0),ROW($1:$19))+1,1)*10^ROW($1:$19)/10)</f>
        <v>4</v>
      </c>
      <c r="K57">
        <f>SUMPRODUCT(MID(0&amp;feed!K57,LARGE(INDEX(ISNUMBER(--MID(feed!K57,ROW($1:$19),1))*
ROW($1:$19),0),ROW($1:$19))+1,1)*10^ROW($1:$19)/10)</f>
        <v>21</v>
      </c>
      <c r="L57">
        <f>SUMPRODUCT(MID(0&amp;feed!L57,LARGE(INDEX(ISNUMBER(--MID(feed!L57,ROW($1:$19),1))*
ROW($1:$19),0),ROW($1:$19))+1,1)*10^ROW($1:$19)/10)</f>
        <v>6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2797</v>
      </c>
      <c r="O57">
        <f>SUMPRODUCT(MID(0&amp;feed!O57,LARGE(INDEX(ISNUMBER(--MID(feed!O57,ROW($1:$5),1))*
ROW($1:$5),0),ROW($1:$5))+1,1)*10^ROW($1:$5)/10)</f>
        <v>331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Large</v>
      </c>
      <c r="S57">
        <f>IF(R57="None",0, IF(R57="Meagre",1.5, IF(R57="Small",3, IF(R57="Mediocre",4.5, IF(R57="Somewhat Large",6, IF(R57="Large",7.5, IF(R57="Powerful",9, IF(R57="Very Powerful",10,"Error"))))))))</f>
        <v>7.5</v>
      </c>
      <c r="T57" t="str">
        <f>feed!R57</f>
        <v>Gran Colombia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57" t="str">
        <f>feed!U57</f>
        <v>http://blocgame.com/stats.php?id=63023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>V57-H57*750-K57*375-L57*375</f>
        <v>20014</v>
      </c>
      <c r="AA57" s="8">
        <f>V57/N57</f>
        <v>11.311762602788702</v>
      </c>
      <c r="AB57" s="4">
        <f>N57/6</f>
        <v>466.16666666666669</v>
      </c>
      <c r="AC57" s="4">
        <f>V57/6</f>
        <v>5273.166666666667</v>
      </c>
    </row>
    <row r="58" spans="1:29" x14ac:dyDescent="0.25">
      <c r="A58" t="str">
        <f>feed!A58</f>
        <v>Ivalice</v>
      </c>
      <c r="B58" t="str">
        <f>feed!B58</f>
        <v>Nighthawk571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82</v>
      </c>
      <c r="E58">
        <f>SUMPRODUCT(MID(0&amp;feed!E58,LARGE(INDEX(ISNUMBER(--MID(feed!E58,ROW($1:$19),1))*
ROW($1:$19),0),ROW($1:$19))+1,1)*10^ROW($1:$19)/10)</f>
        <v>2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Good</v>
      </c>
      <c r="J58">
        <f>SUMPRODUCT(MID(0&amp;feed!J58,LARGE(INDEX(ISNUMBER(--MID(feed!J58,ROW($1:$19),1))*
ROW($1:$19),0),ROW($1:$19))+1,1)*10^ROW($1:$19)/10)</f>
        <v>2</v>
      </c>
      <c r="K58">
        <f>SUMPRODUCT(MID(0&amp;feed!K58,LARGE(INDEX(ISNUMBER(--MID(feed!K58,ROW($1:$19),1))*
ROW($1:$19),0),ROW($1:$19))+1,1)*10^ROW($1:$19)/10)</f>
        <v>31</v>
      </c>
      <c r="L58">
        <f>SUMPRODUCT(MID(0&amp;feed!L58,LARGE(INDEX(ISNUMBER(--MID(feed!L58,ROW($1:$19),1))*
ROW($1:$19),0),ROW($1:$19))+1,1)*10^ROW($1:$19)/10)</f>
        <v>27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2792</v>
      </c>
      <c r="O58">
        <f>SUMPRODUCT(MID(0&amp;feed!O58,LARGE(INDEX(ISNUMBER(--MID(feed!O58,ROW($1:$5),1))*
ROW($1:$5),0),ROW($1:$5))+1,1)*10^ROW($1:$5)/10)</f>
        <v>2187</v>
      </c>
      <c r="P58" t="str">
        <f>feed!P58</f>
        <v>Plentiful</v>
      </c>
      <c r="Q58">
        <f>IF(P58=0,40, IF(P58="Depleted",0, IF(P58="Near Depletion",10, IF(P58="Plentiful",70, IF(P58="Untapped",90,"Error")))))</f>
        <v>70</v>
      </c>
      <c r="R58" t="str">
        <f>feed!Q58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feed!R58</f>
        <v>Arabia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58" t="str">
        <f>feed!U58</f>
        <v>http://blocgame.com/stats.php?id=63060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14756</v>
      </c>
      <c r="AA58" s="8">
        <f>V58/N58</f>
        <v>14.418338108882521</v>
      </c>
      <c r="AB58" s="4">
        <f>N58/6</f>
        <v>465.33333333333331</v>
      </c>
      <c r="AC58" s="4">
        <f>V58/6</f>
        <v>6709.333333333333</v>
      </c>
    </row>
    <row r="59" spans="1:29" x14ac:dyDescent="0.25">
      <c r="A59" t="str">
        <f>feed!A59</f>
        <v>Batu putih</v>
      </c>
      <c r="B59" t="str">
        <f>feed!B59</f>
        <v>Harzan</v>
      </c>
      <c r="C59" t="str">
        <f>feed!C59</f>
        <v>The Federal Colonies</v>
      </c>
      <c r="D59">
        <f>SUMPRODUCT(MID(0&amp;feed!D59,LARGE(INDEX(ISNUMBER(--MID(feed!D59,ROW($1:$19),1))*
ROW($1:$19),0),ROW($1:$19))+1,1)*10^ROW($1:$19)/10)</f>
        <v>6</v>
      </c>
      <c r="E59">
        <f>SUMPRODUCT(MID(0&amp;feed!E59,LARGE(INDEX(ISNUMBER(--MID(feed!E59,ROW($1:$19),1))*
ROW($1:$19),0),ROW($1:$19))+1,1)*10^ROW($1:$19)/10)</f>
        <v>1</v>
      </c>
      <c r="F59" t="str">
        <f>feed!F59</f>
        <v>Second World War surplus</v>
      </c>
      <c r="G59" t="str">
        <f>feed!G59</f>
        <v>Axis of Evil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3</v>
      </c>
      <c r="K59">
        <f>SUMPRODUCT(MID(0&amp;feed!K59,LARGE(INDEX(ISNUMBER(--MID(feed!K59,ROW($1:$19),1))*
ROW($1:$19),0),ROW($1:$19))+1,1)*10^ROW($1:$19)/10)</f>
        <v>5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2775</v>
      </c>
      <c r="O59">
        <f>SUMPRODUCT(MID(0&amp;feed!O59,LARGE(INDEX(ISNUMBER(--MID(feed!O59,ROW($1:$5),1))*
ROW($1:$5),0),ROW($1:$5))+1,1)*10^ROW($1:$5)/10)</f>
        <v>110</v>
      </c>
      <c r="P59" t="str">
        <f>feed!P59</f>
        <v>Depleted</v>
      </c>
      <c r="Q59">
        <f>IF(P59=0,40, IF(P59="Depleted",0, IF(P59="Near Depletion",10, IF(P59="Plentiful",70, IF(P59="Untapped",90,"Error")))))</f>
        <v>0</v>
      </c>
      <c r="R59" t="str">
        <f>feed!Q59</f>
        <v>Somewhat Large</v>
      </c>
      <c r="S59">
        <f>IF(R59="None",0, IF(R59="Meagre",1.5, IF(R59="Small",3, IF(R59="Mediocre",4.5, IF(R59="Somewhat Large",6, IF(R59="Large",7.5, IF(R59="Powerful",9, IF(R59="Very Powerful",10,"Error"))))))))</f>
        <v>6</v>
      </c>
      <c r="T59" t="str">
        <f>feed!R59</f>
        <v>East Indies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59" t="str">
        <f>feed!U59</f>
        <v>http://blocgame.com/stats.php?id=61926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64</v>
      </c>
      <c r="AA59" s="8">
        <f>V59/N59</f>
        <v>2.1852252252252251</v>
      </c>
      <c r="AB59" s="4">
        <f>N59/6</f>
        <v>462.5</v>
      </c>
      <c r="AC59" s="4">
        <f>V59/6</f>
        <v>1010.6666666666666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139</v>
      </c>
      <c r="E60">
        <f>SUMPRODUCT(MID(0&amp;feed!E60,LARGE(INDEX(ISNUMBER(--MID(feed!E60,ROW($1:$19),1))*
ROW($1:$19),0),ROW($1:$19))+1,1)*10^ROW($1:$19)/10)</f>
        <v>11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5</v>
      </c>
      <c r="I60" t="str">
        <f>feed!I60</f>
        <v>Good</v>
      </c>
      <c r="J60">
        <f>SUMPRODUCT(MID(0&amp;feed!J60,LARGE(INDEX(ISNUMBER(--MID(feed!J60,ROW($1:$19),1))*
ROW($1:$19),0),ROW($1:$19))+1,1)*10^ROW($1:$19)/10)</f>
        <v>1</v>
      </c>
      <c r="K60">
        <f>SUMPRODUCT(MID(0&amp;feed!K60,LARGE(INDEX(ISNUMBER(--MID(feed!K60,ROW($1:$19),1))*
ROW($1:$19),0),ROW($1:$19))+1,1)*10^ROW($1:$19)/10)</f>
        <v>23</v>
      </c>
      <c r="L60">
        <f>SUMPRODUCT(MID(0&amp;feed!L60,LARGE(INDEX(ISNUMBER(--MID(feed!L60,ROW($1:$19),1))*
ROW($1:$19),0),ROW($1:$19))+1,1)*10^ROW($1:$19)/10)</f>
        <v>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2772</v>
      </c>
      <c r="O60">
        <f>SUMPRODUCT(MID(0&amp;feed!O60,LARGE(INDEX(ISNUMBER(--MID(feed!O60,ROW($1:$5),1))*
ROW($1:$5),0),ROW($1:$5))+1,1)*10^ROW($1:$5)/10)</f>
        <v>326</v>
      </c>
      <c r="P60" t="str">
        <f>feed!P60</f>
        <v>Untapped</v>
      </c>
      <c r="Q60">
        <f>IF(P60=0,40, IF(P60="Depleted",0, IF(P60="Near Depletion",10, IF(P60="Plentiful",70, IF(P60="Untapped",90,"Error")))))</f>
        <v>90</v>
      </c>
      <c r="R60" t="str">
        <f>feed!Q60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26297</v>
      </c>
      <c r="AA60" s="8">
        <f>V60/N60</f>
        <v>14.897907647907648</v>
      </c>
      <c r="AB60" s="4">
        <f>N60/6</f>
        <v>462</v>
      </c>
      <c r="AC60" s="4">
        <f>V60/6</f>
        <v>6882.833333333333</v>
      </c>
    </row>
    <row r="61" spans="1:29" x14ac:dyDescent="0.25">
      <c r="A61" t="str">
        <f>feed!A61</f>
        <v>Thair</v>
      </c>
      <c r="B61" t="str">
        <f>feed!B61</f>
        <v>Tacoonastick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28</v>
      </c>
      <c r="E61">
        <f>SUMPRODUCT(MID(0&amp;feed!E61,LARGE(INDEX(ISNUMBER(--MID(feed!E61,ROW($1:$19),1))*
ROW($1:$19),0),ROW($1:$19))+1,1)*10^ROW($1:$19)/10)</f>
        <v>1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Good</v>
      </c>
      <c r="J61">
        <f>SUMPRODUCT(MID(0&amp;feed!J61,LARGE(INDEX(ISNUMBER(--MID(feed!J61,ROW($1:$19),1))*
ROW($1:$19),0),ROW($1:$19))+1,1)*10^ROW($1:$19)/10)</f>
        <v>14</v>
      </c>
      <c r="K61">
        <f>SUMPRODUCT(MID(0&amp;feed!K61,LARGE(INDEX(ISNUMBER(--MID(feed!K61,ROW($1:$19),1))*
ROW($1:$19),0),ROW($1:$19))+1,1)*10^ROW($1:$19)/10)</f>
        <v>7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2767</v>
      </c>
      <c r="O61">
        <f>SUMPRODUCT(MID(0&amp;feed!O61,LARGE(INDEX(ISNUMBER(--MID(feed!O61,ROW($1:$5),1))*
ROW($1:$5),0),ROW($1:$5))+1,1)*10^ROW($1:$5)/10)</f>
        <v>300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Large</v>
      </c>
      <c r="S61">
        <f>IF(R61="None",0, IF(R61="Meagre",1.5, IF(R61="Small",3, IF(R61="Mediocre",4.5, IF(R61="Somewhat Large",6, IF(R61="Large",7.5, IF(R61="Powerful",9, IF(R61="Very Powerful",10,"Error"))))))))</f>
        <v>7.5</v>
      </c>
      <c r="T61" t="str">
        <f>feed!R61</f>
        <v>Congo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61" t="str">
        <f>feed!U61</f>
        <v>http://blocgame.com/stats.php?id=60955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4465</v>
      </c>
      <c r="AA61" s="8">
        <f>V61/N61</f>
        <v>3.7820744488615827</v>
      </c>
      <c r="AB61" s="4">
        <f>N61/6</f>
        <v>461.16666666666669</v>
      </c>
      <c r="AC61" s="4">
        <f>V61/6</f>
        <v>1744.1666666666667</v>
      </c>
    </row>
    <row r="62" spans="1:29" x14ac:dyDescent="0.25">
      <c r="A62" t="str">
        <f>feed!A62</f>
        <v>Krakozhia</v>
      </c>
      <c r="B62" t="str">
        <f>feed!B62</f>
        <v>Ilyich</v>
      </c>
      <c r="C62" t="str">
        <f>feed!C62</f>
        <v>Interpol</v>
      </c>
      <c r="D62">
        <f>SUMPRODUCT(MID(0&amp;feed!D62,LARGE(INDEX(ISNUMBER(--MID(feed!D62,ROW($1:$19),1))*
ROW($1:$19),0),ROW($1:$19))+1,1)*10^ROW($1:$19)/10)</f>
        <v>122</v>
      </c>
      <c r="E62">
        <f>SUMPRODUCT(MID(0&amp;feed!E62,LARGE(INDEX(ISNUMBER(--MID(feed!E62,ROW($1:$19),1))*
ROW($1:$19),0),ROW($1:$19))+1,1)*10^ROW($1:$19)/10)</f>
        <v>2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4</v>
      </c>
      <c r="I62" t="str">
        <f>feed!I62</f>
        <v>Good</v>
      </c>
      <c r="J62">
        <f>SUMPRODUCT(MID(0&amp;feed!J62,LARGE(INDEX(ISNUMBER(--MID(feed!J62,ROW($1:$19),1))*
ROW($1:$19),0),ROW($1:$19))+1,1)*10^ROW($1:$19)/10)</f>
        <v>5</v>
      </c>
      <c r="K62">
        <f>SUMPRODUCT(MID(0&amp;feed!K62,LARGE(INDEX(ISNUMBER(--MID(feed!K62,ROW($1:$19),1))*
ROW($1:$19),0),ROW($1:$19))+1,1)*10^ROW($1:$19)/10)</f>
        <v>20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2762</v>
      </c>
      <c r="O62">
        <f>SUMPRODUCT(MID(0&amp;feed!O62,LARGE(INDEX(ISNUMBER(--MID(feed!O62,ROW($1:$5),1))*
ROW($1:$5),0),ROW($1:$5))+1,1)*10^ROW($1:$5)/10)</f>
        <v>484</v>
      </c>
      <c r="P62" t="str">
        <f>feed!P62</f>
        <v>Untapped</v>
      </c>
      <c r="Q62">
        <f>IF(P62=0,40, IF(P62="Depleted",0, IF(P62="Near Depletion",10, IF(P62="Plentiful",70, IF(P62="Untapped",90,"Error")))))</f>
        <v>90</v>
      </c>
      <c r="R62" t="str">
        <f>feed!Q62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62" t="str">
        <f>feed!U62</f>
        <v>http://blocgame.com/stats.php?id=39065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16034</v>
      </c>
      <c r="AA62" s="8">
        <f>V62/N62</f>
        <v>10.285662563359883</v>
      </c>
      <c r="AB62" s="4">
        <f>N62/6</f>
        <v>460.33333333333331</v>
      </c>
      <c r="AC62" s="4">
        <f>V62/6</f>
        <v>4734.833333333333</v>
      </c>
    </row>
    <row r="63" spans="1:29" x14ac:dyDescent="0.25">
      <c r="A63" t="str">
        <f>feed!A63</f>
        <v>Ferma</v>
      </c>
      <c r="B63" t="str">
        <f>feed!B63</f>
        <v>President Jacobo Vincenzo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78</v>
      </c>
      <c r="E63">
        <f>SUMPRODUCT(MID(0&amp;feed!E63,LARGE(INDEX(ISNUMBER(--MID(feed!E63,ROW($1:$19),1))*
ROW($1:$19),0),ROW($1:$19))+1,1)*10^ROW($1:$19)/10)</f>
        <v>1</v>
      </c>
      <c r="F63" t="str">
        <f>feed!F63</f>
        <v>Korean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3</v>
      </c>
      <c r="I63" t="str">
        <f>feed!I63</f>
        <v>Elite</v>
      </c>
      <c r="J63">
        <f>SUMPRODUCT(MID(0&amp;feed!J63,LARGE(INDEX(ISNUMBER(--MID(feed!J63,ROW($1:$19),1))*
ROW($1:$19),0),ROW($1:$19))+1,1)*10^ROW($1:$19)/10)</f>
        <v>8</v>
      </c>
      <c r="K63">
        <f>SUMPRODUCT(MID(0&amp;feed!K63,LARGE(INDEX(ISNUMBER(--MID(feed!K63,ROW($1:$19),1))*
ROW($1:$19),0),ROW($1:$19))+1,1)*10^ROW($1:$19)/10)</f>
        <v>25</v>
      </c>
      <c r="L63">
        <f>SUMPRODUCT(MID(0&amp;feed!L63,LARGE(INDEX(ISNUMBER(--MID(feed!L63,ROW($1:$19),1))*
ROW($1:$19),0),ROW($1:$19))+1,1)*10^ROW($1:$19)/10)</f>
        <v>0</v>
      </c>
      <c r="M63" t="str">
        <f>feed!M63</f>
        <v>Free Market</v>
      </c>
      <c r="N63">
        <f>SUMPRODUCT(MID(0&amp;feed!N63,LARGE(INDEX(ISNUMBER(--MID(feed!N63,ROW($1:$5),1))*
ROW($1:$5),0),ROW($1:$5))+1,1)*10^ROW($1:$5)/10)</f>
        <v>2753</v>
      </c>
      <c r="O63">
        <f>SUMPRODUCT(MID(0&amp;feed!O63,LARGE(INDEX(ISNUMBER(--MID(feed!O63,ROW($1:$5),1))*
ROW($1:$5),0),ROW($1:$5))+1,1)*10^ROW($1:$5)/10)</f>
        <v>178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Large</v>
      </c>
      <c r="S63">
        <f>IF(R63="None",0, IF(R63="Meagre",1.5, IF(R63="Small",3, IF(R63="Mediocre",4.5, IF(R63="Somewhat Large",6, IF(R63="Large",7.5, IF(R63="Powerful",9, IF(R63="Very Powerful",10,"Error"))))))))</f>
        <v>7.5</v>
      </c>
      <c r="T63" t="str">
        <f>feed!R63</f>
        <v>Southern Cone</v>
      </c>
      <c r="U63" t="str">
        <f>feed!S63</f>
        <v>United States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63" t="str">
        <f>feed!U63</f>
        <v>http://blocgame.com/stats.php?id=58784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16031</v>
      </c>
      <c r="AA63" s="8">
        <f>V63/N63</f>
        <v>10.04576825281511</v>
      </c>
      <c r="AB63" s="4">
        <f>N63/6</f>
        <v>458.83333333333331</v>
      </c>
      <c r="AC63" s="4">
        <f>V63/6</f>
        <v>4609.333333333333</v>
      </c>
    </row>
    <row r="64" spans="1:29" x14ac:dyDescent="0.25">
      <c r="A64" t="str">
        <f>feed!A64</f>
        <v>Lubekran</v>
      </c>
      <c r="B64" t="str">
        <f>feed!B64</f>
        <v>septima</v>
      </c>
      <c r="C64" t="str">
        <f>feed!C64</f>
        <v>Interpol</v>
      </c>
      <c r="D64">
        <f>SUMPRODUCT(MID(0&amp;feed!D64,LARGE(INDEX(ISNUMBER(--MID(feed!D64,ROW($1:$19),1))*
ROW($1:$19),0),ROW($1:$19))+1,1)*10^ROW($1:$19)/10)</f>
        <v>65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1</v>
      </c>
      <c r="I64" t="str">
        <f>feed!I64</f>
        <v>Good</v>
      </c>
      <c r="J64">
        <f>SUMPRODUCT(MID(0&amp;feed!J64,LARGE(INDEX(ISNUMBER(--MID(feed!J64,ROW($1:$19),1))*
ROW($1:$19),0),ROW($1:$19))+1,1)*10^ROW($1:$19)/10)</f>
        <v>2</v>
      </c>
      <c r="K64">
        <f>SUMPRODUCT(MID(0&amp;feed!K64,LARGE(INDEX(ISNUMBER(--MID(feed!K64,ROW($1:$19),1))*
ROW($1:$19),0),ROW($1:$19))+1,1)*10^ROW($1:$19)/10)</f>
        <v>10</v>
      </c>
      <c r="L64">
        <f>SUMPRODUCT(MID(0&amp;feed!L64,LARGE(INDEX(ISNUMBER(--MID(feed!L64,ROW($1:$19),1))*
ROW($1:$19),0),ROW($1:$19))+1,1)*10^ROW($1:$19)/10)</f>
        <v>5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2748</v>
      </c>
      <c r="O64">
        <f>SUMPRODUCT(MID(0&amp;feed!O64,LARGE(INDEX(ISNUMBER(--MID(feed!O64,ROW($1:$5),1))*
ROW($1:$5),0),ROW($1:$5))+1,1)*10^ROW($1:$5)/10)</f>
        <v>312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feed!R64</f>
        <v>Indochina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64" t="str">
        <f>feed!U64</f>
        <v>http://blocgame.com/stats.php?id=62568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>V64-H64*750-K64*375-L64*375</f>
        <v>240</v>
      </c>
      <c r="AA64" s="8">
        <f>V64/N64</f>
        <v>2.4072052401746724</v>
      </c>
      <c r="AB64" s="4">
        <f>N64/6</f>
        <v>458</v>
      </c>
      <c r="AC64" s="4">
        <f>V64/6</f>
        <v>1102.5</v>
      </c>
    </row>
    <row r="65" spans="1:29" x14ac:dyDescent="0.25">
      <c r="A65" t="str">
        <f>feed!A65</f>
        <v>Petai Belalang</v>
      </c>
      <c r="B65" t="str">
        <f>feed!B65</f>
        <v>zulhasr39689</v>
      </c>
      <c r="C65" t="str">
        <f>feed!C65</f>
        <v>PIRATES</v>
      </c>
      <c r="D65">
        <f>SUMPRODUCT(MID(0&amp;feed!D65,LARGE(INDEX(ISNUMBER(--MID(feed!D65,ROW($1:$19),1))*
ROW($1:$19),0),ROW($1:$19))+1,1)*10^ROW($1:$19)/10)</f>
        <v>100</v>
      </c>
      <c r="E65">
        <f>SUMPRODUCT(MID(0&amp;feed!E65,LARGE(INDEX(ISNUMBER(--MID(feed!E65,ROW($1:$19),1))*
ROW($1:$19),0),ROW($1:$19))+1,1)*10^ROW($1:$19)/10)</f>
        <v>21</v>
      </c>
      <c r="F65" t="str">
        <f>feed!F65</f>
        <v>Korean War surplus</v>
      </c>
      <c r="G65" t="str">
        <f>feed!G65</f>
        <v>Angelic</v>
      </c>
      <c r="H65">
        <f>SUMPRODUCT(MID(0&amp;feed!H65,LARGE(INDEX(ISNUMBER(--MID(feed!H65,ROW($1:$1),1))*
ROW($1:$1),0),ROW($1:$1))+1,1)*10^ROW($1:$1)/10)</f>
        <v>4</v>
      </c>
      <c r="I65" t="str">
        <f>feed!I65</f>
        <v>Good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12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2712</v>
      </c>
      <c r="O65">
        <f>SUMPRODUCT(MID(0&amp;feed!O65,LARGE(INDEX(ISNUMBER(--MID(feed!O65,ROW($1:$5),1))*
ROW($1:$5),0),ROW($1:$5))+1,1)*10^ROW($1:$5)/10)</f>
        <v>142</v>
      </c>
      <c r="P65" t="str">
        <f>feed!P65</f>
        <v>Untapped</v>
      </c>
      <c r="Q65">
        <f>IF(P65=0,40, IF(P65="Depleted",0, IF(P65="Near Depletion",10, IF(P65="Plentiful",70, IF(P65="Untapped",90,"Error")))))</f>
        <v>90</v>
      </c>
      <c r="R65" t="str">
        <f>feed!Q65</f>
        <v>Powerful</v>
      </c>
      <c r="S65">
        <f>IF(R65="None",0, IF(R65="Meagre",1.5, IF(R65="Small",3, IF(R65="Mediocre",4.5, IF(R65="Somewhat Large",6, IF(R65="Large",7.5, IF(R65="Powerful",9, IF(R65="Very Powerful",10,"Error"))))))))</f>
        <v>9</v>
      </c>
      <c r="T65" t="str">
        <f>feed!R65</f>
        <v>East Indies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65" t="str">
        <f>feed!U65</f>
        <v>http://blocgame.com/stats.php?id=60767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>V65-H65*750-K65*375-L65*375</f>
        <v>28778</v>
      </c>
      <c r="AA65" s="8">
        <f>V65/N65</f>
        <v>14.068215339233038</v>
      </c>
      <c r="AB65" s="4">
        <f>N65/6</f>
        <v>452</v>
      </c>
      <c r="AC65" s="4">
        <f>V65/6</f>
        <v>6358.833333333333</v>
      </c>
    </row>
    <row r="66" spans="1:29" x14ac:dyDescent="0.25">
      <c r="A66" t="str">
        <f>feed!A66</f>
        <v>Khuzestan</v>
      </c>
      <c r="B66" t="str">
        <f>feed!B66</f>
        <v>Georgy Zhukov</v>
      </c>
      <c r="C66" t="str">
        <f>feed!C66</f>
        <v>The Federal Colonies</v>
      </c>
      <c r="D66">
        <f>SUMPRODUCT(MID(0&amp;feed!D66,LARGE(INDEX(ISNUMBER(--MID(feed!D66,ROW($1:$19),1))*
ROW($1:$19),0),ROW($1:$19))+1,1)*10^ROW($1:$19)/10)</f>
        <v>99</v>
      </c>
      <c r="E66">
        <f>SUMPRODUCT(MID(0&amp;feed!E66,LARGE(INDEX(ISNUMBER(--MID(feed!E66,ROW($1:$19),1))*
ROW($1:$19),0),ROW($1:$19))+1,1)*10^ROW($1:$19)/10)</f>
        <v>2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4</v>
      </c>
      <c r="I66" t="str">
        <f>feed!I66</f>
        <v>Elite</v>
      </c>
      <c r="J66">
        <f>SUMPRODUCT(MID(0&amp;feed!J66,LARGE(INDEX(ISNUMBER(--MID(feed!J66,ROW($1:$19),1))*
ROW($1:$19),0),ROW($1:$19))+1,1)*10^ROW($1:$19)/10)</f>
        <v>5</v>
      </c>
      <c r="K66">
        <f>SUMPRODUCT(MID(0&amp;feed!K66,LARGE(INDEX(ISNUMBER(--MID(feed!K66,ROW($1:$19),1))*
ROW($1:$19),0),ROW($1:$19))+1,1)*10^ROW($1:$19)/10)</f>
        <v>22</v>
      </c>
      <c r="L66">
        <f>SUMPRODUCT(MID(0&amp;feed!L66,LARGE(INDEX(ISNUMBER(--MID(feed!L66,ROW($1:$19),1))*
ROW($1:$19),0),ROW($1:$19))+1,1)*10^ROW($1:$19)/10)</f>
        <v>10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2706</v>
      </c>
      <c r="O66">
        <f>SUMPRODUCT(MID(0&amp;feed!O66,LARGE(INDEX(ISNUMBER(--MID(feed!O66,ROW($1:$5),1))*
ROW($1:$5),0),ROW($1:$5))+1,1)*10^ROW($1:$5)/10)</f>
        <v>2811</v>
      </c>
      <c r="P66" t="str">
        <f>feed!P66</f>
        <v>Untapped</v>
      </c>
      <c r="Q66">
        <f>IF(P66=0,40, IF(P66="Depleted",0, IF(P66="Near Depletion",10, IF(P66="Plentiful",70, IF(P66="Untapped",90,"Error")))))</f>
        <v>90</v>
      </c>
      <c r="R66" t="str">
        <f>feed!Q66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66" t="str">
        <f>feed!U66</f>
        <v>http://blocgame.com/stats.php?id=48914</v>
      </c>
      <c r="X66" s="4">
        <f>SUMPRODUCT(MID(0&amp;feed!V66,LARGE(INDEX(ISNUMBER(--MID(feed!V66,ROW($1:$5),1))*
ROW($1:$5),0),ROW($1:$5))+1,1)*10^ROW($1:$5)/10)</f>
        <v>2</v>
      </c>
      <c r="Y66">
        <f>feed!W66</f>
        <v>0</v>
      </c>
      <c r="Z66" s="4">
        <f>V66-H66*750-K66*375-L66*375</f>
        <v>27240</v>
      </c>
      <c r="AA66" s="8">
        <f>V66/N66</f>
        <v>15.609756097560975</v>
      </c>
      <c r="AB66" s="4">
        <f>N66/6</f>
        <v>451</v>
      </c>
      <c r="AC66" s="4">
        <f>V66/6</f>
        <v>7040</v>
      </c>
    </row>
    <row r="67" spans="1:29" x14ac:dyDescent="0.25">
      <c r="A67" t="str">
        <f>feed!A67</f>
        <v>Crayola</v>
      </c>
      <c r="B67" t="str">
        <f>feed!B67</f>
        <v>baker greg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121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11</v>
      </c>
      <c r="K67">
        <f>SUMPRODUCT(MID(0&amp;feed!K67,LARGE(INDEX(ISNUMBER(--MID(feed!K67,ROW($1:$19),1))*
ROW($1:$19),0),ROW($1:$19))+1,1)*10^ROW($1:$19)/10)</f>
        <v>30</v>
      </c>
      <c r="L67">
        <f>SUMPRODUCT(MID(0&amp;feed!L67,LARGE(INDEX(ISNUMBER(--MID(feed!L67,ROW($1:$19),1))*
ROW($1:$19),0),ROW($1:$19))+1,1)*10^ROW($1:$19)/10)</f>
        <v>9</v>
      </c>
      <c r="M67" t="str">
        <f>feed!M67</f>
        <v>Mixed Economy</v>
      </c>
      <c r="N67">
        <f>SUMPRODUCT(MID(0&amp;feed!N67,LARGE(INDEX(ISNUMBER(--MID(feed!N67,ROW($1:$5),1))*
ROW($1:$5),0),ROW($1:$5))+1,1)*10^ROW($1:$5)/10)</f>
        <v>2704</v>
      </c>
      <c r="O67">
        <f>SUMPRODUCT(MID(0&amp;feed!O67,LARGE(INDEX(ISNUMBER(--MID(feed!O67,ROW($1:$5),1))*
ROW($1:$5),0),ROW($1:$5))+1,1)*10^ROW($1:$5)/10)</f>
        <v>3230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Large</v>
      </c>
      <c r="S67">
        <f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Egypt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67" t="str">
        <f>feed!U67</f>
        <v>http://blocgame.com/stats.php?id=63958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34422</v>
      </c>
      <c r="AA67" s="8">
        <f>V67/N67</f>
        <v>19.248150887573964</v>
      </c>
      <c r="AB67" s="4">
        <f>N67/6</f>
        <v>450.66666666666669</v>
      </c>
      <c r="AC67" s="4">
        <f>V67/6</f>
        <v>8674.5</v>
      </c>
    </row>
    <row r="68" spans="1:29" x14ac:dyDescent="0.25">
      <c r="A68" t="str">
        <f>feed!A68</f>
        <v>south nation</v>
      </c>
      <c r="B68" t="str">
        <f>feed!B68</f>
        <v>presiden tote</v>
      </c>
      <c r="C68" t="str">
        <f>feed!C68</f>
        <v>PIRATES</v>
      </c>
      <c r="D68">
        <f>SUMPRODUCT(MID(0&amp;feed!D68,LARGE(INDEX(ISNUMBER(--MID(feed!D68,ROW($1:$19),1))*
ROW($1:$19),0),ROW($1:$19))+1,1)*10^ROW($1:$19)/10)</f>
        <v>90</v>
      </c>
      <c r="E68">
        <f>SUMPRODUCT(MID(0&amp;feed!E68,LARGE(INDEX(ISNUMBER(--MID(feed!E68,ROW($1:$19),1))*
ROW($1:$19),0),ROW($1:$19))+1,1)*10^ROW($1:$19)/10)</f>
        <v>5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3</v>
      </c>
      <c r="I68" t="str">
        <f>feed!I68</f>
        <v>Good</v>
      </c>
      <c r="J68">
        <f>SUMPRODUCT(MID(0&amp;feed!J68,LARGE(INDEX(ISNUMBER(--MID(feed!J68,ROW($1:$19),1))*
ROW($1:$19),0),ROW($1:$19))+1,1)*10^ROW($1:$19)/10)</f>
        <v>1</v>
      </c>
      <c r="K68">
        <f>SUMPRODUCT(MID(0&amp;feed!K68,LARGE(INDEX(ISNUMBER(--MID(feed!K68,ROW($1:$19),1))*
ROW($1:$19),0),ROW($1:$19))+1,1)*10^ROW($1:$19)/10)</f>
        <v>14</v>
      </c>
      <c r="L68">
        <f>SUMPRODUCT(MID(0&amp;feed!L68,LARGE(INDEX(ISNUMBER(--MID(feed!L68,ROW($1:$19),1))*
ROW($1:$19),0),ROW($1:$19))+1,1)*10^ROW($1:$19)/10)</f>
        <v>11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2701</v>
      </c>
      <c r="O68">
        <f>SUMPRODUCT(MID(0&amp;feed!O68,LARGE(INDEX(ISNUMBER(--MID(feed!O68,ROW($1:$5),1))*
ROW($1:$5),0),ROW($1:$5))+1,1)*10^ROW($1:$5)/10)</f>
        <v>359</v>
      </c>
      <c r="P68" t="str">
        <f>feed!P68</f>
        <v>Near Depletion</v>
      </c>
      <c r="Q68">
        <f>IF(P68=0,40, IF(P68="Depleted",0, IF(P68="Near Depletion",10, IF(P68="Plentiful",70, IF(P68="Untapped",90,"Error")))))</f>
        <v>10</v>
      </c>
      <c r="R68" t="str">
        <f>feed!Q68</f>
        <v>Large</v>
      </c>
      <c r="S68">
        <f>IF(R68="None",0, IF(R68="Meagre",1.5, IF(R68="Small",3, IF(R68="Mediocre",4.5, IF(R68="Somewhat Large",6, IF(R68="Large",7.5, IF(R68="Powerful",9, IF(R68="Very Powerful",10,"Error"))))))))</f>
        <v>7.5</v>
      </c>
      <c r="T68" t="str">
        <f>feed!R68</f>
        <v>Pacific Rim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68" t="str">
        <f>feed!U68</f>
        <v>http://blocgame.com/stats.php?id=61911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30859</v>
      </c>
      <c r="AA68" s="8">
        <f>V68/N68</f>
        <v>15.728989263235839</v>
      </c>
      <c r="AB68" s="4">
        <f>N68/6</f>
        <v>450.16666666666669</v>
      </c>
      <c r="AC68" s="4">
        <f>V68/6</f>
        <v>7080.666666666667</v>
      </c>
    </row>
    <row r="69" spans="1:29" x14ac:dyDescent="0.25">
      <c r="A69" t="str">
        <f>feed!A69</f>
        <v>The NLR</v>
      </c>
      <c r="B69" t="str">
        <f>feed!B69</f>
        <v>Darknight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121</v>
      </c>
      <c r="E69">
        <f>SUMPRODUCT(MID(0&amp;feed!E69,LARGE(INDEX(ISNUMBER(--MID(feed!E69,ROW($1:$19),1))*
ROW($1:$19),0),ROW($1:$19))+1,1)*10^ROW($1:$19)/10)</f>
        <v>11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4</v>
      </c>
      <c r="I69" t="str">
        <f>feed!I69</f>
        <v>Standard</v>
      </c>
      <c r="J69">
        <f>SUMPRODUCT(MID(0&amp;feed!J69,LARGE(INDEX(ISNUMBER(--MID(feed!J69,ROW($1:$19),1))*
ROW($1:$19),0),ROW($1:$19))+1,1)*10^ROW($1:$19)/10)</f>
        <v>10</v>
      </c>
      <c r="K69">
        <f>SUMPRODUCT(MID(0&amp;feed!K69,LARGE(INDEX(ISNUMBER(--MID(feed!K69,ROW($1:$19),1))*
ROW($1:$19),0),ROW($1:$19))+1,1)*10^ROW($1:$19)/10)</f>
        <v>67</v>
      </c>
      <c r="L69">
        <f>SUMPRODUCT(MID(0&amp;feed!L69,LARGE(INDEX(ISNUMBER(--MID(feed!L69,ROW($1:$19),1))*
ROW($1:$19),0),ROW($1:$19))+1,1)*10^ROW($1:$19)/10)</f>
        <v>5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2695</v>
      </c>
      <c r="O69">
        <f>SUMPRODUCT(MID(0&amp;feed!O69,LARGE(INDEX(ISNUMBER(--MID(feed!O69,ROW($1:$5),1))*
ROW($1:$5),0),ROW($1:$5))+1,1)*10^ROW($1:$5)/10)</f>
        <v>46</v>
      </c>
      <c r="P69" t="str">
        <f>feed!P69</f>
        <v>Untapped</v>
      </c>
      <c r="Q69">
        <f>IF(P69=0,40, IF(P69="Depleted",0, IF(P69="Near Depletion",10, IF(P69="Plentiful",70, IF(P69="Untapped",90,"Error")))))</f>
        <v>90</v>
      </c>
      <c r="R69" t="str">
        <f>feed!Q69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feed!R69</f>
        <v>Congo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69" t="str">
        <f>feed!U69</f>
        <v>http://blocgame.com/stats.php?id=49701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>V69-H69*750-K69*375-L69*375</f>
        <v>28133</v>
      </c>
      <c r="AA69" s="8">
        <f>V69/N69</f>
        <v>21.570686456400743</v>
      </c>
      <c r="AB69" s="4">
        <f>N69/6</f>
        <v>449.16666666666669</v>
      </c>
      <c r="AC69" s="4">
        <f>V69/6</f>
        <v>9688.8333333333339</v>
      </c>
    </row>
    <row r="70" spans="1:29" x14ac:dyDescent="0.25">
      <c r="A70" t="str">
        <f>feed!A70</f>
        <v>Alexandrastan</v>
      </c>
      <c r="B70" t="str">
        <f>feed!B70</f>
        <v>TWAIN</v>
      </c>
      <c r="C70" t="str">
        <f>feed!C70</f>
        <v>Brotherhood of Nod</v>
      </c>
      <c r="D70">
        <f>SUMPRODUCT(MID(0&amp;feed!D70,LARGE(INDEX(ISNUMBER(--MID(feed!D70,ROW($1:$19),1))*
ROW($1:$19),0),ROW($1:$19))+1,1)*10^ROW($1:$19)/10)</f>
        <v>59</v>
      </c>
      <c r="E70">
        <f>SUMPRODUCT(MID(0&amp;feed!E70,LARGE(INDEX(ISNUMBER(--MID(feed!E70,ROW($1:$19),1))*
ROW($1:$19),0),ROW($1:$19))+1,1)*10^ROW($1:$19)/10)</f>
        <v>2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2</v>
      </c>
      <c r="I70" t="str">
        <f>feed!I70</f>
        <v>Good</v>
      </c>
      <c r="J70">
        <f>SUMPRODUCT(MID(0&amp;feed!J70,LARGE(INDEX(ISNUMBER(--MID(feed!J70,ROW($1:$19),1))*
ROW($1:$19),0),ROW($1:$19))+1,1)*10^ROW($1:$19)/10)</f>
        <v>14</v>
      </c>
      <c r="K70">
        <f>SUMPRODUCT(MID(0&amp;feed!K70,LARGE(INDEX(ISNUMBER(--MID(feed!K70,ROW($1:$19),1))*
ROW($1:$19),0),ROW($1:$19))+1,1)*10^ROW($1:$19)/10)</f>
        <v>11</v>
      </c>
      <c r="L70">
        <f>SUMPRODUCT(MID(0&amp;feed!L70,LARGE(INDEX(ISNUMBER(--MID(feed!L70,ROW($1:$19),1))*
ROW($1:$19),0),ROW($1:$19))+1,1)*10^ROW($1:$19)/10)</f>
        <v>7</v>
      </c>
      <c r="M70" t="str">
        <f>feed!M70</f>
        <v>Mixed Economy</v>
      </c>
      <c r="N70">
        <f>SUMPRODUCT(MID(0&amp;feed!N70,LARGE(INDEX(ISNUMBER(--MID(feed!N70,ROW($1:$5),1))*
ROW($1:$5),0),ROW($1:$5))+1,1)*10^ROW($1:$5)/10)</f>
        <v>2683</v>
      </c>
      <c r="O70">
        <f>SUMPRODUCT(MID(0&amp;feed!O70,LARGE(INDEX(ISNUMBER(--MID(feed!O70,ROW($1:$5),1))*
ROW($1:$5),0),ROW($1:$5))+1,1)*10^ROW($1:$5)/10)</f>
        <v>1767</v>
      </c>
      <c r="P70" t="str">
        <f>feed!P70</f>
        <v>Untapped</v>
      </c>
      <c r="Q70">
        <f>IF(P70=0,40, IF(P70="Depleted",0, IF(P70="Near Depletion",10, IF(P70="Plentiful",70, IF(P70="Untapped",90,"Error")))))</f>
        <v>90</v>
      </c>
      <c r="R70" t="str">
        <f>feed!Q70</f>
        <v>Large</v>
      </c>
      <c r="S70">
        <f>IF(R70="None",0, IF(R70="Meagre",1.5, IF(R70="Small",3, IF(R70="Mediocre",4.5, IF(R70="Somewhat Large",6, IF(R70="Large",7.5, IF(R70="Powerful",9, IF(R70="Very Powerful",10,"Error"))))))))</f>
        <v>7.5</v>
      </c>
      <c r="T70" t="str">
        <f>feed!R70</f>
        <v>Mesopotamia</v>
      </c>
      <c r="U70" t="str">
        <f>feed!S70</f>
        <v>United States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70" t="str">
        <f>feed!U70</f>
        <v>http://blocgame.com/stats.php?id=39070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20111</v>
      </c>
      <c r="AA70" s="8">
        <f>V70/N70</f>
        <v>10.57062989191204</v>
      </c>
      <c r="AB70" s="4">
        <f>N70/6</f>
        <v>447.16666666666669</v>
      </c>
      <c r="AC70" s="4">
        <f>V70/6</f>
        <v>4726.833333333333</v>
      </c>
    </row>
    <row r="71" spans="1:29" x14ac:dyDescent="0.25">
      <c r="A71" t="str">
        <f>feed!A71</f>
        <v>Tamarlania</v>
      </c>
      <c r="B71" t="str">
        <f>feed!B71</f>
        <v>Vagrant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149</v>
      </c>
      <c r="E71">
        <f>SUMPRODUCT(MID(0&amp;feed!E71,LARGE(INDEX(ISNUMBER(--MID(feed!E71,ROW($1:$19),1))*
ROW($1:$19),0),ROW($1:$19))+1,1)*10^ROW($1:$19)/10)</f>
        <v>35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8</v>
      </c>
      <c r="I71" t="str">
        <f>feed!I71</f>
        <v>Elite</v>
      </c>
      <c r="J71">
        <f>SUMPRODUCT(MID(0&amp;feed!J71,LARGE(INDEX(ISNUMBER(--MID(feed!J71,ROW($1:$19),1))*
ROW($1:$19),0),ROW($1:$19))+1,1)*10^ROW($1:$19)/10)</f>
        <v>9</v>
      </c>
      <c r="K71">
        <f>SUMPRODUCT(MID(0&amp;feed!K71,LARGE(INDEX(ISNUMBER(--MID(feed!K71,ROW($1:$19),1))*
ROW($1:$19),0),ROW($1:$19))+1,1)*10^ROW($1:$19)/10)</f>
        <v>74</v>
      </c>
      <c r="L71">
        <f>SUMPRODUCT(MID(0&amp;feed!L71,LARGE(INDEX(ISNUMBER(--MID(feed!L71,ROW($1:$19),1))*
ROW($1:$19),0),ROW($1:$19))+1,1)*10^ROW($1:$19)/10)</f>
        <v>67</v>
      </c>
      <c r="M71" t="str">
        <f>feed!M71</f>
        <v>Free Market</v>
      </c>
      <c r="N71">
        <f>SUMPRODUCT(MID(0&amp;feed!N71,LARGE(INDEX(ISNUMBER(--MID(feed!N71,ROW($1:$5),1))*
ROW($1:$5),0),ROW($1:$5))+1,1)*10^ROW($1:$5)/10)</f>
        <v>2670</v>
      </c>
      <c r="O71">
        <f>SUMPRODUCT(MID(0&amp;feed!O71,LARGE(INDEX(ISNUMBER(--MID(feed!O71,ROW($1:$5),1))*
ROW($1:$5),0),ROW($1:$5))+1,1)*10^ROW($1:$5)/10)</f>
        <v>3868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feed!R71</f>
        <v>Mesopotamia</v>
      </c>
      <c r="U71" t="str">
        <f>feed!S71</f>
        <v>United States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71" t="str">
        <f>feed!U71</f>
        <v>http://blocgame.com/stats.php?id=61626</v>
      </c>
      <c r="X71" s="4">
        <f>SUMPRODUCT(MID(0&amp;feed!V71,LARGE(INDEX(ISNUMBER(--MID(feed!V71,ROW($1:$5),1))*
ROW($1:$5),0),ROW($1:$5))+1,1)*10^ROW($1:$5)/10)</f>
        <v>0</v>
      </c>
      <c r="Y71">
        <f>feed!W71</f>
        <v>0.05</v>
      </c>
      <c r="Z71" s="4">
        <f>V71-H71*750-K71*375-L71*375</f>
        <v>342</v>
      </c>
      <c r="AA71" s="8">
        <f>V71/N71</f>
        <v>22.178651685393259</v>
      </c>
      <c r="AB71" s="4">
        <f>N71/6</f>
        <v>445</v>
      </c>
      <c r="AC71" s="4">
        <f>V71/6</f>
        <v>9869.5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43</v>
      </c>
      <c r="E72">
        <f>SUMPRODUCT(MID(0&amp;feed!E72,LARGE(INDEX(ISNUMBER(--MID(feed!E72,ROW($1:$19),1))*
ROW($1:$19),0),ROW($1:$19))+1,1)*10^ROW($1:$19)/10)</f>
        <v>0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Elite</v>
      </c>
      <c r="J72">
        <f>SUMPRODUCT(MID(0&amp;feed!J72,LARGE(INDEX(ISNUMBER(--MID(feed!J72,ROW($1:$19),1))*
ROW($1:$19),0),ROW($1:$19))+1,1)*10^ROW($1:$19)/10)</f>
        <v>12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2662</v>
      </c>
      <c r="O72">
        <f>SUMPRODUCT(MID(0&amp;feed!O72,LARGE(INDEX(ISNUMBER(--MID(feed!O72,ROW($1:$5),1))*
ROW($1:$5),0),ROW($1:$5))+1,1)*10^ROW($1:$5)/10)</f>
        <v>2927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Mediocre</v>
      </c>
      <c r="S72">
        <f>IF(R72="None",0, IF(R72="Meagre",1.5, IF(R72="Small",3, IF(R72="Mediocre",4.5, IF(R72="Somewhat Large",6, IF(R72="Large",7.5, IF(R72="Powerful",9, IF(R72="Very Powerful",10,"Error"))))))))</f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12126</v>
      </c>
      <c r="AA72" s="8">
        <f>V72/N72</f>
        <v>6.386551465063862</v>
      </c>
      <c r="AB72" s="4">
        <f>N72/6</f>
        <v>443.66666666666669</v>
      </c>
      <c r="AC72" s="4">
        <f>V72/6</f>
        <v>2833.5</v>
      </c>
    </row>
    <row r="73" spans="1:29" x14ac:dyDescent="0.25">
      <c r="A73" t="str">
        <f>feed!A73</f>
        <v>Zanyslavia</v>
      </c>
      <c r="B73" t="str">
        <f>feed!B73</f>
        <v>Zany Animal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8</v>
      </c>
      <c r="E73">
        <f>SUMPRODUCT(MID(0&amp;feed!E73,LARGE(INDEX(ISNUMBER(--MID(feed!E73,ROW($1:$19),1))*
ROW($1:$19),0),ROW($1:$19))+1,1)*10^ROW($1:$19)/10)</f>
        <v>3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Elite</v>
      </c>
      <c r="J73">
        <f>SUMPRODUCT(MID(0&amp;feed!J73,LARGE(INDEX(ISNUMBER(--MID(feed!J73,ROW($1:$19),1))*
ROW($1:$19),0),ROW($1:$19))+1,1)*10^ROW($1:$19)/10)</f>
        <v>3</v>
      </c>
      <c r="K73">
        <f>SUMPRODUCT(MID(0&amp;feed!K73,LARGE(INDEX(ISNUMBER(--MID(feed!K73,ROW($1:$19),1))*
ROW($1:$19),0),ROW($1:$19))+1,1)*10^ROW($1:$19)/10)</f>
        <v>24</v>
      </c>
      <c r="L73">
        <f>SUMPRODUCT(MID(0&amp;feed!L73,LARGE(INDEX(ISNUMBER(--MID(feed!L73,ROW($1:$19),1))*
ROW($1:$19),0),ROW($1:$19))+1,1)*10^ROW($1:$19)/10)</f>
        <v>12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2658</v>
      </c>
      <c r="O73">
        <f>SUMPRODUCT(MID(0&amp;feed!O73,LARGE(INDEX(ISNUMBER(--MID(feed!O73,ROW($1:$5),1))*
ROW($1:$5),0),ROW($1:$5))+1,1)*10^ROW($1:$5)/10)</f>
        <v>2584</v>
      </c>
      <c r="P73">
        <f>feed!P73</f>
        <v>0</v>
      </c>
      <c r="Q73">
        <f>IF(P73=0,40, IF(P73="Depleted",0, IF(P73="Near Depletion",10, IF(P73="Plentiful",70, IF(P73="Untapped",90,"Error")))))</f>
        <v>40</v>
      </c>
      <c r="R73" t="str">
        <f>feed!Q73</f>
        <v>Somewhat Large</v>
      </c>
      <c r="S73">
        <f>IF(R73="None",0, IF(R73="Meagre",1.5, IF(R73="Small",3, IF(R73="Mediocre",4.5, IF(R73="Somewhat Large",6, IF(R73="Large",7.5, IF(R73="Powerful",9, IF(R73="Very Powerful",10,"Error"))))))))</f>
        <v>6</v>
      </c>
      <c r="T73" t="str">
        <f>feed!R73</f>
        <v>Persia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73" t="str">
        <f>feed!U73</f>
        <v>http://blocgame.com/stats.php?id=41452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11560</v>
      </c>
      <c r="AA73" s="8">
        <f>V73/N73</f>
        <v>10.274642588412339</v>
      </c>
      <c r="AB73" s="4">
        <f>N73/6</f>
        <v>443</v>
      </c>
      <c r="AC73" s="4">
        <f>V73/6</f>
        <v>4551.666666666667</v>
      </c>
    </row>
    <row r="74" spans="1:29" x14ac:dyDescent="0.25">
      <c r="A74" t="str">
        <f>feed!A74</f>
        <v>New Luzon</v>
      </c>
      <c r="B74" t="str">
        <f>feed!B74</f>
        <v>Chester E. Marquez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90</v>
      </c>
      <c r="E74">
        <f>SUMPRODUCT(MID(0&amp;feed!E74,LARGE(INDEX(ISNUMBER(--MID(feed!E74,ROW($1:$19),1))*
ROW($1:$19),0),ROW($1:$19))+1,1)*10^ROW($1:$19)/10)</f>
        <v>4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4</v>
      </c>
      <c r="K74">
        <f>SUMPRODUCT(MID(0&amp;feed!K74,LARGE(INDEX(ISNUMBER(--MID(feed!K74,ROW($1:$19),1))*
ROW($1:$19),0),ROW($1:$19))+1,1)*10^ROW($1:$19)/10)</f>
        <v>8</v>
      </c>
      <c r="L74">
        <f>SUMPRODUCT(MID(0&amp;feed!L74,LARGE(INDEX(ISNUMBER(--MID(feed!L74,ROW($1:$19),1))*
ROW($1:$19),0),ROW($1:$19))+1,1)*10^ROW($1:$19)/10)</f>
        <v>6</v>
      </c>
      <c r="M74" t="str">
        <f>feed!M74</f>
        <v>Mixed Economy</v>
      </c>
      <c r="N74">
        <f>SUMPRODUCT(MID(0&amp;feed!N74,LARGE(INDEX(ISNUMBER(--MID(feed!N74,ROW($1:$5),1))*
ROW($1:$5),0),ROW($1:$5))+1,1)*10^ROW($1:$5)/10)</f>
        <v>2656</v>
      </c>
      <c r="O74">
        <f>SUMPRODUCT(MID(0&amp;feed!O74,LARGE(INDEX(ISNUMBER(--MID(feed!O74,ROW($1:$5),1))*
ROW($1:$5),0),ROW($1:$5))+1,1)*10^ROW($1:$5)/10)</f>
        <v>4770</v>
      </c>
      <c r="P74" t="str">
        <f>feed!P74</f>
        <v>Untapped</v>
      </c>
      <c r="Q74">
        <f>IF(P74=0,40, IF(P74="Depleted",0, IF(P74="Near Depletion",10, IF(P74="Plentiful",70, IF(P74="Untapped",90,"Error")))))</f>
        <v>90</v>
      </c>
      <c r="R74" t="str">
        <f>feed!Q74</f>
        <v>Somewhat Large</v>
      </c>
      <c r="S74">
        <f>IF(R74="None",0, IF(R74="Meagre",1.5, IF(R74="Small",3, IF(R74="Mediocre",4.5, IF(R74="Somewhat Large",6, IF(R74="Large",7.5, IF(R74="Powerful",9, IF(R74="Very Powerful",10,"Error"))))))))</f>
        <v>6</v>
      </c>
      <c r="T74" t="str">
        <f>feed!R74</f>
        <v>Egypt</v>
      </c>
      <c r="U74" t="str">
        <f>feed!S74</f>
        <v>Neutral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74" t="str">
        <f>feed!U74</f>
        <v>http://blocgame.com/stats.php?id=63066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28692</v>
      </c>
      <c r="AA74" s="8">
        <f>V74/N74</f>
        <v>13.626506024096386</v>
      </c>
      <c r="AB74" s="4">
        <f>N74/6</f>
        <v>442.66666666666669</v>
      </c>
      <c r="AC74" s="4">
        <f>V74/6</f>
        <v>6032</v>
      </c>
    </row>
    <row r="75" spans="1:29" x14ac:dyDescent="0.25">
      <c r="A75" t="str">
        <f>feed!A75</f>
        <v>CTSKRR</v>
      </c>
      <c r="B75" t="str">
        <f>feed!B75</f>
        <v>CTSKRR</v>
      </c>
      <c r="C75" t="str">
        <f>feed!C75</f>
        <v>The Hetairoi Guild</v>
      </c>
      <c r="D75">
        <f>SUMPRODUCT(MID(0&amp;feed!D75,LARGE(INDEX(ISNUMBER(--MID(feed!D75,ROW($1:$19),1))*
ROW($1:$19),0),ROW($1:$19))+1,1)*10^ROW($1:$19)/10)</f>
        <v>29</v>
      </c>
      <c r="E75">
        <f>SUMPRODUCT(MID(0&amp;feed!E75,LARGE(INDEX(ISNUMBER(--MID(feed!E75,ROW($1:$19),1))*
ROW($1:$19),0),ROW($1:$19))+1,1)*10^ROW($1:$19)/10)</f>
        <v>2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Good</v>
      </c>
      <c r="J75">
        <f>SUMPRODUCT(MID(0&amp;feed!J75,LARGE(INDEX(ISNUMBER(--MID(feed!J75,ROW($1:$19),1))*
ROW($1:$19),0),ROW($1:$19))+1,1)*10^ROW($1:$19)/10)</f>
        <v>19</v>
      </c>
      <c r="K75">
        <f>SUMPRODUCT(MID(0&amp;feed!K75,LARGE(INDEX(ISNUMBER(--MID(feed!K75,ROW($1:$19),1))*
ROW($1:$19),0),ROW($1:$19))+1,1)*10^ROW($1:$19)/10)</f>
        <v>11</v>
      </c>
      <c r="L75">
        <f>SUMPRODUCT(MID(0&amp;feed!L75,LARGE(INDEX(ISNUMBER(--MID(feed!L75,ROW($1:$19),1))*
ROW($1:$19),0),ROW($1:$19))+1,1)*10^ROW($1:$19)/10)</f>
        <v>8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2651</v>
      </c>
      <c r="O75">
        <f>SUMPRODUCT(MID(0&amp;feed!O75,LARGE(INDEX(ISNUMBER(--MID(feed!O75,ROW($1:$5),1))*
ROW($1:$5),0),ROW($1:$5))+1,1)*10^ROW($1:$5)/10)</f>
        <v>53</v>
      </c>
      <c r="P75" t="str">
        <f>feed!P75</f>
        <v>Untapped</v>
      </c>
      <c r="Q75">
        <f>IF(P75=0,40, IF(P75="Depleted",0, IF(P75="Near Depletion",10, IF(P75="Plentiful",70, IF(P75="Untapped",90,"Error")))))</f>
        <v>90</v>
      </c>
      <c r="R75" t="str">
        <f>feed!Q75</f>
        <v>Somewhat Large</v>
      </c>
      <c r="S75">
        <f>IF(R75="None",0, IF(R75="Meagre",1.5, IF(R75="Small",3, IF(R75="Mediocre",4.5, IF(R75="Somewhat Large",6, IF(R75="Large",7.5, IF(R75="Powerful",9, IF(R75="Very Powerful",10,"Error"))))))))</f>
        <v>6</v>
      </c>
      <c r="T75" t="str">
        <f>feed!R75</f>
        <v>China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75" t="str">
        <f>feed!U75</f>
        <v>http://blocgame.com/stats.php?id=60811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>V75-H75*750-K75*375-L75*375</f>
        <v>1986</v>
      </c>
      <c r="AA75" s="8">
        <f>V75/N75</f>
        <v>4.0026405130139571</v>
      </c>
      <c r="AB75" s="4">
        <f>N75/6</f>
        <v>441.83333333333331</v>
      </c>
      <c r="AC75" s="4">
        <f>V75/6</f>
        <v>1768.5</v>
      </c>
    </row>
    <row r="76" spans="1:29" x14ac:dyDescent="0.25">
      <c r="A76" t="str">
        <f>feed!A76</f>
        <v>Lombardy</v>
      </c>
      <c r="B76" t="str">
        <f>feed!B76</f>
        <v>Aistulf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96</v>
      </c>
      <c r="E76">
        <f>SUMPRODUCT(MID(0&amp;feed!E76,LARGE(INDEX(ISNUMBER(--MID(feed!E76,ROW($1:$19),1))*
ROW($1:$19),0),ROW($1:$19))+1,1)*10^ROW($1:$19)/10)</f>
        <v>1</v>
      </c>
      <c r="F76" t="str">
        <f>feed!F76</f>
        <v>Korean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5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1</v>
      </c>
      <c r="K76">
        <f>SUMPRODUCT(MID(0&amp;feed!K76,LARGE(INDEX(ISNUMBER(--MID(feed!K76,ROW($1:$19),1))*
ROW($1:$19),0),ROW($1:$19))+1,1)*10^ROW($1:$19)/10)</f>
        <v>20</v>
      </c>
      <c r="L76">
        <f>SUMPRODUCT(MID(0&amp;feed!L76,LARGE(INDEX(ISNUMBER(--MID(feed!L76,ROW($1:$19),1))*
ROW($1:$19),0),ROW($1:$19))+1,1)*10^ROW($1:$19)/10)</f>
        <v>19</v>
      </c>
      <c r="M76" t="str">
        <f>feed!M76</f>
        <v>Free Market</v>
      </c>
      <c r="N76">
        <f>SUMPRODUCT(MID(0&amp;feed!N76,LARGE(INDEX(ISNUMBER(--MID(feed!N76,ROW($1:$5),1))*
ROW($1:$5),0),ROW($1:$5))+1,1)*10^ROW($1:$5)/10)</f>
        <v>2643</v>
      </c>
      <c r="O76">
        <f>SUMPRODUCT(MID(0&amp;feed!O76,LARGE(INDEX(ISNUMBER(--MID(feed!O76,ROW($1:$5),1))*
ROW($1:$5),0),ROW($1:$5))+1,1)*10^ROW($1:$5)/10)</f>
        <v>7587</v>
      </c>
      <c r="P76" t="str">
        <f>feed!P76</f>
        <v>Plentiful</v>
      </c>
      <c r="Q76">
        <f>IF(P76=0,40, IF(P76="Depleted",0, IF(P76="Near Depletion",10, IF(P76="Plentiful",70, IF(P76="Untapped",90,"Error")))))</f>
        <v>70</v>
      </c>
      <c r="R76" t="str">
        <f>feed!Q76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feed!R76</f>
        <v>Persia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76" t="str">
        <f>feed!U76</f>
        <v>http://blocgame.com/stats.php?id=63882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32933</v>
      </c>
      <c r="AA76" s="8">
        <f>V76/N76</f>
        <v>19.412788497919031</v>
      </c>
      <c r="AB76" s="4">
        <f>N76/6</f>
        <v>440.5</v>
      </c>
      <c r="AC76" s="4">
        <f>V76/6</f>
        <v>8551.3333333333339</v>
      </c>
    </row>
    <row r="77" spans="1:29" x14ac:dyDescent="0.25">
      <c r="A77" t="str">
        <f>feed!A77</f>
        <v>Reim</v>
      </c>
      <c r="B77" t="str">
        <f>feed!B77</f>
        <v>Azrael</v>
      </c>
      <c r="C77" t="str">
        <f>feed!C77</f>
        <v>SPQR</v>
      </c>
      <c r="D77">
        <f>SUMPRODUCT(MID(0&amp;feed!D77,LARGE(INDEX(ISNUMBER(--MID(feed!D77,ROW($1:$19),1))*
ROW($1:$19),0),ROW($1:$19))+1,1)*10^ROW($1:$19)/10)</f>
        <v>91</v>
      </c>
      <c r="E77">
        <f>SUMPRODUCT(MID(0&amp;feed!E77,LARGE(INDEX(ISNUMBER(--MID(feed!E77,ROW($1:$19),1))*
ROW($1:$19),0),ROW($1:$19))+1,1)*10^ROW($1:$19)/10)</f>
        <v>8</v>
      </c>
      <c r="F77" t="str">
        <f>feed!F77</f>
        <v>Korean War surplus</v>
      </c>
      <c r="G77" t="str">
        <f>feed!G77</f>
        <v>Angelic</v>
      </c>
      <c r="H77">
        <f>SUMPRODUCT(MID(0&amp;feed!H77,LARGE(INDEX(ISNUMBER(--MID(feed!H77,ROW($1:$1),1))*
ROW($1:$1),0),ROW($1:$1))+1,1)*10^ROW($1:$1)/10)</f>
        <v>3</v>
      </c>
      <c r="I77" t="str">
        <f>feed!I77</f>
        <v>Good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25</v>
      </c>
      <c r="L77">
        <f>SUMPRODUCT(MID(0&amp;feed!L77,LARGE(INDEX(ISNUMBER(--MID(feed!L77,ROW($1:$19),1))*
ROW($1:$19),0),ROW($1:$19))+1,1)*10^ROW($1:$19)/10)</f>
        <v>11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2639</v>
      </c>
      <c r="O77">
        <f>SUMPRODUCT(MID(0&amp;feed!O77,LARGE(INDEX(ISNUMBER(--MID(feed!O77,ROW($1:$5),1))*
ROW($1:$5),0),ROW($1:$5))+1,1)*10^ROW($1:$5)/10)</f>
        <v>220</v>
      </c>
      <c r="P77" t="str">
        <f>feed!P77</f>
        <v>Untapped</v>
      </c>
      <c r="Q77">
        <f>IF(P77=0,40, IF(P77="Depleted",0, IF(P77="Near Depletion",10, IF(P77="Plentiful",70, IF(P77="Untapped",90,"Error")))))</f>
        <v>90</v>
      </c>
      <c r="R77" t="str">
        <f>feed!Q77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feed!R77</f>
        <v>Pacific Rim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77" t="str">
        <f>feed!U77</f>
        <v>http://blocgame.com/stats.php?id=41073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43442</v>
      </c>
      <c r="AA77" s="8">
        <f>V77/N77</f>
        <v>22.429708222811669</v>
      </c>
      <c r="AB77" s="4">
        <f>N77/6</f>
        <v>439.83333333333331</v>
      </c>
      <c r="AC77" s="4">
        <f>V77/6</f>
        <v>9865.3333333333339</v>
      </c>
    </row>
    <row r="78" spans="1:29" x14ac:dyDescent="0.25">
      <c r="A78" t="str">
        <f>feed!A78</f>
        <v>Rhod3sia</v>
      </c>
      <c r="B78" t="str">
        <f>feed!B78</f>
        <v>FreeMindInside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141</v>
      </c>
      <c r="E78">
        <f>SUMPRODUCT(MID(0&amp;feed!E78,LARGE(INDEX(ISNUMBER(--MID(feed!E78,ROW($1:$19),1))*
ROW($1:$19),0),ROW($1:$19))+1,1)*10^ROW($1:$19)/10)</f>
        <v>5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5</v>
      </c>
      <c r="I78" t="str">
        <f>feed!I78</f>
        <v>Standard</v>
      </c>
      <c r="J78">
        <f>SUMPRODUCT(MID(0&amp;feed!J78,LARGE(INDEX(ISNUMBER(--MID(feed!J78,ROW($1:$19),1))*
ROW($1:$19),0),ROW($1:$19))+1,1)*10^ROW($1:$19)/10)</f>
        <v>0</v>
      </c>
      <c r="K78">
        <f>SUMPRODUCT(MID(0&amp;feed!K78,LARGE(INDEX(ISNUMBER(--MID(feed!K78,ROW($1:$19),1))*
ROW($1:$19),0),ROW($1:$19))+1,1)*10^ROW($1:$19)/10)</f>
        <v>39</v>
      </c>
      <c r="L78">
        <f>SUMPRODUCT(MID(0&amp;feed!L78,LARGE(INDEX(ISNUMBER(--MID(feed!L78,ROW($1:$19),1))*
ROW($1:$19),0),ROW($1:$19))+1,1)*10^ROW($1:$19)/10)</f>
        <v>5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2636</v>
      </c>
      <c r="O78">
        <f>SUMPRODUCT(MID(0&amp;feed!O78,LARGE(INDEX(ISNUMBER(--MID(feed!O78,ROW($1:$5),1))*
ROW($1:$5),0),ROW($1:$5))+1,1)*10^ROW($1:$5)/10)</f>
        <v>57</v>
      </c>
      <c r="P78">
        <f>feed!P78</f>
        <v>0</v>
      </c>
      <c r="Q78">
        <f>IF(P78=0,40, IF(P78="Depleted",0, IF(P78="Near Depletion",10, IF(P78="Plentiful",70, IF(P78="Untapped",90,"Error")))))</f>
        <v>40</v>
      </c>
      <c r="R78" t="str">
        <f>feed!Q78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feed!R78</f>
        <v>Southern Africa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78" t="str">
        <f>feed!U78</f>
        <v>http://blocgame.com/stats.php?id=52679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15690</v>
      </c>
      <c r="AA78" s="8">
        <f>V78/N78</f>
        <v>13.634294385432474</v>
      </c>
      <c r="AB78" s="4">
        <f>N78/6</f>
        <v>439.33333333333331</v>
      </c>
      <c r="AC78" s="4">
        <f>V78/6</f>
        <v>5990</v>
      </c>
    </row>
    <row r="79" spans="1:29" x14ac:dyDescent="0.25">
      <c r="A79" t="str">
        <f>feed!A79</f>
        <v>Deklain</v>
      </c>
      <c r="B79" t="str">
        <f>feed!B79</f>
        <v>Otis</v>
      </c>
      <c r="C79" t="str">
        <f>feed!C79</f>
        <v>The Hetairoi Guild</v>
      </c>
      <c r="D79">
        <f>SUMPRODUCT(MID(0&amp;feed!D79,LARGE(INDEX(ISNUMBER(--MID(feed!D79,ROW($1:$19),1))*
ROW($1:$19),0),ROW($1:$19))+1,1)*10^ROW($1:$19)/10)</f>
        <v>6</v>
      </c>
      <c r="E79">
        <f>SUMPRODUCT(MID(0&amp;feed!E79,LARGE(INDEX(ISNUMBER(--MID(feed!E79,ROW($1:$19),1))*
ROW($1:$19),0),ROW($1:$19))+1,1)*10^ROW($1:$19)/10)</f>
        <v>1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Good</v>
      </c>
      <c r="J79">
        <f>SUMPRODUCT(MID(0&amp;feed!J79,LARGE(INDEX(ISNUMBER(--MID(feed!J79,ROW($1:$19),1))*
ROW($1:$19),0),ROW($1:$19))+1,1)*10^ROW($1:$19)/10)</f>
        <v>64</v>
      </c>
      <c r="K79">
        <f>SUMPRODUCT(MID(0&amp;feed!K79,LARGE(INDEX(ISNUMBER(--MID(feed!K79,ROW($1:$19),1))*
ROW($1:$19),0),ROW($1:$19))+1,1)*10^ROW($1:$19)/10)</f>
        <v>24</v>
      </c>
      <c r="L79">
        <f>SUMPRODUCT(MID(0&amp;feed!L79,LARGE(INDEX(ISNUMBER(--MID(feed!L79,ROW($1:$19),1))*
ROW($1:$19),0),ROW($1:$19))+1,1)*10^ROW($1:$19)/10)</f>
        <v>7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2634</v>
      </c>
      <c r="O79">
        <f>SUMPRODUCT(MID(0&amp;feed!O79,LARGE(INDEX(ISNUMBER(--MID(feed!O79,ROW($1:$5),1))*
ROW($1:$5),0),ROW($1:$5))+1,1)*10^ROW($1:$5)/10)</f>
        <v>423</v>
      </c>
      <c r="P79" t="str">
        <f>feed!P79</f>
        <v>Untapped</v>
      </c>
      <c r="Q79">
        <f>IF(P79=0,40, IF(P79="Depleted",0, IF(P79="Near Depletion",10, IF(P79="Plentiful",70, IF(P79="Untapped",90,"Error")))))</f>
        <v>90</v>
      </c>
      <c r="R79" t="str">
        <f>feed!Q79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feed!R79</f>
        <v>Pacific Rim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79" t="str">
        <f>feed!U79</f>
        <v>http://blocgame.com/stats.php?id=57066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19724</v>
      </c>
      <c r="AA79" s="8">
        <f>V79/N79</f>
        <v>12.471146545178437</v>
      </c>
      <c r="AB79" s="4">
        <f>N79/6</f>
        <v>439</v>
      </c>
      <c r="AC79" s="4">
        <f>V79/6</f>
        <v>5474.833333333333</v>
      </c>
    </row>
    <row r="80" spans="1:29" x14ac:dyDescent="0.25">
      <c r="A80" t="str">
        <f>feed!A80</f>
        <v>Biji Kurdistan</v>
      </c>
      <c r="B80" t="str">
        <f>feed!B80</f>
        <v>Myron2point0</v>
      </c>
      <c r="C80" t="str">
        <f>feed!C80</f>
        <v>Brotherhood of Nod</v>
      </c>
      <c r="D80">
        <f>SUMPRODUCT(MID(0&amp;feed!D80,LARGE(INDEX(ISNUMBER(--MID(feed!D80,ROW($1:$19),1))*
ROW($1:$19),0),ROW($1:$19))+1,1)*10^ROW($1:$19)/10)</f>
        <v>100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2</v>
      </c>
      <c r="I80" t="str">
        <f>feed!I80</f>
        <v>Elite</v>
      </c>
      <c r="J80">
        <f>SUMPRODUCT(MID(0&amp;feed!J80,LARGE(INDEX(ISNUMBER(--MID(feed!J80,ROW($1:$19),1))*
ROW($1:$19),0),ROW($1:$19))+1,1)*10^ROW($1:$19)/10)</f>
        <v>4</v>
      </c>
      <c r="K80">
        <f>SUMPRODUCT(MID(0&amp;feed!K80,LARGE(INDEX(ISNUMBER(--MID(feed!K80,ROW($1:$19),1))*
ROW($1:$19),0),ROW($1:$19))+1,1)*10^ROW($1:$19)/10)</f>
        <v>10</v>
      </c>
      <c r="L80">
        <f>SUMPRODUCT(MID(0&amp;feed!L80,LARGE(INDEX(ISNUMBER(--MID(feed!L80,ROW($1:$19),1))*
ROW($1:$19),0),ROW($1:$19))+1,1)*10^ROW($1:$19)/10)</f>
        <v>10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2631</v>
      </c>
      <c r="O80">
        <f>SUMPRODUCT(MID(0&amp;feed!O80,LARGE(INDEX(ISNUMBER(--MID(feed!O80,ROW($1:$5),1))*
ROW($1:$5),0),ROW($1:$5))+1,1)*10^ROW($1:$5)/10)</f>
        <v>3385</v>
      </c>
      <c r="P80" t="str">
        <f>feed!P80</f>
        <v>Near Depletion</v>
      </c>
      <c r="Q80">
        <f>IF(P80=0,40, IF(P80="Depleted",0, IF(P80="Near Depletion",10, IF(P80="Plentiful",70, IF(P80="Untapped",90,"Error")))))</f>
        <v>10</v>
      </c>
      <c r="R80" t="str">
        <f>feed!Q80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feed!R80</f>
        <v>Mesopotamia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80" t="str">
        <f>feed!U80</f>
        <v>http://blocgame.com/stats.php?id=52906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10417</v>
      </c>
      <c r="AA80" s="8">
        <f>V80/N80</f>
        <v>7.3800836183960472</v>
      </c>
      <c r="AB80" s="4">
        <f>N80/6</f>
        <v>438.5</v>
      </c>
      <c r="AC80" s="4">
        <f>V80/6</f>
        <v>3236.1666666666665</v>
      </c>
    </row>
    <row r="81" spans="1:29" x14ac:dyDescent="0.25">
      <c r="A81" t="str">
        <f>feed!A81</f>
        <v>Eastern Eagle</v>
      </c>
      <c r="B81" t="str">
        <f>feed!B81</f>
        <v>MetaIndigo</v>
      </c>
      <c r="C81" t="str">
        <f>feed!C81</f>
        <v>Brotherhood of Nod</v>
      </c>
      <c r="D81">
        <f>SUMPRODUCT(MID(0&amp;feed!D81,LARGE(INDEX(ISNUMBER(--MID(feed!D81,ROW($1:$19),1))*
ROW($1:$19),0),ROW($1:$19))+1,1)*10^ROW($1:$19)/10)</f>
        <v>78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Good</v>
      </c>
      <c r="J81">
        <f>SUMPRODUCT(MID(0&amp;feed!J81,LARGE(INDEX(ISNUMBER(--MID(feed!J81,ROW($1:$19),1))*
ROW($1:$19),0),ROW($1:$19))+1,1)*10^ROW($1:$19)/10)</f>
        <v>8</v>
      </c>
      <c r="K81">
        <f>SUMPRODUCT(MID(0&amp;feed!K81,LARGE(INDEX(ISNUMBER(--MID(feed!K81,ROW($1:$19),1))*
ROW($1:$19),0),ROW($1:$19))+1,1)*10^ROW($1:$19)/10)</f>
        <v>13</v>
      </c>
      <c r="L81">
        <f>SUMPRODUCT(MID(0&amp;feed!L81,LARGE(INDEX(ISNUMBER(--MID(feed!L81,ROW($1:$19),1))*
ROW($1:$19),0),ROW($1:$19))+1,1)*10^ROW($1:$19)/10)</f>
        <v>5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2631</v>
      </c>
      <c r="O81">
        <f>SUMPRODUCT(MID(0&amp;feed!O81,LARGE(INDEX(ISNUMBER(--MID(feed!O81,ROW($1:$5),1))*
ROW($1:$5),0),ROW($1:$5))+1,1)*10^ROW($1:$5)/10)</f>
        <v>96</v>
      </c>
      <c r="P81" t="str">
        <f>feed!P81</f>
        <v>Untapped</v>
      </c>
      <c r="Q81">
        <f>IF(P81=0,40, IF(P81="Depleted",0, IF(P81="Near Depletion",10, IF(P81="Plentiful",70, IF(P81="Untapped",90,"Error")))))</f>
        <v>90</v>
      </c>
      <c r="R81" t="str">
        <f>feed!Q81</f>
        <v>Powerful</v>
      </c>
      <c r="S81">
        <f>IF(R81="None",0, IF(R81="Meagre",1.5, IF(R81="Small",3, IF(R81="Mediocre",4.5, IF(R81="Somewhat Large",6, IF(R81="Large",7.5, IF(R81="Powerful",9, IF(R81="Very Powerful",10,"Error"))))))))</f>
        <v>9</v>
      </c>
      <c r="T81" t="str">
        <f>feed!R81</f>
        <v>The Subcontinent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81" t="str">
        <f>feed!U81</f>
        <v>http://blocgame.com/stats.php?id=63045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>V81-H81*750-K81*375-L81*375</f>
        <v>7761</v>
      </c>
      <c r="AA81" s="8">
        <f>V81/N81</f>
        <v>6.0855188141391103</v>
      </c>
      <c r="AB81" s="4">
        <f>N81/6</f>
        <v>438.5</v>
      </c>
      <c r="AC81" s="4">
        <f>V81/6</f>
        <v>2668.5</v>
      </c>
    </row>
    <row r="82" spans="1:29" x14ac:dyDescent="0.25">
      <c r="A82" t="str">
        <f>feed!A82</f>
        <v>TerapBuduLipis</v>
      </c>
      <c r="B82" t="str">
        <f>feed!B82</f>
        <v>SyedRazi</v>
      </c>
      <c r="C82" t="str">
        <f>feed!C82</f>
        <v>The Fallen</v>
      </c>
      <c r="D82">
        <f>SUMPRODUCT(MID(0&amp;feed!D82,LARGE(INDEX(ISNUMBER(--MID(feed!D82,ROW($1:$19),1))*
ROW($1:$19),0),ROW($1:$19))+1,1)*10^ROW($1:$19)/10)</f>
        <v>76</v>
      </c>
      <c r="E82">
        <f>SUMPRODUCT(MID(0&amp;feed!E82,LARGE(INDEX(ISNUMBER(--MID(feed!E82,ROW($1:$19),1))*
ROW($1:$19),0),ROW($1:$19))+1,1)*10^ROW($1:$19)/10)</f>
        <v>5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5</v>
      </c>
      <c r="I82" t="str">
        <f>feed!I82</f>
        <v>Good</v>
      </c>
      <c r="J82">
        <f>SUMPRODUCT(MID(0&amp;feed!J82,LARGE(INDEX(ISNUMBER(--MID(feed!J82,ROW($1:$19),1))*
ROW($1:$19),0),ROW($1:$19))+1,1)*10^ROW($1:$19)/10)</f>
        <v>2</v>
      </c>
      <c r="K82">
        <f>SUMPRODUCT(MID(0&amp;feed!K82,LARGE(INDEX(ISNUMBER(--MID(feed!K82,ROW($1:$19),1))*
ROW($1:$19),0),ROW($1:$19))+1,1)*10^ROW($1:$19)/10)</f>
        <v>20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2620</v>
      </c>
      <c r="O82">
        <f>SUMPRODUCT(MID(0&amp;feed!O82,LARGE(INDEX(ISNUMBER(--MID(feed!O82,ROW($1:$5),1))*
ROW($1:$5),0),ROW($1:$5))+1,1)*10^ROW($1:$5)/10)</f>
        <v>116</v>
      </c>
      <c r="P82" t="str">
        <f>feed!P82</f>
        <v>Plentiful</v>
      </c>
      <c r="Q82">
        <f>IF(P82=0,40, IF(P82="Depleted",0, IF(P82="Near Depletion",10, IF(P82="Plentiful",70, IF(P82="Untapped",90,"Error")))))</f>
        <v>70</v>
      </c>
      <c r="R82" t="str">
        <f>feed!Q82</f>
        <v>Powerful</v>
      </c>
      <c r="S82">
        <f>IF(R82="None",0, IF(R82="Meagre",1.5, IF(R82="Small",3, IF(R82="Mediocre",4.5, IF(R82="Somewhat Large",6, IF(R82="Large",7.5, IF(R82="Powerful",9, IF(R82="Very Powerful",10,"Error"))))))))</f>
        <v>9</v>
      </c>
      <c r="T82" t="str">
        <f>feed!R82</f>
        <v>Indochina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82" t="str">
        <f>feed!U82</f>
        <v>http://blocgame.com/stats.php?id=60513</v>
      </c>
      <c r="X82" s="4">
        <f>SUMPRODUCT(MID(0&amp;feed!V82,LARGE(INDEX(ISNUMBER(--MID(feed!V82,ROW($1:$5),1))*
ROW($1:$5),0),ROW($1:$5))+1,1)*10^ROW($1:$5)/10)</f>
        <v>1</v>
      </c>
      <c r="Y82">
        <f>feed!W82</f>
        <v>0</v>
      </c>
      <c r="Z82" s="4">
        <f>V82-H82*750-K82*375-L82*375</f>
        <v>40053</v>
      </c>
      <c r="AA82" s="8">
        <f>V82/N82</f>
        <v>20.583206106870229</v>
      </c>
      <c r="AB82" s="4">
        <f>N82/6</f>
        <v>436.66666666666669</v>
      </c>
      <c r="AC82" s="4">
        <f>V82/6</f>
        <v>8988</v>
      </c>
    </row>
    <row r="83" spans="1:29" x14ac:dyDescent="0.25">
      <c r="A83" t="str">
        <f>feed!A83</f>
        <v>Veganism</v>
      </c>
      <c r="B83" t="str">
        <f>feed!B83</f>
        <v>VeganDictator</v>
      </c>
      <c r="C83">
        <f>feed!C83</f>
        <v>0</v>
      </c>
      <c r="D83">
        <f>SUMPRODUCT(MID(0&amp;feed!D83,LARGE(INDEX(ISNUMBER(--MID(feed!D83,ROW($1:$19),1))*
ROW($1:$19),0),ROW($1:$19))+1,1)*10^ROW($1:$19)/10)</f>
        <v>7</v>
      </c>
      <c r="E83">
        <f>SUMPRODUCT(MID(0&amp;feed!E83,LARGE(INDEX(ISNUMBER(--MID(feed!E83,ROW($1:$19),1))*
ROW($1:$19),0),ROW($1:$19))+1,1)*10^ROW($1:$19)/10)</f>
        <v>0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1</v>
      </c>
      <c r="I83" t="str">
        <f>feed!I83</f>
        <v>Good</v>
      </c>
      <c r="J83">
        <f>SUMPRODUCT(MID(0&amp;feed!J83,LARGE(INDEX(ISNUMBER(--MID(feed!J83,ROW($1:$19),1))*
ROW($1:$19),0),ROW($1:$19))+1,1)*10^ROW($1:$19)/10)</f>
        <v>169</v>
      </c>
      <c r="K83">
        <f>SUMPRODUCT(MID(0&amp;feed!K83,LARGE(INDEX(ISNUMBER(--MID(feed!K83,ROW($1:$19),1))*
ROW($1:$19),0),ROW($1:$19))+1,1)*10^ROW($1:$19)/10)</f>
        <v>18</v>
      </c>
      <c r="L83">
        <f>SUMPRODUCT(MID(0&amp;feed!L83,LARGE(INDEX(ISNUMBER(--MID(feed!L83,ROW($1:$19),1))*
ROW($1:$19),0),ROW($1:$19))+1,1)*10^ROW($1:$19)/10)</f>
        <v>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2613</v>
      </c>
      <c r="O83">
        <f>SUMPRODUCT(MID(0&amp;feed!O83,LARGE(INDEX(ISNUMBER(--MID(feed!O83,ROW($1:$5),1))*
ROW($1:$5),0),ROW($1:$5))+1,1)*10^ROW($1:$5)/10)</f>
        <v>55</v>
      </c>
      <c r="P83" t="str">
        <f>feed!P83</f>
        <v>Untapped</v>
      </c>
      <c r="Q83">
        <f>IF(P83=0,40, IF(P83="Depleted",0, IF(P83="Near Depletion",10, IF(P83="Plentiful",70, IF(P83="Untapped",90,"Error")))))</f>
        <v>90</v>
      </c>
      <c r="R83" t="str">
        <f>feed!Q83</f>
        <v>Mediocre</v>
      </c>
      <c r="S83">
        <f>IF(R83="None",0, IF(R83="Meagre",1.5, IF(R83="Small",3, IF(R83="Mediocre",4.5, IF(R83="Somewhat Large",6, IF(R83="Large",7.5, IF(R83="Powerful",9, IF(R83="Very Powerful",10,"Error"))))))))</f>
        <v>4.5</v>
      </c>
      <c r="T83" t="str">
        <f>feed!R83</f>
        <v>Amazonia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83" t="str">
        <f>feed!U83</f>
        <v>http://blocgame.com/stats.php?id=46041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6700</v>
      </c>
      <c r="AA83" s="8">
        <f>V83/N83</f>
        <v>6.1519326444699578</v>
      </c>
      <c r="AB83" s="4">
        <f>N83/6</f>
        <v>435.5</v>
      </c>
      <c r="AC83" s="4">
        <f>V83/6</f>
        <v>2679.1666666666665</v>
      </c>
    </row>
    <row r="84" spans="1:29" x14ac:dyDescent="0.25">
      <c r="A84" t="str">
        <f>feed!A84</f>
        <v>Jebawka</v>
      </c>
      <c r="B84" t="str">
        <f>feed!B84</f>
        <v>Shetay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103</v>
      </c>
      <c r="E84">
        <f>SUMPRODUCT(MID(0&amp;feed!E84,LARGE(INDEX(ISNUMBER(--MID(feed!E84,ROW($1:$19),1))*
ROW($1:$19),0),ROW($1:$19))+1,1)*10^ROW($1:$19)/10)</f>
        <v>1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19</v>
      </c>
      <c r="K84">
        <f>SUMPRODUCT(MID(0&amp;feed!K84,LARGE(INDEX(ISNUMBER(--MID(feed!K84,ROW($1:$19),1))*
ROW($1:$19),0),ROW($1:$19))+1,1)*10^ROW($1:$19)/10)</f>
        <v>21</v>
      </c>
      <c r="L84">
        <f>SUMPRODUCT(MID(0&amp;feed!L84,LARGE(INDEX(ISNUMBER(--MID(feed!L84,ROW($1:$19),1))*
ROW($1:$19),0),ROW($1:$19))+1,1)*10^ROW($1:$19)/10)</f>
        <v>10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2609</v>
      </c>
      <c r="O84">
        <f>SUMPRODUCT(MID(0&amp;feed!O84,LARGE(INDEX(ISNUMBER(--MID(feed!O84,ROW($1:$5),1))*
ROW($1:$5),0),ROW($1:$5))+1,1)*10^ROW($1:$5)/10)</f>
        <v>3738</v>
      </c>
      <c r="P84" t="str">
        <f>feed!P84</f>
        <v>Untapped</v>
      </c>
      <c r="Q84">
        <f>IF(P84=0,40, IF(P84="Depleted",0, IF(P84="Near Depletion",10, IF(P84="Plentiful",70, IF(P84="Untapped",90,"Error")))))</f>
        <v>90</v>
      </c>
      <c r="R84" t="str">
        <f>feed!Q84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feed!R84</f>
        <v>Arabia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84" t="str">
        <f>feed!U84</f>
        <v>http://blocgame.com/stats.php?id=54304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21177</v>
      </c>
      <c r="AA84" s="8">
        <f>V84/N84</f>
        <v>13.435032579532388</v>
      </c>
      <c r="AB84" s="4">
        <f>N84/6</f>
        <v>434.83333333333331</v>
      </c>
      <c r="AC84" s="4">
        <f>V84/6</f>
        <v>5842</v>
      </c>
    </row>
    <row r="85" spans="1:29" x14ac:dyDescent="0.25">
      <c r="A85" t="str">
        <f>feed!A85</f>
        <v>Smyrno</v>
      </c>
      <c r="B85" t="str">
        <f>feed!B85</f>
        <v>Mallow</v>
      </c>
      <c r="C85" t="str">
        <f>feed!C85</f>
        <v>Steel Brotherhood</v>
      </c>
      <c r="D85">
        <f>SUMPRODUCT(MID(0&amp;feed!D85,LARGE(INDEX(ISNUMBER(--MID(feed!D85,ROW($1:$19),1))*
ROW($1:$19),0),ROW($1:$19))+1,1)*10^ROW($1:$19)/10)</f>
        <v>226</v>
      </c>
      <c r="E85">
        <f>SUMPRODUCT(MID(0&amp;feed!E85,LARGE(INDEX(ISNUMBER(--MID(feed!E85,ROW($1:$19),1))*
ROW($1:$19),0),ROW($1:$19))+1,1)*10^ROW($1:$19)/10)</f>
        <v>4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2</v>
      </c>
      <c r="I85" t="str">
        <f>feed!I85</f>
        <v>Good</v>
      </c>
      <c r="J85">
        <f>SUMPRODUCT(MID(0&amp;feed!J85,LARGE(INDEX(ISNUMBER(--MID(feed!J85,ROW($1:$19),1))*
ROW($1:$19),0),ROW($1:$19))+1,1)*10^ROW($1:$19)/10)</f>
        <v>3</v>
      </c>
      <c r="K85">
        <f>SUMPRODUCT(MID(0&amp;feed!K85,LARGE(INDEX(ISNUMBER(--MID(feed!K85,ROW($1:$19),1))*
ROW($1:$19),0),ROW($1:$19))+1,1)*10^ROW($1:$19)/10)</f>
        <v>23</v>
      </c>
      <c r="L85">
        <f>SUMPRODUCT(MID(0&amp;feed!L85,LARGE(INDEX(ISNUMBER(--MID(feed!L85,ROW($1:$19),1))*
ROW($1:$19),0),ROW($1:$19))+1,1)*10^ROW($1:$19)/10)</f>
        <v>12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2602</v>
      </c>
      <c r="O85">
        <f>SUMPRODUCT(MID(0&amp;feed!O85,LARGE(INDEX(ISNUMBER(--MID(feed!O85,ROW($1:$5),1))*
ROW($1:$5),0),ROW($1:$5))+1,1)*10^ROW($1:$5)/10)</f>
        <v>9396</v>
      </c>
      <c r="P85" t="str">
        <f>feed!P85</f>
        <v>Plentiful</v>
      </c>
      <c r="Q85">
        <f>IF(P85=0,40, IF(P85="Depleted",0, IF(P85="Near Depletion",10, IF(P85="Plentiful",70, IF(P85="Untapped",90,"Error")))))</f>
        <v>70</v>
      </c>
      <c r="R85" t="str">
        <f>feed!Q85</f>
        <v>Somewhat Large</v>
      </c>
      <c r="S85">
        <f>IF(R85="None",0, IF(R85="Meagre",1.5, IF(R85="Small",3, IF(R85="Mediocre",4.5, IF(R85="Somewhat Large",6, IF(R85="Large",7.5, IF(R85="Powerful",9, IF(R85="Very Powerful",10,"Error"))))))))</f>
        <v>6</v>
      </c>
      <c r="T85" t="str">
        <f>feed!R85</f>
        <v>Arabia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85" t="str">
        <f>feed!U85</f>
        <v>http://blocgame.com/stats.php?id=62960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40462</v>
      </c>
      <c r="AA85" s="8">
        <f>V85/N85</f>
        <v>21.171022290545736</v>
      </c>
      <c r="AB85" s="4">
        <f>N85/6</f>
        <v>433.66666666666669</v>
      </c>
      <c r="AC85" s="4">
        <f>V85/6</f>
        <v>9181.1666666666661</v>
      </c>
    </row>
    <row r="86" spans="1:29" x14ac:dyDescent="0.25">
      <c r="A86" t="str">
        <f>feed!A86</f>
        <v>Pan-demo-nium</v>
      </c>
      <c r="B86" t="str">
        <f>feed!B86</f>
        <v>Raja</v>
      </c>
      <c r="C86" t="str">
        <f>feed!C86</f>
        <v>The Fallen</v>
      </c>
      <c r="D86">
        <f>SUMPRODUCT(MID(0&amp;feed!D86,LARGE(INDEX(ISNUMBER(--MID(feed!D86,ROW($1:$19),1))*
ROW($1:$19),0),ROW($1:$19))+1,1)*10^ROW($1:$19)/10)</f>
        <v>86</v>
      </c>
      <c r="E86">
        <f>SUMPRODUCT(MID(0&amp;feed!E86,LARGE(INDEX(ISNUMBER(--MID(feed!E86,ROW($1:$19),1))*
ROW($1:$19),0),ROW($1:$19))+1,1)*10^ROW($1:$19)/10)</f>
        <v>3</v>
      </c>
      <c r="F86" t="str">
        <f>feed!F86</f>
        <v>Second World War surplus</v>
      </c>
      <c r="G86" t="str">
        <f>feed!G86</f>
        <v>Angelic</v>
      </c>
      <c r="H86">
        <f>SUMPRODUCT(MID(0&amp;feed!H86,LARGE(INDEX(ISNUMBER(--MID(feed!H86,ROW($1:$1),1))*
ROW($1:$1),0),ROW($1:$1))+1,1)*10^ROW($1:$1)/10)</f>
        <v>4</v>
      </c>
      <c r="I86" t="str">
        <f>feed!I86</f>
        <v>Elite</v>
      </c>
      <c r="J86">
        <f>SUMPRODUCT(MID(0&amp;feed!J86,LARGE(INDEX(ISNUMBER(--MID(feed!J86,ROW($1:$19),1))*
ROW($1:$19),0),ROW($1:$19))+1,1)*10^ROW($1:$19)/10)</f>
        <v>6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2602</v>
      </c>
      <c r="O86">
        <f>SUMPRODUCT(MID(0&amp;feed!O86,LARGE(INDEX(ISNUMBER(--MID(feed!O86,ROW($1:$5),1))*
ROW($1:$5),0),ROW($1:$5))+1,1)*10^ROW($1:$5)/10)</f>
        <v>233</v>
      </c>
      <c r="P86" t="str">
        <f>feed!P86</f>
        <v>Near Depletion</v>
      </c>
      <c r="Q86">
        <f>IF(P86=0,40, IF(P86="Depleted",0, IF(P86="Near Depletion",10, IF(P86="Plentiful",70, IF(P86="Untapped",90,"Error")))))</f>
        <v>10</v>
      </c>
      <c r="R86" t="str">
        <f>feed!Q86</f>
        <v>Mediocre</v>
      </c>
      <c r="S86">
        <f>IF(R86="None",0, IF(R86="Meagre",1.5, IF(R86="Small",3, IF(R86="Mediocre",4.5, IF(R86="Somewhat Large",6, IF(R86="Large",7.5, IF(R86="Powerful",9, IF(R86="Very Powerful",10,"Error"))))))))</f>
        <v>4.5</v>
      </c>
      <c r="T86" t="str">
        <f>feed!R86</f>
        <v>The Subcontinent</v>
      </c>
      <c r="U86" t="str">
        <f>feed!S86</f>
        <v>Neutral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13413</v>
      </c>
      <c r="AA86" s="8">
        <f>V86/N86</f>
        <v>8.1813989239046894</v>
      </c>
      <c r="AB86" s="4">
        <f>N86/6</f>
        <v>433.66666666666669</v>
      </c>
      <c r="AC86" s="4">
        <f>V86/6</f>
        <v>3548</v>
      </c>
    </row>
    <row r="87" spans="1:29" x14ac:dyDescent="0.25">
      <c r="A87" t="str">
        <f>feed!A87</f>
        <v>Sintra</v>
      </c>
      <c r="B87" t="str">
        <f>feed!B87</f>
        <v>Daniel Lima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85</v>
      </c>
      <c r="E87">
        <f>SUMPRODUCT(MID(0&amp;feed!E87,LARGE(INDEX(ISNUMBER(--MID(feed!E87,ROW($1:$19),1))*
ROW($1:$19),0),ROW($1:$19))+1,1)*10^ROW($1:$19)/10)</f>
        <v>7</v>
      </c>
      <c r="F87" t="str">
        <f>feed!F87</f>
        <v>First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15</v>
      </c>
      <c r="K87">
        <f>SUMPRODUCT(MID(0&amp;feed!K87,LARGE(INDEX(ISNUMBER(--MID(feed!K87,ROW($1:$19),1))*
ROW($1:$19),0),ROW($1:$19))+1,1)*10^ROW($1:$19)/10)</f>
        <v>24</v>
      </c>
      <c r="L87">
        <f>SUMPRODUCT(MID(0&amp;feed!L87,LARGE(INDEX(ISNUMBER(--MID(feed!L87,ROW($1:$19),1))*
ROW($1:$19),0),ROW($1:$19))+1,1)*10^ROW($1:$19)/10)</f>
        <v>14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2599</v>
      </c>
      <c r="O87">
        <f>SUMPRODUCT(MID(0&amp;feed!O87,LARGE(INDEX(ISNUMBER(--MID(feed!O87,ROW($1:$5),1))*
ROW($1:$5),0),ROW($1:$5))+1,1)*10^ROW($1:$5)/10)</f>
        <v>330</v>
      </c>
      <c r="P87" t="str">
        <f>feed!P87</f>
        <v>Untapped</v>
      </c>
      <c r="Q87">
        <f>IF(P87=0,40, IF(P87="Depleted",0, IF(P87="Near Depletion",10, IF(P87="Plentiful",70, IF(P87="Untapped",90,"Error")))))</f>
        <v>90</v>
      </c>
      <c r="R87" t="str">
        <f>feed!Q87</f>
        <v>Large</v>
      </c>
      <c r="S87">
        <f>IF(R87="None",0, IF(R87="Meagre",1.5, IF(R87="Small",3, IF(R87="Mediocre",4.5, IF(R87="Somewhat Large",6, IF(R87="Large",7.5, IF(R87="Powerful",9, IF(R87="Very Powerful",10,"Error"))))))))</f>
        <v>7.5</v>
      </c>
      <c r="T87" t="str">
        <f>feed!R87</f>
        <v>Caribbean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87" t="str">
        <f>feed!U87</f>
        <v>http://blocgame.com/stats.php?id=63167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19338</v>
      </c>
      <c r="AA87" s="8">
        <f>V87/N87</f>
        <v>13.789149672951135</v>
      </c>
      <c r="AB87" s="4">
        <f>N87/6</f>
        <v>433.16666666666669</v>
      </c>
      <c r="AC87" s="4">
        <f>V87/6</f>
        <v>5973</v>
      </c>
    </row>
    <row r="88" spans="1:29" x14ac:dyDescent="0.25">
      <c r="A88" t="str">
        <f>feed!A88</f>
        <v>Niggerito</v>
      </c>
      <c r="B88" t="str">
        <f>feed!B88</f>
        <v>Jejomar Binay</v>
      </c>
      <c r="C88" t="str">
        <f>feed!C88</f>
        <v>SPQR</v>
      </c>
      <c r="D88">
        <f>SUMPRODUCT(MID(0&amp;feed!D88,LARGE(INDEX(ISNUMBER(--MID(feed!D88,ROW($1:$19),1))*
ROW($1:$19),0),ROW($1:$19))+1,1)*10^ROW($1:$19)/10)</f>
        <v>123</v>
      </c>
      <c r="E88">
        <f>SUMPRODUCT(MID(0&amp;feed!E88,LARGE(INDEX(ISNUMBER(--MID(feed!E88,ROW($1:$19),1))*
ROW($1:$19),0),ROW($1:$19))+1,1)*10^ROW($1:$19)/10)</f>
        <v>5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5</v>
      </c>
      <c r="I88" t="str">
        <f>feed!I88</f>
        <v>Good</v>
      </c>
      <c r="J88">
        <f>SUMPRODUCT(MID(0&amp;feed!J88,LARGE(INDEX(ISNUMBER(--MID(feed!J88,ROW($1:$19),1))*
ROW($1:$19),0),ROW($1:$19))+1,1)*10^ROW($1:$19)/10)</f>
        <v>1</v>
      </c>
      <c r="K88">
        <f>SUMPRODUCT(MID(0&amp;feed!K88,LARGE(INDEX(ISNUMBER(--MID(feed!K88,ROW($1:$19),1))*
ROW($1:$19),0),ROW($1:$19))+1,1)*10^ROW($1:$19)/10)</f>
        <v>31</v>
      </c>
      <c r="L88">
        <f>SUMPRODUCT(MID(0&amp;feed!L88,LARGE(INDEX(ISNUMBER(--MID(feed!L88,ROW($1:$19),1))*
ROW($1:$19),0),ROW($1:$19))+1,1)*10^ROW($1:$19)/10)</f>
        <v>5</v>
      </c>
      <c r="M88" t="str">
        <f>feed!M88</f>
        <v>Free Market</v>
      </c>
      <c r="N88">
        <f>SUMPRODUCT(MID(0&amp;feed!N88,LARGE(INDEX(ISNUMBER(--MID(feed!N88,ROW($1:$5),1))*
ROW($1:$5),0),ROW($1:$5))+1,1)*10^ROW($1:$5)/10)</f>
        <v>2593</v>
      </c>
      <c r="O88">
        <f>SUMPRODUCT(MID(0&amp;feed!O88,LARGE(INDEX(ISNUMBER(--MID(feed!O88,ROW($1:$5),1))*
ROW($1:$5),0),ROW($1:$5))+1,1)*10^ROW($1:$5)/10)</f>
        <v>210</v>
      </c>
      <c r="P88" t="str">
        <f>feed!P88</f>
        <v>Untapped</v>
      </c>
      <c r="Q88">
        <f>IF(P88=0,40, IF(P88="Depleted",0, IF(P88="Near Depletion",10, IF(P88="Plentiful",70, IF(P88="Untapped",90,"Error")))))</f>
        <v>90</v>
      </c>
      <c r="R88" t="str">
        <f>feed!Q88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feed!R88</f>
        <v>East Indies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88" t="str">
        <f>feed!U88</f>
        <v>http://blocgame.com/stats.php?id=63087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27899</v>
      </c>
      <c r="AA88" s="8">
        <f>V88/N88</f>
        <v>17.411878133436176</v>
      </c>
      <c r="AB88" s="4">
        <f>N88/6</f>
        <v>432.16666666666669</v>
      </c>
      <c r="AC88" s="4">
        <f>V88/6</f>
        <v>7524.833333333333</v>
      </c>
    </row>
    <row r="89" spans="1:29" x14ac:dyDescent="0.25">
      <c r="A89" t="str">
        <f>feed!A90</f>
        <v>Drelinka</v>
      </c>
      <c r="B89" t="str">
        <f>feed!B90</f>
        <v>Catheline lebran</v>
      </c>
      <c r="C89" t="str">
        <f>feed!C90</f>
        <v>SPQR</v>
      </c>
      <c r="D89">
        <f>SUMPRODUCT(MID(0&amp;feed!D90,LARGE(INDEX(ISNUMBER(--MID(feed!D90,ROW($1:$19),1))*
ROW($1:$19),0),ROW($1:$19))+1,1)*10^ROW($1:$19)/10)</f>
        <v>32</v>
      </c>
      <c r="E89">
        <f>SUMPRODUCT(MID(0&amp;feed!E90,LARGE(INDEX(ISNUMBER(--MID(feed!E90,ROW($1:$19),1))*
ROW($1:$19),0),ROW($1:$19))+1,1)*10^ROW($1:$19)/10)</f>
        <v>0</v>
      </c>
      <c r="F89" t="str">
        <f>feed!F90</f>
        <v>First World War surplus</v>
      </c>
      <c r="G89" t="str">
        <f>feed!G90</f>
        <v>Gandhi-like</v>
      </c>
      <c r="H89">
        <f>SUMPRODUCT(MID(0&amp;feed!H90,LARGE(INDEX(ISNUMBER(--MID(feed!H90,ROW($1:$1),1))*
ROW($1:$1),0),ROW($1:$1))+1,1)*10^ROW($1:$1)/10)</f>
        <v>1</v>
      </c>
      <c r="I89" t="str">
        <f>feed!I90</f>
        <v>Elite</v>
      </c>
      <c r="J89">
        <f>SUMPRODUCT(MID(0&amp;feed!J90,LARGE(INDEX(ISNUMBER(--MID(feed!J90,ROW($1:$19),1))*
ROW($1:$19),0),ROW($1:$19))+1,1)*10^ROW($1:$19)/10)</f>
        <v>10</v>
      </c>
      <c r="K89">
        <f>SUMPRODUCT(MID(0&amp;feed!K90,LARGE(INDEX(ISNUMBER(--MID(feed!K90,ROW($1:$19),1))*
ROW($1:$19),0),ROW($1:$19))+1,1)*10^ROW($1:$19)/10)</f>
        <v>4</v>
      </c>
      <c r="L89">
        <f>SUMPRODUCT(MID(0&amp;feed!L90,LARGE(INDEX(ISNUMBER(--MID(feed!L90,ROW($1:$19),1))*
ROW($1:$19),0),ROW($1:$19))+1,1)*10^ROW($1:$19)/10)</f>
        <v>9</v>
      </c>
      <c r="M89" t="str">
        <f>feed!M90</f>
        <v>Mixed Economy</v>
      </c>
      <c r="N89">
        <f>SUMPRODUCT(MID(0&amp;feed!N90,LARGE(INDEX(ISNUMBER(--MID(feed!N90,ROW($1:$5),1))*
ROW($1:$5),0),ROW($1:$5))+1,1)*10^ROW($1:$5)/10)</f>
        <v>2515</v>
      </c>
      <c r="O89">
        <f>SUMPRODUCT(MID(0&amp;feed!O90,LARGE(INDEX(ISNUMBER(--MID(feed!O90,ROW($1:$5),1))*
ROW($1:$5),0),ROW($1:$5))+1,1)*10^ROW($1:$5)/10)</f>
        <v>1137</v>
      </c>
      <c r="P89" t="str">
        <f>feed!P90</f>
        <v>Untapped</v>
      </c>
      <c r="Q89">
        <f>IF(P89=0,40, IF(P89="Depleted",0, IF(P89="Near Depletion",10, IF(P89="Plentiful",70, IF(P89="Untapped",90,"Error")))))</f>
        <v>90</v>
      </c>
      <c r="R89" t="str">
        <f>feed!Q90</f>
        <v>Somewhat Large</v>
      </c>
      <c r="S89">
        <f>IF(R89="None",0, IF(R89="Meagre",1.5, IF(R89="Small",3, IF(R89="Mediocre",4.5, IF(R89="Somewhat Large",6, IF(R89="Large",7.5, IF(R89="Powerful",9, IF(R89="Very Powerful",10,"Error"))))))))</f>
        <v>6</v>
      </c>
      <c r="T89" t="str">
        <f>feed!R90</f>
        <v>Persia</v>
      </c>
      <c r="U89" t="str">
        <f>feed!S90</f>
        <v>Soviet Union</v>
      </c>
      <c r="V89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89" t="str">
        <f>feed!U90</f>
        <v>http://blocgame.com/stats.php?id=61556</v>
      </c>
      <c r="X89" s="4">
        <f>SUMPRODUCT(MID(0&amp;feed!V90,LARGE(INDEX(ISNUMBER(--MID(feed!V90,ROW($1:$5),1))*
ROW($1:$5),0),ROW($1:$5))+1,1)*10^ROW($1:$5)/10)</f>
        <v>0</v>
      </c>
      <c r="Y89">
        <f>feed!W90</f>
        <v>0</v>
      </c>
      <c r="Z89" s="4">
        <f>V89-H89*750-K89*375-L89*375</f>
        <v>378</v>
      </c>
      <c r="AA89" s="8">
        <f>V89/N89</f>
        <v>2.386878727634195</v>
      </c>
      <c r="AB89" s="4">
        <f>N89/6</f>
        <v>419.16666666666669</v>
      </c>
      <c r="AC89" s="4">
        <f>V89/6</f>
        <v>1000.5</v>
      </c>
    </row>
    <row r="90" spans="1:29" x14ac:dyDescent="0.25">
      <c r="A90" t="str">
        <f>feed!A89</f>
        <v>ADAMLAND</v>
      </c>
      <c r="B90" t="str">
        <f>feed!B89</f>
        <v>adamharez</v>
      </c>
      <c r="C90" t="str">
        <f>feed!C89</f>
        <v>The Order</v>
      </c>
      <c r="D90">
        <f>SUMPRODUCT(MID(0&amp;feed!D89,LARGE(INDEX(ISNUMBER(--MID(feed!D89,ROW($1:$19),1))*
ROW($1:$19),0),ROW($1:$19))+1,1)*10^ROW($1:$19)/10)</f>
        <v>42</v>
      </c>
      <c r="E90">
        <f>SUMPRODUCT(MID(0&amp;feed!E89,LARGE(INDEX(ISNUMBER(--MID(feed!E89,ROW($1:$19),1))*
ROW($1:$19),0),ROW($1:$19))+1,1)*10^ROW($1:$19)/10)</f>
        <v>4</v>
      </c>
      <c r="F90" t="str">
        <f>feed!F89</f>
        <v>First World War surplus</v>
      </c>
      <c r="G90" t="str">
        <f>feed!G89</f>
        <v>Angelic</v>
      </c>
      <c r="H90">
        <f>SUMPRODUCT(MID(0&amp;feed!H89,LARGE(INDEX(ISNUMBER(--MID(feed!H89,ROW($1:$1),1))*
ROW($1:$1),0),ROW($1:$1))+1,1)*10^ROW($1:$1)/10)</f>
        <v>3</v>
      </c>
      <c r="I90" t="str">
        <f>feed!I89</f>
        <v>Elite</v>
      </c>
      <c r="J90">
        <f>SUMPRODUCT(MID(0&amp;feed!J89,LARGE(INDEX(ISNUMBER(--MID(feed!J89,ROW($1:$19),1))*
ROW($1:$19),0),ROW($1:$19))+1,1)*10^ROW($1:$19)/10)</f>
        <v>4</v>
      </c>
      <c r="K90">
        <f>SUMPRODUCT(MID(0&amp;feed!K89,LARGE(INDEX(ISNUMBER(--MID(feed!K89,ROW($1:$19),1))*
ROW($1:$19),0),ROW($1:$19))+1,1)*10^ROW($1:$19)/10)</f>
        <v>8</v>
      </c>
      <c r="L90">
        <f>SUMPRODUCT(MID(0&amp;feed!L89,LARGE(INDEX(ISNUMBER(--MID(feed!L89,ROW($1:$19),1))*
ROW($1:$19),0),ROW($1:$19))+1,1)*10^ROW($1:$19)/10)</f>
        <v>7</v>
      </c>
      <c r="M90" t="str">
        <f>feed!M89</f>
        <v>Central Planning</v>
      </c>
      <c r="N90">
        <f>SUMPRODUCT(MID(0&amp;feed!N89,LARGE(INDEX(ISNUMBER(--MID(feed!N89,ROW($1:$5),1))*
ROW($1:$5),0),ROW($1:$5))+1,1)*10^ROW($1:$5)/10)</f>
        <v>2515</v>
      </c>
      <c r="O90">
        <f>SUMPRODUCT(MID(0&amp;feed!O89,LARGE(INDEX(ISNUMBER(--MID(feed!O89,ROW($1:$5),1))*
ROW($1:$5),0),ROW($1:$5))+1,1)*10^ROW($1:$5)/10)</f>
        <v>6557</v>
      </c>
      <c r="P90" t="str">
        <f>feed!P89</f>
        <v>Depleted</v>
      </c>
      <c r="Q90">
        <f>IF(P90=0,40, IF(P90="Depleted",0, IF(P90="Near Depletion",10, IF(P90="Plentiful",70, IF(P90="Untapped",90,"Error")))))</f>
        <v>0</v>
      </c>
      <c r="R90" t="str">
        <f>feed!Q89</f>
        <v>Large</v>
      </c>
      <c r="S90">
        <f>IF(R90="None",0, IF(R90="Meagre",1.5, IF(R90="Small",3, IF(R90="Mediocre",4.5, IF(R90="Somewhat Large",6, IF(R90="Large",7.5, IF(R90="Powerful",9, IF(R90="Very Powerful",10,"Error"))))))))</f>
        <v>7.5</v>
      </c>
      <c r="T90" t="str">
        <f>feed!R89</f>
        <v>Arabia</v>
      </c>
      <c r="U90" t="str">
        <f>feed!S89</f>
        <v>Neutral</v>
      </c>
      <c r="V90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90" t="str">
        <f>feed!U89</f>
        <v>http://blocgame.com/stats.php?id=60764</v>
      </c>
      <c r="X90" s="4">
        <f>SUMPRODUCT(MID(0&amp;feed!V89,LARGE(INDEX(ISNUMBER(--MID(feed!V89,ROW($1:$5),1))*
ROW($1:$5),0),ROW($1:$5))+1,1)*10^ROW($1:$5)/10)</f>
        <v>0</v>
      </c>
      <c r="Y90">
        <f>feed!W89</f>
        <v>0</v>
      </c>
      <c r="Z90" s="4">
        <f>V90-H90*750-K90*375-L90*375</f>
        <v>8157</v>
      </c>
      <c r="AA90" s="8">
        <f>V90/N90</f>
        <v>6.3745526838966207</v>
      </c>
      <c r="AB90" s="4">
        <f>N90/6</f>
        <v>419.16666666666669</v>
      </c>
      <c r="AC90" s="4">
        <f>V90/6</f>
        <v>2672</v>
      </c>
    </row>
    <row r="91" spans="1:29" x14ac:dyDescent="0.25">
      <c r="A91" t="str">
        <f>feed!A91</f>
        <v>the murloc</v>
      </c>
      <c r="B91" t="str">
        <f>feed!B91</f>
        <v>grant</v>
      </c>
      <c r="C91" t="str">
        <f>feed!C91</f>
        <v>Steel Brotherhood</v>
      </c>
      <c r="D91">
        <f>SUMPRODUCT(MID(0&amp;feed!D91,LARGE(INDEX(ISNUMBER(--MID(feed!D91,ROW($1:$19),1))*
ROW($1:$19),0),ROW($1:$19))+1,1)*10^ROW($1:$19)/10)</f>
        <v>79</v>
      </c>
      <c r="E91">
        <f>SUMPRODUCT(MID(0&amp;feed!E91,LARGE(INDEX(ISNUMBER(--MID(feed!E91,ROW($1:$19),1))*
ROW($1:$19),0),ROW($1:$19))+1,1)*10^ROW($1:$19)/10)</f>
        <v>8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2</v>
      </c>
      <c r="I91" t="str">
        <f>feed!I91</f>
        <v>Elite</v>
      </c>
      <c r="J91">
        <f>SUMPRODUCT(MID(0&amp;feed!J91,LARGE(INDEX(ISNUMBER(--MID(feed!J91,ROW($1:$19),1))*
ROW($1:$19),0),ROW($1:$19))+1,1)*10^ROW($1:$19)/10)</f>
        <v>7</v>
      </c>
      <c r="K91">
        <f>SUMPRODUCT(MID(0&amp;feed!K91,LARGE(INDEX(ISNUMBER(--MID(feed!K91,ROW($1:$19),1))*
ROW($1:$19),0),ROW($1:$19))+1,1)*10^ROW($1:$19)/10)</f>
        <v>12</v>
      </c>
      <c r="L91">
        <f>SUMPRODUCT(MID(0&amp;feed!L91,LARGE(INDEX(ISNUMBER(--MID(feed!L91,ROW($1:$19),1))*
ROW($1:$19),0),ROW($1:$19))+1,1)*10^ROW($1:$19)/10)</f>
        <v>4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2514</v>
      </c>
      <c r="O91">
        <f>SUMPRODUCT(MID(0&amp;feed!O91,LARGE(INDEX(ISNUMBER(--MID(feed!O91,ROW($1:$5),1))*
ROW($1:$5),0),ROW($1:$5))+1,1)*10^ROW($1:$5)/10)</f>
        <v>268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feed!R91</f>
        <v>Gran Colombia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91" t="str">
        <f>feed!U91</f>
        <v>http://blocgame.com/stats.php?id=63727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15074</v>
      </c>
      <c r="AA91" s="8">
        <f>V91/N91</f>
        <v>8.9793158313444703</v>
      </c>
      <c r="AB91" s="4">
        <f>N91/6</f>
        <v>419</v>
      </c>
      <c r="AC91" s="4">
        <f>V91/6</f>
        <v>3762.3333333333335</v>
      </c>
    </row>
    <row r="92" spans="1:29" x14ac:dyDescent="0.25">
      <c r="A92" t="str">
        <f>feed!A92</f>
        <v>pelle</v>
      </c>
      <c r="B92" t="str">
        <f>feed!B92</f>
        <v>pelle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131</v>
      </c>
      <c r="E92">
        <f>SUMPRODUCT(MID(0&amp;feed!E92,LARGE(INDEX(ISNUMBER(--MID(feed!E92,ROW($1:$19),1))*
ROW($1:$19),0),ROW($1:$19))+1,1)*10^ROW($1:$19)/10)</f>
        <v>1</v>
      </c>
      <c r="F92" t="str">
        <f>feed!F92</f>
        <v>Korean War surplus</v>
      </c>
      <c r="G92" t="str">
        <f>feed!G92</f>
        <v>Angelic</v>
      </c>
      <c r="H92">
        <f>SUMPRODUCT(MID(0&amp;feed!H92,LARGE(INDEX(ISNUMBER(--MID(feed!H92,ROW($1:$1),1))*
ROW($1:$1),0),ROW($1:$1))+1,1)*10^ROW($1:$1)/10)</f>
        <v>4</v>
      </c>
      <c r="I92" t="str">
        <f>feed!I92</f>
        <v>Good</v>
      </c>
      <c r="J92">
        <f>SUMPRODUCT(MID(0&amp;feed!J92,LARGE(INDEX(ISNUMBER(--MID(feed!J92,ROW($1:$19),1))*
ROW($1:$19),0),ROW($1:$19))+1,1)*10^ROW($1:$19)/10)</f>
        <v>4</v>
      </c>
      <c r="K92">
        <f>SUMPRODUCT(MID(0&amp;feed!K92,LARGE(INDEX(ISNUMBER(--MID(feed!K92,ROW($1:$19),1))*
ROW($1:$19),0),ROW($1:$19))+1,1)*10^ROW($1:$19)/10)</f>
        <v>51</v>
      </c>
      <c r="L92">
        <f>SUMPRODUCT(MID(0&amp;feed!L92,LARGE(INDEX(ISNUMBER(--MID(feed!L92,ROW($1:$19),1))*
ROW($1:$19),0),ROW($1:$19))+1,1)*10^ROW($1:$19)/10)</f>
        <v>7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2510</v>
      </c>
      <c r="O92">
        <f>SUMPRODUCT(MID(0&amp;feed!O92,LARGE(INDEX(ISNUMBER(--MID(feed!O92,ROW($1:$5),1))*
ROW($1:$5),0),ROW($1:$5))+1,1)*10^ROW($1:$5)/10)</f>
        <v>747</v>
      </c>
      <c r="P92" t="str">
        <f>feed!P92</f>
        <v>Untapped</v>
      </c>
      <c r="Q92">
        <f>IF(P92=0,40, IF(P92="Depleted",0, IF(P92="Near Depletion",10, IF(P92="Plentiful",70, IF(P92="Untapped",90,"Error")))))</f>
        <v>90</v>
      </c>
      <c r="R92" t="str">
        <f>feed!Q92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feed!R92</f>
        <v>China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92" t="str">
        <f>feed!U92</f>
        <v>http://blocgame.com/stats.php?id=52372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27965</v>
      </c>
      <c r="AA92" s="8">
        <f>V92/N92</f>
        <v>21.001992031872511</v>
      </c>
      <c r="AB92" s="4">
        <f>N92/6</f>
        <v>418.33333333333331</v>
      </c>
      <c r="AC92" s="4">
        <f>V92/6</f>
        <v>8785.8333333333339</v>
      </c>
    </row>
    <row r="93" spans="1:29" x14ac:dyDescent="0.25">
      <c r="A93" t="str">
        <f>feed!A93</f>
        <v>Romiia</v>
      </c>
      <c r="B93" t="str">
        <f>feed!B93</f>
        <v>The Great Tiberius III</v>
      </c>
      <c r="C93" t="str">
        <f>feed!C93</f>
        <v>The United Nations</v>
      </c>
      <c r="D93">
        <f>SUMPRODUCT(MID(0&amp;feed!D93,LARGE(INDEX(ISNUMBER(--MID(feed!D93,ROW($1:$19),1))*
ROW($1:$19),0),ROW($1:$19))+1,1)*10^ROW($1:$19)/10)</f>
        <v>3</v>
      </c>
      <c r="E93">
        <f>SUMPRODUCT(MID(0&amp;feed!E93,LARGE(INDEX(ISNUMBER(--MID(feed!E93,ROW($1:$19),1))*
ROW($1:$19),0),ROW($1:$19))+1,1)*10^ROW($1:$19)/10)</f>
        <v>0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1</v>
      </c>
      <c r="I93" t="str">
        <f>feed!I93</f>
        <v>Elite</v>
      </c>
      <c r="J93">
        <f>SUMPRODUCT(MID(0&amp;feed!J93,LARGE(INDEX(ISNUMBER(--MID(feed!J93,ROW($1:$19),1))*
ROW($1:$19),0),ROW($1:$19))+1,1)*10^ROW($1:$19)/10)</f>
        <v>69</v>
      </c>
      <c r="K93">
        <f>SUMPRODUCT(MID(0&amp;feed!K93,LARGE(INDEX(ISNUMBER(--MID(feed!K93,ROW($1:$19),1))*
ROW($1:$19),0),ROW($1:$19))+1,1)*10^ROW($1:$19)/10)</f>
        <v>5</v>
      </c>
      <c r="L93">
        <f>SUMPRODUCT(MID(0&amp;feed!L93,LARGE(INDEX(ISNUMBER(--MID(feed!L93,ROW($1:$19),1))*
ROW($1:$19),0),ROW($1:$19))+1,1)*10^ROW($1:$19)/10)</f>
        <v>5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2507</v>
      </c>
      <c r="O93">
        <f>SUMPRODUCT(MID(0&amp;feed!O93,LARGE(INDEX(ISNUMBER(--MID(feed!O93,ROW($1:$5),1))*
ROW($1:$5),0),ROW($1:$5))+1,1)*10^ROW($1:$5)/10)</f>
        <v>569</v>
      </c>
      <c r="P93" t="str">
        <f>feed!P93</f>
        <v>Untapped</v>
      </c>
      <c r="Q93">
        <f>IF(P93=0,40, IF(P93="Depleted",0, IF(P93="Near Depletion",10, IF(P93="Plentiful",70, IF(P93="Untapped",90,"Error")))))</f>
        <v>90</v>
      </c>
      <c r="R93" t="str">
        <f>feed!Q93</f>
        <v>Meagre</v>
      </c>
      <c r="S93">
        <f>IF(R93="None",0, IF(R93="Meagre",1.5, IF(R93="Small",3, IF(R93="Mediocre",4.5, IF(R93="Somewhat Large",6, IF(R93="Large",7.5, IF(R93="Powerful",9, IF(R93="Very Powerful",10,"Error"))))))))</f>
        <v>1.5</v>
      </c>
      <c r="T93" t="str">
        <f>feed!R93</f>
        <v>The Subcontinent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93" t="str">
        <f>feed!U93</f>
        <v>http://blocgame.com/stats.php?id=60242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14994</v>
      </c>
      <c r="AA93" s="8">
        <f>V93/N93</f>
        <v>7.7758276824890311</v>
      </c>
      <c r="AB93" s="4">
        <f>N93/6</f>
        <v>417.83333333333331</v>
      </c>
      <c r="AC93" s="4">
        <f>V93/6</f>
        <v>3249</v>
      </c>
    </row>
    <row r="94" spans="1:29" x14ac:dyDescent="0.25">
      <c r="A94" t="str">
        <f>feed!A94</f>
        <v>the Haunted</v>
      </c>
      <c r="B94" t="str">
        <f>feed!B94</f>
        <v>thedrunkenarchitect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111</v>
      </c>
      <c r="E94">
        <f>SUMPRODUCT(MID(0&amp;feed!E94,LARGE(INDEX(ISNUMBER(--MID(feed!E94,ROW($1:$19),1))*
ROW($1:$19),0),ROW($1:$19))+1,1)*10^ROW($1:$19)/10)</f>
        <v>7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Elite</v>
      </c>
      <c r="J94">
        <f>SUMPRODUCT(MID(0&amp;feed!J94,LARGE(INDEX(ISNUMBER(--MID(feed!J94,ROW($1:$19),1))*
ROW($1:$19),0),ROW($1:$19))+1,1)*10^ROW($1:$19)/10)</f>
        <v>0</v>
      </c>
      <c r="K94">
        <f>SUMPRODUCT(MID(0&amp;feed!K94,LARGE(INDEX(ISNUMBER(--MID(feed!K94,ROW($1:$19),1))*
ROW($1:$19),0),ROW($1:$19))+1,1)*10^ROW($1:$19)/10)</f>
        <v>37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2507</v>
      </c>
      <c r="O94">
        <f>SUMPRODUCT(MID(0&amp;feed!O94,LARGE(INDEX(ISNUMBER(--MID(feed!O94,ROW($1:$5),1))*
ROW($1:$5),0),ROW($1:$5))+1,1)*10^ROW($1:$5)/10)</f>
        <v>351</v>
      </c>
      <c r="P94" t="str">
        <f>feed!P94</f>
        <v>Plentiful</v>
      </c>
      <c r="Q94">
        <f>IF(P94=0,40, IF(P94="Depleted",0, IF(P94="Near Depletion",10, IF(P94="Plentiful",70, IF(P94="Untapped",90,"Error")))))</f>
        <v>70</v>
      </c>
      <c r="R94" t="str">
        <f>feed!Q94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feed!R94</f>
        <v>Southern Africa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94" t="str">
        <f>feed!U94</f>
        <v>http://blocgame.com/stats.php?id=63020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>V94-H94*750-K94*375-L94*375</f>
        <v>22245</v>
      </c>
      <c r="AA94" s="8">
        <f>V94/N94</f>
        <v>16.352213801356204</v>
      </c>
      <c r="AB94" s="4">
        <f>N94/6</f>
        <v>417.83333333333331</v>
      </c>
      <c r="AC94" s="4">
        <f>V94/6</f>
        <v>6832.5</v>
      </c>
    </row>
    <row r="95" spans="1:29" x14ac:dyDescent="0.25">
      <c r="A95" t="str">
        <f>feed!A95</f>
        <v>Almania</v>
      </c>
      <c r="B95" t="str">
        <f>feed!B95</f>
        <v>Almanich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91</v>
      </c>
      <c r="E95">
        <f>SUMPRODUCT(MID(0&amp;feed!E95,LARGE(INDEX(ISNUMBER(--MID(feed!E95,ROW($1:$19),1))*
ROW($1:$19),0),ROW($1:$19))+1,1)*10^ROW($1:$19)/10)</f>
        <v>0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4</v>
      </c>
      <c r="I95" t="str">
        <f>feed!I95</f>
        <v>Elite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</v>
      </c>
      <c r="L95">
        <f>SUMPRODUCT(MID(0&amp;feed!L95,LARGE(INDEX(ISNUMBER(--MID(feed!L95,ROW($1:$19),1))*
ROW($1:$19),0),ROW($1:$19))+1,1)*10^ROW($1:$19)/10)</f>
        <v>0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2505</v>
      </c>
      <c r="O95">
        <f>SUMPRODUCT(MID(0&amp;feed!O95,LARGE(INDEX(ISNUMBER(--MID(feed!O95,ROW($1:$5),1))*
ROW($1:$5),0),ROW($1:$5))+1,1)*10^ROW($1:$5)/10)</f>
        <v>193</v>
      </c>
      <c r="P95" t="str">
        <f>feed!P95</f>
        <v>Plentiful</v>
      </c>
      <c r="Q95">
        <f>IF(P95=0,40, IF(P95="Depleted",0, IF(P95="Near Depletion",10, IF(P95="Plentiful",70, IF(P95="Untapped",90,"Error")))))</f>
        <v>70</v>
      </c>
      <c r="R95" t="str">
        <f>feed!Q95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feed!R95</f>
        <v>China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95" t="str">
        <f>feed!U95</f>
        <v>http://blocgame.com/stats.php?id=51725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49836</v>
      </c>
      <c r="AA95" s="8">
        <f>V95/N95</f>
        <v>21.391616766467067</v>
      </c>
      <c r="AB95" s="4">
        <f>N95/6</f>
        <v>417.5</v>
      </c>
      <c r="AC95" s="4">
        <f>V95/6</f>
        <v>8931</v>
      </c>
    </row>
    <row r="96" spans="1:29" x14ac:dyDescent="0.25">
      <c r="A96" t="str">
        <f>feed!A96</f>
        <v>KelabuAsap</v>
      </c>
      <c r="B96" t="str">
        <f>feed!B96</f>
        <v>kelam</v>
      </c>
      <c r="C96" t="str">
        <f>feed!C96</f>
        <v>PIRATES</v>
      </c>
      <c r="D96">
        <f>SUMPRODUCT(MID(0&amp;feed!D96,LARGE(INDEX(ISNUMBER(--MID(feed!D96,ROW($1:$19),1))*
ROW($1:$19),0),ROW($1:$19))+1,1)*10^ROW($1:$19)/10)</f>
        <v>124</v>
      </c>
      <c r="E96">
        <f>SUMPRODUCT(MID(0&amp;feed!E96,LARGE(INDEX(ISNUMBER(--MID(feed!E96,ROW($1:$19),1))*
ROW($1:$19),0),ROW($1:$19))+1,1)*10^ROW($1:$19)/10)</f>
        <v>3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5</v>
      </c>
      <c r="I96" t="str">
        <f>feed!I96</f>
        <v>Good</v>
      </c>
      <c r="J96">
        <f>SUMPRODUCT(MID(0&amp;feed!J96,LARGE(INDEX(ISNUMBER(--MID(feed!J96,ROW($1:$19),1))*
ROW($1:$19),0),ROW($1:$19))+1,1)*10^ROW($1:$19)/10)</f>
        <v>1</v>
      </c>
      <c r="K96">
        <f>SUMPRODUCT(MID(0&amp;feed!K96,LARGE(INDEX(ISNUMBER(--MID(feed!K96,ROW($1:$19),1))*
ROW($1:$19),0),ROW($1:$19))+1,1)*10^ROW($1:$19)/10)</f>
        <v>30</v>
      </c>
      <c r="L96">
        <f>SUMPRODUCT(MID(0&amp;feed!L96,LARGE(INDEX(ISNUMBER(--MID(feed!L96,ROW($1:$19),1))*
ROW($1:$19),0),ROW($1:$19))+1,1)*10^ROW($1:$19)/10)</f>
        <v>15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2502</v>
      </c>
      <c r="O96">
        <f>SUMPRODUCT(MID(0&amp;feed!O96,LARGE(INDEX(ISNUMBER(--MID(feed!O96,ROW($1:$5),1))*
ROW($1:$5),0),ROW($1:$5))+1,1)*10^ROW($1:$5)/10)</f>
        <v>140</v>
      </c>
      <c r="P96" t="str">
        <f>feed!P96</f>
        <v>Untapped</v>
      </c>
      <c r="Q96">
        <f>IF(P96=0,40, IF(P96="Depleted",0, IF(P96="Near Depletion",10, IF(P96="Plentiful",70, IF(P96="Untapped",90,"Error")))))</f>
        <v>90</v>
      </c>
      <c r="R96" t="str">
        <f>feed!Q96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feed!R96</f>
        <v>East Indies</v>
      </c>
      <c r="U96" t="str">
        <f>feed!S96</f>
        <v>Neutral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96" t="str">
        <f>feed!U96</f>
        <v>http://blocgame.com/stats.php?id=60664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14034</v>
      </c>
      <c r="AA96" s="8">
        <f>V96/N96</f>
        <v>13.852517985611511</v>
      </c>
      <c r="AB96" s="4">
        <f>N96/6</f>
        <v>417</v>
      </c>
      <c r="AC96" s="4">
        <f>V96/6</f>
        <v>5776.5</v>
      </c>
    </row>
    <row r="97" spans="1:29" x14ac:dyDescent="0.25">
      <c r="A97" t="str">
        <f>feed!A97</f>
        <v>Syphirious</v>
      </c>
      <c r="B97" t="str">
        <f>feed!B97</f>
        <v>Doxal</v>
      </c>
      <c r="C97" t="str">
        <f>feed!C97</f>
        <v>Interpol</v>
      </c>
      <c r="D97">
        <f>SUMPRODUCT(MID(0&amp;feed!D97,LARGE(INDEX(ISNUMBER(--MID(feed!D97,ROW($1:$19),1))*
ROW($1:$19),0),ROW($1:$19))+1,1)*10^ROW($1:$19)/10)</f>
        <v>74</v>
      </c>
      <c r="E97">
        <f>SUMPRODUCT(MID(0&amp;feed!E97,LARGE(INDEX(ISNUMBER(--MID(feed!E97,ROW($1:$19),1))*
ROW($1:$19),0),ROW($1:$19))+1,1)*10^ROW($1:$19)/10)</f>
        <v>6</v>
      </c>
      <c r="F97" t="str">
        <f>feed!F97</f>
        <v>Vietnam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4</v>
      </c>
      <c r="I97" t="str">
        <f>feed!I97</f>
        <v>Good</v>
      </c>
      <c r="J97">
        <f>SUMPRODUCT(MID(0&amp;feed!J97,LARGE(INDEX(ISNUMBER(--MID(feed!J97,ROW($1:$19),1))*
ROW($1:$19),0),ROW($1:$19))+1,1)*10^ROW($1:$19)/10)</f>
        <v>5</v>
      </c>
      <c r="K97">
        <f>SUMPRODUCT(MID(0&amp;feed!K97,LARGE(INDEX(ISNUMBER(--MID(feed!K97,ROW($1:$19),1))*
ROW($1:$19),0),ROW($1:$19))+1,1)*10^ROW($1:$19)/10)</f>
        <v>39</v>
      </c>
      <c r="L97">
        <f>SUMPRODUCT(MID(0&amp;feed!L97,LARGE(INDEX(ISNUMBER(--MID(feed!L97,ROW($1:$19),1))*
ROW($1:$19),0),ROW($1:$19))+1,1)*10^ROW($1:$19)/10)</f>
        <v>29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2495</v>
      </c>
      <c r="O97">
        <f>SUMPRODUCT(MID(0&amp;feed!O97,LARGE(INDEX(ISNUMBER(--MID(feed!O97,ROW($1:$5),1))*
ROW($1:$5),0),ROW($1:$5))+1,1)*10^ROW($1:$5)/10)</f>
        <v>3708</v>
      </c>
      <c r="P97" t="str">
        <f>feed!P97</f>
        <v>Untapped</v>
      </c>
      <c r="Q97">
        <f>IF(P97=0,40, IF(P97="Depleted",0, IF(P97="Near Depletion",10, IF(P97="Plentiful",70, IF(P97="Untapped",90,"Error")))))</f>
        <v>90</v>
      </c>
      <c r="R97" t="str">
        <f>feed!Q97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feed!R97</f>
        <v>Mesopotamia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97" t="str">
        <f>feed!U97</f>
        <v>http://blocgame.com/stats.php?id=59670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26357</v>
      </c>
      <c r="AA97" s="8">
        <f>V97/N97</f>
        <v>21.986773547094188</v>
      </c>
      <c r="AB97" s="4">
        <f>N97/6</f>
        <v>415.83333333333331</v>
      </c>
      <c r="AC97" s="4">
        <f>V97/6</f>
        <v>9142.8333333333339</v>
      </c>
    </row>
    <row r="98" spans="1:29" x14ac:dyDescent="0.25">
      <c r="A98" t="str">
        <f>feed!A98</f>
        <v>Ghost Shark</v>
      </c>
      <c r="B98" t="str">
        <f>feed!B98</f>
        <v>Sharky</v>
      </c>
      <c r="C98" t="str">
        <f>feed!C98</f>
        <v>PIRATES</v>
      </c>
      <c r="D98">
        <f>SUMPRODUCT(MID(0&amp;feed!D98,LARGE(INDEX(ISNUMBER(--MID(feed!D98,ROW($1:$19),1))*
ROW($1:$19),0),ROW($1:$19))+1,1)*10^ROW($1:$19)/10)</f>
        <v>138</v>
      </c>
      <c r="E98">
        <f>SUMPRODUCT(MID(0&amp;feed!E98,LARGE(INDEX(ISNUMBER(--MID(feed!E98,ROW($1:$19),1))*
ROW($1:$19),0),ROW($1:$19))+1,1)*10^ROW($1:$19)/10)</f>
        <v>11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Good</v>
      </c>
      <c r="J98">
        <f>SUMPRODUCT(MID(0&amp;feed!J98,LARGE(INDEX(ISNUMBER(--MID(feed!J98,ROW($1:$19),1))*
ROW($1:$19),0),ROW($1:$19))+1,1)*10^ROW($1:$19)/10)</f>
        <v>0</v>
      </c>
      <c r="K98">
        <f>SUMPRODUCT(MID(0&amp;feed!K98,LARGE(INDEX(ISNUMBER(--MID(feed!K98,ROW($1:$19),1))*
ROW($1:$19),0),ROW($1:$19))+1,1)*10^ROW($1:$19)/10)</f>
        <v>13</v>
      </c>
      <c r="L98">
        <f>SUMPRODUCT(MID(0&amp;feed!L98,LARGE(INDEX(ISNUMBER(--MID(feed!L98,ROW($1:$19),1))*
ROW($1:$19),0),ROW($1:$19))+1,1)*10^ROW($1:$19)/10)</f>
        <v>8</v>
      </c>
      <c r="M98" t="str">
        <f>feed!M98</f>
        <v>Free Market</v>
      </c>
      <c r="N98">
        <f>SUMPRODUCT(MID(0&amp;feed!N98,LARGE(INDEX(ISNUMBER(--MID(feed!N98,ROW($1:$5),1))*
ROW($1:$5),0),ROW($1:$5))+1,1)*10^ROW($1:$5)/10)</f>
        <v>2491</v>
      </c>
      <c r="O98">
        <f>SUMPRODUCT(MID(0&amp;feed!O98,LARGE(INDEX(ISNUMBER(--MID(feed!O98,ROW($1:$5),1))*
ROW($1:$5),0),ROW($1:$5))+1,1)*10^ROW($1:$5)/10)</f>
        <v>93</v>
      </c>
      <c r="P98" t="str">
        <f>feed!P98</f>
        <v>Untapped</v>
      </c>
      <c r="Q98">
        <f>IF(P98=0,40, IF(P98="Depleted",0, IF(P98="Near Depletion",10, IF(P98="Plentiful",70, IF(P98="Untapped",90,"Error")))))</f>
        <v>90</v>
      </c>
      <c r="R98" t="str">
        <f>feed!Q98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feed!R98</f>
        <v>East Indies</v>
      </c>
      <c r="U98" t="str">
        <f>feed!S98</f>
        <v>Neutral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98" t="str">
        <f>feed!U98</f>
        <v>http://blocgame.com/stats.php?id=63863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44338</v>
      </c>
      <c r="AA98" s="8">
        <f>V98/N98</f>
        <v>21.863910076274589</v>
      </c>
      <c r="AB98" s="4">
        <f>N98/6</f>
        <v>415.16666666666669</v>
      </c>
      <c r="AC98" s="4">
        <f>V98/6</f>
        <v>9077.1666666666661</v>
      </c>
    </row>
    <row r="99" spans="1:29" x14ac:dyDescent="0.25">
      <c r="A99" t="str">
        <f>feed!A99</f>
        <v>Texastan</v>
      </c>
      <c r="B99" t="str">
        <f>feed!B99</f>
        <v>Rebel Lord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100</v>
      </c>
      <c r="E99">
        <f>SUMPRODUCT(MID(0&amp;feed!E99,LARGE(INDEX(ISNUMBER(--MID(feed!E99,ROW($1:$19),1))*
ROW($1:$19),0),ROW($1:$19))+1,1)*10^ROW($1:$19)/10)</f>
        <v>7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5</v>
      </c>
      <c r="I99" t="str">
        <f>feed!I99</f>
        <v>Good</v>
      </c>
      <c r="J99">
        <f>SUMPRODUCT(MID(0&amp;feed!J99,LARGE(INDEX(ISNUMBER(--MID(feed!J99,ROW($1:$19),1))*
ROW($1:$19),0),ROW($1:$19))+1,1)*10^ROW($1:$19)/10)</f>
        <v>5</v>
      </c>
      <c r="K99">
        <f>SUMPRODUCT(MID(0&amp;feed!K99,LARGE(INDEX(ISNUMBER(--MID(feed!K99,ROW($1:$19),1))*
ROW($1:$19),0),ROW($1:$19))+1,1)*10^ROW($1:$19)/10)</f>
        <v>29</v>
      </c>
      <c r="L99">
        <f>SUMPRODUCT(MID(0&amp;feed!L99,LARGE(INDEX(ISNUMBER(--MID(feed!L99,ROW($1:$19),1))*
ROW($1:$19),0),ROW($1:$19))+1,1)*10^ROW($1:$19)/10)</f>
        <v>24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2490</v>
      </c>
      <c r="O99">
        <f>SUMPRODUCT(MID(0&amp;feed!O99,LARGE(INDEX(ISNUMBER(--MID(feed!O99,ROW($1:$5),1))*
ROW($1:$5),0),ROW($1:$5))+1,1)*10^ROW($1:$5)/10)</f>
        <v>6092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feed!R99</f>
        <v>Mesopotamia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99" t="str">
        <f>feed!U99</f>
        <v>http://blocgame.com/stats.php?id=58149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28314</v>
      </c>
      <c r="AA99" s="8">
        <f>V99/N99</f>
        <v>20.859036144578312</v>
      </c>
      <c r="AB99" s="4">
        <f>N99/6</f>
        <v>415</v>
      </c>
      <c r="AC99" s="4">
        <f>V99/6</f>
        <v>8656.5</v>
      </c>
    </row>
    <row r="100" spans="1:29" x14ac:dyDescent="0.25">
      <c r="A100" t="str">
        <f>feed!A100</f>
        <v>Kilij</v>
      </c>
      <c r="B100" t="str">
        <f>feed!B100</f>
        <v>Yatagan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79</v>
      </c>
      <c r="E100">
        <f>SUMPRODUCT(MID(0&amp;feed!E100,LARGE(INDEX(ISNUMBER(--MID(feed!E100,ROW($1:$19),1))*
ROW($1:$19),0),ROW($1:$19))+1,1)*10^ROW($1:$19)/10)</f>
        <v>7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2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9</v>
      </c>
      <c r="K100">
        <f>SUMPRODUCT(MID(0&amp;feed!K100,LARGE(INDEX(ISNUMBER(--MID(feed!K100,ROW($1:$19),1))*
ROW($1:$19),0),ROW($1:$19))+1,1)*10^ROW($1:$19)/10)</f>
        <v>23</v>
      </c>
      <c r="L100">
        <f>SUMPRODUCT(MID(0&amp;feed!L100,LARGE(INDEX(ISNUMBER(--MID(feed!L100,ROW($1:$19),1))*
ROW($1:$19),0),ROW($1:$19))+1,1)*10^ROW($1:$19)/10)</f>
        <v>12</v>
      </c>
      <c r="M100" t="str">
        <f>feed!M100</f>
        <v>Free Market</v>
      </c>
      <c r="N100">
        <f>SUMPRODUCT(MID(0&amp;feed!N100,LARGE(INDEX(ISNUMBER(--MID(feed!N100,ROW($1:$5),1))*
ROW($1:$5),0),ROW($1:$5))+1,1)*10^ROW($1:$5)/10)</f>
        <v>2485</v>
      </c>
      <c r="O100">
        <f>SUMPRODUCT(MID(0&amp;feed!O100,LARGE(INDEX(ISNUMBER(--MID(feed!O100,ROW($1:$5),1))*
ROW($1:$5),0),ROW($1:$5))+1,1)*10^ROW($1:$5)/10)</f>
        <v>4602</v>
      </c>
      <c r="P100" t="str">
        <f>feed!P100</f>
        <v>Untapped</v>
      </c>
      <c r="Q100">
        <f>IF(P100=0,40, IF(P100="Depleted",0, IF(P100="Near Depletion",10, IF(P100="Plentiful",70, IF(P100="Untapped",90,"Error")))))</f>
        <v>90</v>
      </c>
      <c r="R100" t="str">
        <f>feed!Q100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feed!R100</f>
        <v>Mesopotamia</v>
      </c>
      <c r="U100" t="str">
        <f>feed!S100</f>
        <v>Neutral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100" t="str">
        <f>feed!U100</f>
        <v>http://blocgame.com/stats.php?id=63687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11676</v>
      </c>
      <c r="AA100" s="8">
        <f>V100/N100</f>
        <v>10.583903420523139</v>
      </c>
      <c r="AB100" s="4">
        <f>N100/6</f>
        <v>414.16666666666669</v>
      </c>
      <c r="AC100" s="4">
        <f>V100/6</f>
        <v>4383.5</v>
      </c>
    </row>
    <row r="101" spans="1:29" x14ac:dyDescent="0.25">
      <c r="A101" t="str">
        <f>feed!A101</f>
        <v>Manturia-Korea</v>
      </c>
      <c r="B101" t="str">
        <f>feed!B101</f>
        <v>Maosecond</v>
      </c>
      <c r="C101">
        <f>feed!C101</f>
        <v>0</v>
      </c>
      <c r="D101">
        <f>SUMPRODUCT(MID(0&amp;feed!D101,LARGE(INDEX(ISNUMBER(--MID(feed!D101,ROW($1:$19),1))*
ROW($1:$19),0),ROW($1:$19))+1,1)*10^ROW($1:$19)/10)</f>
        <v>142</v>
      </c>
      <c r="E101">
        <f>SUMPRODUCT(MID(0&amp;feed!E101,LARGE(INDEX(ISNUMBER(--MID(feed!E101,ROW($1:$19),1))*
ROW($1:$19),0),ROW($1:$19))+1,1)*10^ROW($1:$19)/10)</f>
        <v>1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Standard</v>
      </c>
      <c r="J101">
        <f>SUMPRODUCT(MID(0&amp;feed!J101,LARGE(INDEX(ISNUMBER(--MID(feed!J101,ROW($1:$19),1))*
ROW($1:$19),0),ROW($1:$19))+1,1)*10^ROW($1:$19)/10)</f>
        <v>14</v>
      </c>
      <c r="K101">
        <f>SUMPRODUCT(MID(0&amp;feed!K101,LARGE(INDEX(ISNUMBER(--MID(feed!K101,ROW($1:$19),1))*
ROW($1:$19),0),ROW($1:$19))+1,1)*10^ROW($1:$19)/10)</f>
        <v>24</v>
      </c>
      <c r="L101">
        <f>SUMPRODUCT(MID(0&amp;feed!L101,LARGE(INDEX(ISNUMBER(--MID(feed!L101,ROW($1:$19),1))*
ROW($1:$19),0),ROW($1:$19))+1,1)*10^ROW($1:$19)/10)</f>
        <v>10</v>
      </c>
      <c r="M101" t="str">
        <f>feed!M101</f>
        <v>Mixed Economy</v>
      </c>
      <c r="N101">
        <f>SUMPRODUCT(MID(0&amp;feed!N101,LARGE(INDEX(ISNUMBER(--MID(feed!N101,ROW($1:$5),1))*
ROW($1:$5),0),ROW($1:$5))+1,1)*10^ROW($1:$5)/10)</f>
        <v>2483</v>
      </c>
      <c r="O101">
        <f>SUMPRODUCT(MID(0&amp;feed!O101,LARGE(INDEX(ISNUMBER(--MID(feed!O101,ROW($1:$5),1))*
ROW($1:$5),0),ROW($1:$5))+1,1)*10^ROW($1:$5)/10)</f>
        <v>191</v>
      </c>
      <c r="P101" t="str">
        <f>feed!P101</f>
        <v>Near Depletion</v>
      </c>
      <c r="Q101">
        <f>IF(P101=0,40, IF(P101="Depleted",0, IF(P101="Near Depletion",10, IF(P101="Plentiful",70, IF(P101="Untapped",90,"Error")))))</f>
        <v>10</v>
      </c>
      <c r="R101" t="str">
        <f>feed!Q101</f>
        <v>Mediocre</v>
      </c>
      <c r="S101">
        <f>IF(R101="None",0, IF(R101="Meagre",1.5, IF(R101="Small",3, IF(R101="Mediocre",4.5, IF(R101="Somewhat Large",6, IF(R101="Large",7.5, IF(R101="Powerful",9, IF(R101="Very Powerful",10,"Error"))))))))</f>
        <v>4.5</v>
      </c>
      <c r="T101" t="str">
        <f>feed!R101</f>
        <v>China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101" t="str">
        <f>feed!U101</f>
        <v>http://blocgame.com/stats.php?id=64188</v>
      </c>
      <c r="X101" s="4">
        <f>SUMPRODUCT(MID(0&amp;feed!V101,LARGE(INDEX(ISNUMBER(--MID(feed!V101,ROW($1:$5),1))*
ROW($1:$5),0),ROW($1:$5))+1,1)*10^ROW($1:$5)/10)</f>
        <v>1</v>
      </c>
      <c r="Y101">
        <f>feed!W101</f>
        <v>0</v>
      </c>
      <c r="Z101" s="4">
        <f>V101-H101*750-K101*375-L101*375</f>
        <v>10833</v>
      </c>
      <c r="AA101" s="8">
        <f>V101/N101</f>
        <v>10.706000805477245</v>
      </c>
      <c r="AB101" s="4">
        <f>N101/6</f>
        <v>413.83333333333331</v>
      </c>
      <c r="AC101" s="4">
        <f>V101/6</f>
        <v>4430.5</v>
      </c>
    </row>
    <row r="102" spans="1:29" x14ac:dyDescent="0.25">
      <c r="A102" t="str">
        <f>feed!A102</f>
        <v>Feffiopia</v>
      </c>
      <c r="B102" t="str">
        <f>feed!B102</f>
        <v>Serloks</v>
      </c>
      <c r="C102" t="str">
        <f>feed!C102</f>
        <v>SPQR</v>
      </c>
      <c r="D102">
        <f>SUMPRODUCT(MID(0&amp;feed!D102,LARGE(INDEX(ISNUMBER(--MID(feed!D102,ROW($1:$19),1))*
ROW($1:$19),0),ROW($1:$19))+1,1)*10^ROW($1:$19)/10)</f>
        <v>98</v>
      </c>
      <c r="E102">
        <f>SUMPRODUCT(MID(0&amp;feed!E102,LARGE(INDEX(ISNUMBER(--MID(feed!E102,ROW($1:$19),1))*
ROW($1:$19),0),ROW($1:$19))+1,1)*10^ROW($1:$19)/10)</f>
        <v>3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12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11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2480</v>
      </c>
      <c r="O102">
        <f>SUMPRODUCT(MID(0&amp;feed!O102,LARGE(INDEX(ISNUMBER(--MID(feed!O102,ROW($1:$5),1))*
ROW($1:$5),0),ROW($1:$5))+1,1)*10^ROW($1:$5)/10)</f>
        <v>462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feed!R102</f>
        <v>The Subcontinent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02" t="str">
        <f>feed!U102</f>
        <v>http://blocgame.com/stats.php?id=46505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7067</v>
      </c>
      <c r="AA102" s="8">
        <f>V102/N102</f>
        <v>10.561290322580644</v>
      </c>
      <c r="AB102" s="4">
        <f>N102/6</f>
        <v>413.33333333333331</v>
      </c>
      <c r="AC102" s="4">
        <f>V102/6</f>
        <v>4365.333333333333</v>
      </c>
    </row>
    <row r="103" spans="1:29" x14ac:dyDescent="0.25">
      <c r="A103" t="str">
        <f>feed!A103</f>
        <v>Persona-Grata</v>
      </c>
      <c r="B103" t="str">
        <f>feed!B103</f>
        <v>syafiqsudin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30</v>
      </c>
      <c r="E103">
        <f>SUMPRODUCT(MID(0&amp;feed!E103,LARGE(INDEX(ISNUMBER(--MID(feed!E103,ROW($1:$19),1))*
ROW($1:$19),0),ROW($1:$19))+1,1)*10^ROW($1:$19)/10)</f>
        <v>5</v>
      </c>
      <c r="F103" t="str">
        <f>feed!F103</f>
        <v>Second World War surplus</v>
      </c>
      <c r="G103" t="str">
        <f>feed!G103</f>
        <v>Mad Dog</v>
      </c>
      <c r="H103">
        <f>SUMPRODUCT(MID(0&amp;feed!H103,LARGE(INDEX(ISNUMBER(--MID(feed!H103,ROW($1:$1),1))*
ROW($1:$1),0),ROW($1:$1))+1,1)*10^ROW($1:$1)/10)</f>
        <v>3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4</v>
      </c>
      <c r="K103">
        <f>SUMPRODUCT(MID(0&amp;feed!K103,LARGE(INDEX(ISNUMBER(--MID(feed!K103,ROW($1:$19),1))*
ROW($1:$19),0),ROW($1:$19))+1,1)*10^ROW($1:$19)/10)</f>
        <v>24</v>
      </c>
      <c r="L103">
        <f>SUMPRODUCT(MID(0&amp;feed!L103,LARGE(INDEX(ISNUMBER(--MID(feed!L103,ROW($1:$19),1))*
ROW($1:$19),0),ROW($1:$19))+1,1)*10^ROW($1:$19)/10)</f>
        <v>11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2476</v>
      </c>
      <c r="O103">
        <f>SUMPRODUCT(MID(0&amp;feed!O103,LARGE(INDEX(ISNUMBER(--MID(feed!O103,ROW($1:$5),1))*
ROW($1:$5),0),ROW($1:$5))+1,1)*10^ROW($1:$5)/10)</f>
        <v>254</v>
      </c>
      <c r="P103" t="str">
        <f>feed!P103</f>
        <v>Untapped</v>
      </c>
      <c r="Q103">
        <f>IF(P103=0,40, IF(P103="Depleted",0, IF(P103="Near Depletion",10, IF(P103="Plentiful",70, IF(P103="Untapped",90,"Error")))))</f>
        <v>90</v>
      </c>
      <c r="R103" t="str">
        <f>feed!Q103</f>
        <v>Large</v>
      </c>
      <c r="S103">
        <f>IF(R103="None",0, IF(R103="Meagre",1.5, IF(R103="Small",3, IF(R103="Mediocre",4.5, IF(R103="Somewhat Large",6, IF(R103="Large",7.5, IF(R103="Powerful",9, IF(R103="Very Powerful",10,"Error"))))))))</f>
        <v>7.5</v>
      </c>
      <c r="T103" t="str">
        <f>feed!R103</f>
        <v>East Indies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103" t="str">
        <f>feed!U103</f>
        <v>http://blocgame.com/stats.php?id=60788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26776</v>
      </c>
      <c r="AA103" s="8">
        <f>V103/N103</f>
        <v>17.023828756058158</v>
      </c>
      <c r="AB103" s="4">
        <f>N103/6</f>
        <v>412.66666666666669</v>
      </c>
      <c r="AC103" s="4">
        <f>V103/6</f>
        <v>7025.166666666667</v>
      </c>
    </row>
    <row r="104" spans="1:29" x14ac:dyDescent="0.25">
      <c r="A104" t="str">
        <f>feed!A104</f>
        <v>Asiana</v>
      </c>
      <c r="B104" t="str">
        <f>feed!B104</f>
        <v>El_Xanatos</v>
      </c>
      <c r="C104" t="str">
        <f>feed!C104</f>
        <v>The Hetairoi Guild</v>
      </c>
      <c r="D104">
        <f>SUMPRODUCT(MID(0&amp;feed!D104,LARGE(INDEX(ISNUMBER(--MID(feed!D104,ROW($1:$19),1))*
ROW($1:$19),0),ROW($1:$19))+1,1)*10^ROW($1:$19)/10)</f>
        <v>4</v>
      </c>
      <c r="E104">
        <f>SUMPRODUCT(MID(0&amp;feed!E104,LARGE(INDEX(ISNUMBER(--MID(feed!E104,ROW($1:$19),1))*
ROW($1:$19),0),ROW($1:$19))+1,1)*10^ROW($1:$19)/10)</f>
        <v>3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1</v>
      </c>
      <c r="I104" t="str">
        <f>feed!I104</f>
        <v>Standard</v>
      </c>
      <c r="J104">
        <f>SUMPRODUCT(MID(0&amp;feed!J104,LARGE(INDEX(ISNUMBER(--MID(feed!J104,ROW($1:$19),1))*
ROW($1:$19),0),ROW($1:$19))+1,1)*10^ROW($1:$19)/10)</f>
        <v>11</v>
      </c>
      <c r="K104">
        <f>SUMPRODUCT(MID(0&amp;feed!K104,LARGE(INDEX(ISNUMBER(--MID(feed!K104,ROW($1:$19),1))*
ROW($1:$19),0),ROW($1:$19))+1,1)*10^ROW($1:$19)/10)</f>
        <v>34</v>
      </c>
      <c r="L104">
        <f>SUMPRODUCT(MID(0&amp;feed!L104,LARGE(INDEX(ISNUMBER(--MID(feed!L104,ROW($1:$19),1))*
ROW($1:$19),0),ROW($1:$19))+1,1)*10^ROW($1:$19)/10)</f>
        <v>6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2471</v>
      </c>
      <c r="O104">
        <f>SUMPRODUCT(MID(0&amp;feed!O104,LARGE(INDEX(ISNUMBER(--MID(feed!O104,ROW($1:$5),1))*
ROW($1:$5),0),ROW($1:$5))+1,1)*10^ROW($1:$5)/10)</f>
        <v>166</v>
      </c>
      <c r="P104" t="str">
        <f>feed!P104</f>
        <v>Untapped</v>
      </c>
      <c r="Q104">
        <f>IF(P104=0,40, IF(P104="Depleted",0, IF(P104="Near Depletion",10, IF(P104="Plentiful",70, IF(P104="Untapped",90,"Error")))))</f>
        <v>90</v>
      </c>
      <c r="R104" t="str">
        <f>feed!Q104</f>
        <v>Mediocre</v>
      </c>
      <c r="S104">
        <f>IF(R104="None",0, IF(R104="Meagre",1.5, IF(R104="Small",3, IF(R104="Mediocre",4.5, IF(R104="Somewhat Large",6, IF(R104="Large",7.5, IF(R104="Powerful",9, IF(R104="Very Powerful",10,"Error"))))))))</f>
        <v>4.5</v>
      </c>
      <c r="T104" t="str">
        <f>feed!R104</f>
        <v>Indochina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104" t="str">
        <f>feed!U104</f>
        <v>http://blocgame.com/stats.php?id=62221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32170</v>
      </c>
      <c r="AA104" s="8">
        <f>V104/N104</f>
        <v>19.392958316471063</v>
      </c>
      <c r="AB104" s="4">
        <f>N104/6</f>
        <v>411.83333333333331</v>
      </c>
      <c r="AC104" s="4">
        <f>V104/6</f>
        <v>7986.666666666667</v>
      </c>
    </row>
    <row r="105" spans="1:29" x14ac:dyDescent="0.25">
      <c r="A105" t="str">
        <f>feed!A105</f>
        <v>MakanBudak</v>
      </c>
      <c r="B105" t="str">
        <f>feed!B105</f>
        <v>amirulfaizal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21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1</v>
      </c>
      <c r="I105" t="str">
        <f>feed!I105</f>
        <v>Undisciplined Rabble</v>
      </c>
      <c r="J105">
        <f>SUMPRODUCT(MID(0&amp;feed!J105,LARGE(INDEX(ISNUMBER(--MID(feed!J105,ROW($1:$19),1))*
ROW($1:$19),0),ROW($1:$19))+1,1)*10^ROW($1:$19)/10)</f>
        <v>3</v>
      </c>
      <c r="K105">
        <f>SUMPRODUCT(MID(0&amp;feed!K105,LARGE(INDEX(ISNUMBER(--MID(feed!K105,ROW($1:$19),1))*
ROW($1:$19),0),ROW($1:$19))+1,1)*10^ROW($1:$19)/10)</f>
        <v>7</v>
      </c>
      <c r="L105">
        <f>SUMPRODUCT(MID(0&amp;feed!L105,LARGE(INDEX(ISNUMBER(--MID(feed!L105,ROW($1:$19),1))*
ROW($1:$19),0),ROW($1:$19))+1,1)*10^ROW($1:$19)/10)</f>
        <v>4</v>
      </c>
      <c r="M105" t="str">
        <f>feed!M105</f>
        <v>Mixed Economy</v>
      </c>
      <c r="N105">
        <f>SUMPRODUCT(MID(0&amp;feed!N105,LARGE(INDEX(ISNUMBER(--MID(feed!N105,ROW($1:$5),1))*
ROW($1:$5),0),ROW($1:$5))+1,1)*10^ROW($1:$5)/10)</f>
        <v>2462</v>
      </c>
      <c r="O105">
        <f>SUMPRODUCT(MID(0&amp;feed!O105,LARGE(INDEX(ISNUMBER(--MID(feed!O105,ROW($1:$5),1))*
ROW($1:$5),0),ROW($1:$5))+1,1)*10^ROW($1:$5)/10)</f>
        <v>291</v>
      </c>
      <c r="P105">
        <f>feed!P105</f>
        <v>0</v>
      </c>
      <c r="Q105">
        <f>IF(P105=0,40, IF(P105="Depleted",0, IF(P105="Near Depletion",10, IF(P105="Plentiful",70, IF(P105="Untapped",90,"Error")))))</f>
        <v>40</v>
      </c>
      <c r="R105" t="str">
        <f>feed!Q105</f>
        <v>Mediocre</v>
      </c>
      <c r="S105">
        <f>IF(R105="None",0, IF(R105="Meagre",1.5, IF(R105="Small",3, IF(R105="Mediocre",4.5, IF(R105="Somewhat Large",6, IF(R105="Large",7.5, IF(R105="Powerful",9, IF(R105="Very Powerful",10,"Error"))))))))</f>
        <v>4.5</v>
      </c>
      <c r="T105" t="str">
        <f>feed!R105</f>
        <v>East Indies</v>
      </c>
      <c r="U105" t="str">
        <f>feed!S105</f>
        <v>Neutral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05" t="str">
        <f>feed!U105</f>
        <v>http://blocgame.com/stats.php?id=60748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1371</v>
      </c>
      <c r="AA105" s="8">
        <f>V105/N105</f>
        <v>2.536961819658814</v>
      </c>
      <c r="AB105" s="4">
        <f>N105/6</f>
        <v>410.33333333333331</v>
      </c>
      <c r="AC105" s="4">
        <f>V105/6</f>
        <v>1041</v>
      </c>
    </row>
    <row r="106" spans="1:29" x14ac:dyDescent="0.25">
      <c r="A106" t="str">
        <f>feed!A106</f>
        <v>Rengit</v>
      </c>
      <c r="B106" t="str">
        <f>feed!B106</f>
        <v>merahsakti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90</v>
      </c>
      <c r="E106">
        <f>SUMPRODUCT(MID(0&amp;feed!E106,LARGE(INDEX(ISNUMBER(--MID(feed!E106,ROW($1:$19),1))*
ROW($1:$19),0),ROW($1:$19))+1,1)*10^ROW($1:$19)/10)</f>
        <v>5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73</v>
      </c>
      <c r="L106">
        <f>SUMPRODUCT(MID(0&amp;feed!L106,LARGE(INDEX(ISNUMBER(--MID(feed!L106,ROW($1:$19),1))*
ROW($1:$19),0),ROW($1:$19))+1,1)*10^ROW($1:$19)/10)</f>
        <v>4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2459</v>
      </c>
      <c r="O106">
        <f>SUMPRODUCT(MID(0&amp;feed!O106,LARGE(INDEX(ISNUMBER(--MID(feed!O106,ROW($1:$5),1))*
ROW($1:$5),0),ROW($1:$5))+1,1)*10^ROW($1:$5)/10)</f>
        <v>172</v>
      </c>
      <c r="P106" t="str">
        <f>feed!P106</f>
        <v>Plentiful</v>
      </c>
      <c r="Q106">
        <f>IF(P106=0,40, IF(P106="Depleted",0, IF(P106="Near Depletion",10, IF(P106="Plentiful",70, IF(P106="Untapped",90,"Error")))))</f>
        <v>70</v>
      </c>
      <c r="R106" t="str">
        <f>feed!Q106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feed!R106</f>
        <v>Congo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106" t="str">
        <f>feed!U106</f>
        <v>http://blocgame.com/stats.php?id=61769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13828</v>
      </c>
      <c r="AA106" s="8">
        <f>V106/N106</f>
        <v>18.281008540056934</v>
      </c>
      <c r="AB106" s="4">
        <f>N106/6</f>
        <v>409.83333333333331</v>
      </c>
      <c r="AC106" s="4">
        <f>V106/6</f>
        <v>7492.166666666667</v>
      </c>
    </row>
    <row r="107" spans="1:29" x14ac:dyDescent="0.25">
      <c r="A107" t="str">
        <f>feed!A107</f>
        <v>Cancer</v>
      </c>
      <c r="B107" t="str">
        <f>feed!B107</f>
        <v>Stolen</v>
      </c>
      <c r="C107" t="str">
        <f>feed!C107</f>
        <v>The Order</v>
      </c>
      <c r="D107">
        <f>SUMPRODUCT(MID(0&amp;feed!D107,LARGE(INDEX(ISNUMBER(--MID(feed!D107,ROW($1:$19),1))*
ROW($1:$19),0),ROW($1:$19))+1,1)*10^ROW($1:$19)/10)</f>
        <v>10</v>
      </c>
      <c r="E107">
        <f>SUMPRODUCT(MID(0&amp;feed!E107,LARGE(INDEX(ISNUMBER(--MID(feed!E107,ROW($1:$19),1))*
ROW($1:$19),0),ROW($1:$19))+1,1)*10^ROW($1:$19)/10)</f>
        <v>0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0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5</v>
      </c>
      <c r="K107">
        <f>SUMPRODUCT(MID(0&amp;feed!K107,LARGE(INDEX(ISNUMBER(--MID(feed!K107,ROW($1:$19),1))*
ROW($1:$19),0),ROW($1:$19))+1,1)*10^ROW($1:$19)/10)</f>
        <v>3</v>
      </c>
      <c r="L107">
        <f>SUMPRODUCT(MID(0&amp;feed!L107,LARGE(INDEX(ISNUMBER(--MID(feed!L107,ROW($1:$19),1))*
ROW($1:$19),0),ROW($1:$19))+1,1)*10^ROW($1:$19)/10)</f>
        <v>5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2454</v>
      </c>
      <c r="O107">
        <f>SUMPRODUCT(MID(0&amp;feed!O107,LARGE(INDEX(ISNUMBER(--MID(feed!O107,ROW($1:$5),1))*
ROW($1:$5),0),ROW($1:$5))+1,1)*10^ROW($1:$5)/10)</f>
        <v>1802</v>
      </c>
      <c r="P107" t="str">
        <f>feed!P107</f>
        <v>Untapped</v>
      </c>
      <c r="Q107">
        <f>IF(P107=0,40, IF(P107="Depleted",0, IF(P107="Near Depletion",10, IF(P107="Plentiful",70, IF(P107="Untapped",90,"Error")))))</f>
        <v>90</v>
      </c>
      <c r="R107" t="str">
        <f>feed!Q107</f>
        <v>Mediocre</v>
      </c>
      <c r="S107">
        <f>IF(R107="None",0, IF(R107="Meagre",1.5, IF(R107="Small",3, IF(R107="Mediocre",4.5, IF(R107="Somewhat Large",6, IF(R107="Large",7.5, IF(R107="Powerful",9, IF(R107="Very Powerful",10,"Error"))))))))</f>
        <v>4.5</v>
      </c>
      <c r="T107" t="str">
        <f>feed!R107</f>
        <v>Persia</v>
      </c>
      <c r="U107" t="str">
        <f>feed!S107</f>
        <v>Neutral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107" t="str">
        <f>feed!U107</f>
        <v>http://blocgame.com/stats.php?id=58745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3184</v>
      </c>
      <c r="AA107" s="8">
        <f>V107/N107</f>
        <v>2.519967400162999</v>
      </c>
      <c r="AB107" s="4">
        <f>N107/6</f>
        <v>409</v>
      </c>
      <c r="AC107" s="4">
        <f>V107/6</f>
        <v>1030.6666666666667</v>
      </c>
    </row>
    <row r="108" spans="1:29" x14ac:dyDescent="0.25">
      <c r="A108" t="str">
        <f>feed!A108</f>
        <v>Potatopia</v>
      </c>
      <c r="B108" t="str">
        <f>feed!B108</f>
        <v>DoomPotato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88</v>
      </c>
      <c r="E108">
        <f>SUMPRODUCT(MID(0&amp;feed!E108,LARGE(INDEX(ISNUMBER(--MID(feed!E108,ROW($1:$19),1))*
ROW($1:$19),0),ROW($1:$19))+1,1)*10^ROW($1:$19)/10)</f>
        <v>3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2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4</v>
      </c>
      <c r="K108">
        <f>SUMPRODUCT(MID(0&amp;feed!K108,LARGE(INDEX(ISNUMBER(--MID(feed!K108,ROW($1:$19),1))*
ROW($1:$19),0),ROW($1:$19))+1,1)*10^ROW($1:$19)/10)</f>
        <v>17</v>
      </c>
      <c r="L108">
        <f>SUMPRODUCT(MID(0&amp;feed!L108,LARGE(INDEX(ISNUMBER(--MID(feed!L108,ROW($1:$19),1))*
ROW($1:$19),0),ROW($1:$19))+1,1)*10^ROW($1:$19)/10)</f>
        <v>13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2452</v>
      </c>
      <c r="O108">
        <f>SUMPRODUCT(MID(0&amp;feed!O108,LARGE(INDEX(ISNUMBER(--MID(feed!O108,ROW($1:$5),1))*
ROW($1:$5),0),ROW($1:$5))+1,1)*10^ROW($1:$5)/10)</f>
        <v>4455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feed!R108</f>
        <v>Egypt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108" t="str">
        <f>feed!U108</f>
        <v>http://blocgame.com/stats.php?id=54037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16355</v>
      </c>
      <c r="AA108" s="8">
        <f>V108/N108</f>
        <v>11.869902120717782</v>
      </c>
      <c r="AB108" s="4">
        <f>N108/6</f>
        <v>408.66666666666669</v>
      </c>
      <c r="AC108" s="4">
        <f>V108/6</f>
        <v>4850.833333333333</v>
      </c>
    </row>
    <row r="109" spans="1:29" x14ac:dyDescent="0.25">
      <c r="A109" t="str">
        <f>feed!A109</f>
        <v>Krasnyyikistan</v>
      </c>
      <c r="B109" t="str">
        <f>feed!B109</f>
        <v>JohnTheGreat</v>
      </c>
      <c r="C109" t="str">
        <f>feed!C109</f>
        <v>Socialist Arab Union</v>
      </c>
      <c r="D109">
        <f>SUMPRODUCT(MID(0&amp;feed!D109,LARGE(INDEX(ISNUMBER(--MID(feed!D109,ROW($1:$19),1))*
ROW($1:$19),0),ROW($1:$19))+1,1)*10^ROW($1:$19)/10)</f>
        <v>80</v>
      </c>
      <c r="E109">
        <f>SUMPRODUCT(MID(0&amp;feed!E109,LARGE(INDEX(ISNUMBER(--MID(feed!E109,ROW($1:$19),1))*
ROW($1:$19),0),ROW($1:$19))+1,1)*10^ROW($1:$19)/10)</f>
        <v>6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2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7</v>
      </c>
      <c r="K109">
        <f>SUMPRODUCT(MID(0&amp;feed!K109,LARGE(INDEX(ISNUMBER(--MID(feed!K109,ROW($1:$19),1))*
ROW($1:$19),0),ROW($1:$19))+1,1)*10^ROW($1:$19)/10)</f>
        <v>12</v>
      </c>
      <c r="L109">
        <f>SUMPRODUCT(MID(0&amp;feed!L109,LARGE(INDEX(ISNUMBER(--MID(feed!L109,ROW($1:$19),1))*
ROW($1:$19),0),ROW($1:$19))+1,1)*10^ROW($1:$19)/10)</f>
        <v>11</v>
      </c>
      <c r="M109" t="str">
        <f>feed!M109</f>
        <v>Mixed Economy</v>
      </c>
      <c r="N109">
        <f>SUMPRODUCT(MID(0&amp;feed!N109,LARGE(INDEX(ISNUMBER(--MID(feed!N109,ROW($1:$5),1))*
ROW($1:$5),0),ROW($1:$5))+1,1)*10^ROW($1:$5)/10)</f>
        <v>2448</v>
      </c>
      <c r="O109">
        <f>SUMPRODUCT(MID(0&amp;feed!O109,LARGE(INDEX(ISNUMBER(--MID(feed!O109,ROW($1:$5),1))*
ROW($1:$5),0),ROW($1:$5))+1,1)*10^ROW($1:$5)/10)</f>
        <v>3471</v>
      </c>
      <c r="P109" t="str">
        <f>feed!P109</f>
        <v>Untapped</v>
      </c>
      <c r="Q109">
        <f>IF(P109=0,40, IF(P109="Depleted",0, IF(P109="Near Depletion",10, IF(P109="Plentiful",70, IF(P109="Untapped",90,"Error")))))</f>
        <v>90</v>
      </c>
      <c r="R109" t="str">
        <f>feed!Q109</f>
        <v>Somewhat Large</v>
      </c>
      <c r="S109">
        <f>IF(R109="None",0, IF(R109="Meagre",1.5, IF(R109="Small",3, IF(R109="Mediocre",4.5, IF(R109="Somewhat Large",6, IF(R109="Large",7.5, IF(R109="Powerful",9, IF(R109="Very Powerful",10,"Error"))))))))</f>
        <v>6</v>
      </c>
      <c r="T109" t="str">
        <f>feed!R109</f>
        <v>Arabia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109" t="str">
        <f>feed!U109</f>
        <v>http://blocgame.com/stats.php?id=50209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13834</v>
      </c>
      <c r="AA109" s="8">
        <f>V109/N109</f>
        <v>9.7871732026143796</v>
      </c>
      <c r="AB109" s="4">
        <f>N109/6</f>
        <v>408</v>
      </c>
      <c r="AC109" s="4">
        <f>V109/6</f>
        <v>3993.1666666666665</v>
      </c>
    </row>
    <row r="110" spans="1:29" x14ac:dyDescent="0.25">
      <c r="A110" t="str">
        <f>feed!A111</f>
        <v>Classia</v>
      </c>
      <c r="B110" t="str">
        <f>feed!B111</f>
        <v>Classic</v>
      </c>
      <c r="C110" t="str">
        <f>feed!C111</f>
        <v>Steel Brotherhood</v>
      </c>
      <c r="D110">
        <f>SUMPRODUCT(MID(0&amp;feed!D111,LARGE(INDEX(ISNUMBER(--MID(feed!D111,ROW($1:$19),1))*
ROW($1:$19),0),ROW($1:$19))+1,1)*10^ROW($1:$19)/10)</f>
        <v>10</v>
      </c>
      <c r="E110">
        <f>SUMPRODUCT(MID(0&amp;feed!E111,LARGE(INDEX(ISNUMBER(--MID(feed!E111,ROW($1:$19),1))*
ROW($1:$19),0),ROW($1:$19))+1,1)*10^ROW($1:$19)/10)</f>
        <v>1</v>
      </c>
      <c r="F110" t="str">
        <f>feed!F111</f>
        <v>Second World War surplus</v>
      </c>
      <c r="G110" t="str">
        <f>feed!G111</f>
        <v>Gandhi-like</v>
      </c>
      <c r="H110">
        <f>SUMPRODUCT(MID(0&amp;feed!H111,LARGE(INDEX(ISNUMBER(--MID(feed!H111,ROW($1:$1),1))*
ROW($1:$1),0),ROW($1:$1))+1,1)*10^ROW($1:$1)/10)</f>
        <v>2</v>
      </c>
      <c r="I110" t="str">
        <f>feed!I111</f>
        <v>Good</v>
      </c>
      <c r="J110">
        <f>SUMPRODUCT(MID(0&amp;feed!J111,LARGE(INDEX(ISNUMBER(--MID(feed!J111,ROW($1:$19),1))*
ROW($1:$19),0),ROW($1:$19))+1,1)*10^ROW($1:$19)/10)</f>
        <v>103</v>
      </c>
      <c r="K110">
        <f>SUMPRODUCT(MID(0&amp;feed!K111,LARGE(INDEX(ISNUMBER(--MID(feed!K111,ROW($1:$19),1))*
ROW($1:$19),0),ROW($1:$19))+1,1)*10^ROW($1:$19)/10)</f>
        <v>20</v>
      </c>
      <c r="L110">
        <f>SUMPRODUCT(MID(0&amp;feed!L111,LARGE(INDEX(ISNUMBER(--MID(feed!L111,ROW($1:$19),1))*
ROW($1:$19),0),ROW($1:$19))+1,1)*10^ROW($1:$19)/10)</f>
        <v>15</v>
      </c>
      <c r="M110" t="str">
        <f>feed!M111</f>
        <v>Mixed Economy</v>
      </c>
      <c r="N110">
        <f>SUMPRODUCT(MID(0&amp;feed!N111,LARGE(INDEX(ISNUMBER(--MID(feed!N111,ROW($1:$5),1))*
ROW($1:$5),0),ROW($1:$5))+1,1)*10^ROW($1:$5)/10)</f>
        <v>2447</v>
      </c>
      <c r="O110">
        <f>SUMPRODUCT(MID(0&amp;feed!O111,LARGE(INDEX(ISNUMBER(--MID(feed!O111,ROW($1:$5),1))*
ROW($1:$5),0),ROW($1:$5))+1,1)*10^ROW($1:$5)/10)</f>
        <v>0</v>
      </c>
      <c r="P110">
        <f>feed!P111</f>
        <v>0</v>
      </c>
      <c r="Q110">
        <f>IF(P110=0,40, IF(P110="Depleted",0, IF(P110="Near Depletion",10, IF(P110="Plentiful",70, IF(P110="Untapped",90,"Error")))))</f>
        <v>40</v>
      </c>
      <c r="R110" t="str">
        <f>feed!Q111</f>
        <v>Powerful</v>
      </c>
      <c r="S110">
        <f>IF(R110="None",0, IF(R110="Meagre",1.5, IF(R110="Small",3, IF(R110="Mediocre",4.5, IF(R110="Somewhat Large",6, IF(R110="Large",7.5, IF(R110="Powerful",9, IF(R110="Very Powerful",10,"Error"))))))))</f>
        <v>9</v>
      </c>
      <c r="T110" t="str">
        <f>feed!R111</f>
        <v>China</v>
      </c>
      <c r="U110" t="str">
        <f>feed!S111</f>
        <v>United States</v>
      </c>
      <c r="V110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110" t="str">
        <f>feed!U111</f>
        <v>http://blocgame.com/stats.php?id=63652</v>
      </c>
      <c r="X110" s="4">
        <f>SUMPRODUCT(MID(0&amp;feed!V111,LARGE(INDEX(ISNUMBER(--MID(feed!V111,ROW($1:$5),1))*
ROW($1:$5),0),ROW($1:$5))+1,1)*10^ROW($1:$5)/10)</f>
        <v>0</v>
      </c>
      <c r="Y110">
        <f>feed!W111</f>
        <v>0</v>
      </c>
      <c r="Z110" s="4">
        <f>V110-H110*750-K110*375-L110*375</f>
        <v>9745</v>
      </c>
      <c r="AA110" s="8">
        <f>V110/N110</f>
        <v>9.9591336330200253</v>
      </c>
      <c r="AB110" s="4">
        <f>N110/6</f>
        <v>407.83333333333331</v>
      </c>
      <c r="AC110" s="4">
        <f>V110/6</f>
        <v>4061.6666666666665</v>
      </c>
    </row>
    <row r="111" spans="1:29" x14ac:dyDescent="0.25">
      <c r="A111" t="str">
        <f>feed!A110</f>
        <v>Langgarpura</v>
      </c>
      <c r="B111" t="str">
        <f>feed!B110</f>
        <v>neocon</v>
      </c>
      <c r="C111" t="str">
        <f>feed!C110</f>
        <v>The Order</v>
      </c>
      <c r="D111">
        <f>SUMPRODUCT(MID(0&amp;feed!D110,LARGE(INDEX(ISNUMBER(--MID(feed!D110,ROW($1:$19),1))*
ROW($1:$19),0),ROW($1:$19))+1,1)*10^ROW($1:$19)/10)</f>
        <v>66</v>
      </c>
      <c r="E111">
        <f>SUMPRODUCT(MID(0&amp;feed!E110,LARGE(INDEX(ISNUMBER(--MID(feed!E110,ROW($1:$19),1))*
ROW($1:$19),0),ROW($1:$19))+1,1)*10^ROW($1:$19)/10)</f>
        <v>1</v>
      </c>
      <c r="F111" t="str">
        <f>feed!F110</f>
        <v>Second World War surplus</v>
      </c>
      <c r="G111" t="str">
        <f>feed!G110</f>
        <v>Gandhi-like</v>
      </c>
      <c r="H111">
        <f>SUMPRODUCT(MID(0&amp;feed!H110,LARGE(INDEX(ISNUMBER(--MID(feed!H110,ROW($1:$1),1))*
ROW($1:$1),0),ROW($1:$1))+1,1)*10^ROW($1:$1)/10)</f>
        <v>2</v>
      </c>
      <c r="I111" t="str">
        <f>feed!I110</f>
        <v>Elite</v>
      </c>
      <c r="J111">
        <f>SUMPRODUCT(MID(0&amp;feed!J110,LARGE(INDEX(ISNUMBER(--MID(feed!J110,ROW($1:$19),1))*
ROW($1:$19),0),ROW($1:$19))+1,1)*10^ROW($1:$19)/10)</f>
        <v>0</v>
      </c>
      <c r="K111">
        <f>SUMPRODUCT(MID(0&amp;feed!K110,LARGE(INDEX(ISNUMBER(--MID(feed!K110,ROW($1:$19),1))*
ROW($1:$19),0),ROW($1:$19))+1,1)*10^ROW($1:$19)/10)</f>
        <v>10</v>
      </c>
      <c r="L111">
        <f>SUMPRODUCT(MID(0&amp;feed!L110,LARGE(INDEX(ISNUMBER(--MID(feed!L110,ROW($1:$19),1))*
ROW($1:$19),0),ROW($1:$19))+1,1)*10^ROW($1:$19)/10)</f>
        <v>8</v>
      </c>
      <c r="M111" t="str">
        <f>feed!M110</f>
        <v>Mixed Economy</v>
      </c>
      <c r="N111">
        <f>SUMPRODUCT(MID(0&amp;feed!N110,LARGE(INDEX(ISNUMBER(--MID(feed!N110,ROW($1:$5),1))*
ROW($1:$5),0),ROW($1:$5))+1,1)*10^ROW($1:$5)/10)</f>
        <v>2447</v>
      </c>
      <c r="O111">
        <f>SUMPRODUCT(MID(0&amp;feed!O110,LARGE(INDEX(ISNUMBER(--MID(feed!O110,ROW($1:$5),1))*
ROW($1:$5),0),ROW($1:$5))+1,1)*10^ROW($1:$5)/10)</f>
        <v>474</v>
      </c>
      <c r="P111" t="str">
        <f>feed!P110</f>
        <v>Untapped</v>
      </c>
      <c r="Q111">
        <f>IF(P111=0,40, IF(P111="Depleted",0, IF(P111="Near Depletion",10, IF(P111="Plentiful",70, IF(P111="Untapped",90,"Error")))))</f>
        <v>90</v>
      </c>
      <c r="R111" t="str">
        <f>feed!Q110</f>
        <v>Powerful</v>
      </c>
      <c r="S111">
        <f>IF(R111="None",0, IF(R111="Meagre",1.5, IF(R111="Small",3, IF(R111="Mediocre",4.5, IF(R111="Somewhat Large",6, IF(R111="Large",7.5, IF(R111="Powerful",9, IF(R111="Very Powerful",10,"Error"))))))))</f>
        <v>9</v>
      </c>
      <c r="T111" t="str">
        <f>feed!R110</f>
        <v>East Indies</v>
      </c>
      <c r="U111" t="str">
        <f>feed!S110</f>
        <v>Soviet Union</v>
      </c>
      <c r="V111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111" t="str">
        <f>feed!U110</f>
        <v>http://blocgame.com/stats.php?id=60629</v>
      </c>
      <c r="X111" s="4">
        <f>SUMPRODUCT(MID(0&amp;feed!V110,LARGE(INDEX(ISNUMBER(--MID(feed!V110,ROW($1:$5),1))*
ROW($1:$5),0),ROW($1:$5))+1,1)*10^ROW($1:$5)/10)</f>
        <v>0</v>
      </c>
      <c r="Y111">
        <f>feed!W110</f>
        <v>0</v>
      </c>
      <c r="Z111" s="4">
        <f>V111-H111*750-K111*375-L111*375</f>
        <v>22551</v>
      </c>
      <c r="AA111" s="8">
        <f>V111/N111</f>
        <v>12.587249693502248</v>
      </c>
      <c r="AB111" s="4">
        <f>N111/6</f>
        <v>407.83333333333331</v>
      </c>
      <c r="AC111" s="4">
        <f>V111/6</f>
        <v>5133.5</v>
      </c>
    </row>
    <row r="112" spans="1:29" x14ac:dyDescent="0.25">
      <c r="A112" t="str">
        <f>feed!A112</f>
        <v>Aryana</v>
      </c>
      <c r="B112" t="str">
        <f>feed!B112</f>
        <v>Williarsk</v>
      </c>
      <c r="C112" t="str">
        <f>feed!C112</f>
        <v>Steel Brotherhood</v>
      </c>
      <c r="D112">
        <f>SUMPRODUCT(MID(0&amp;feed!D112,LARGE(INDEX(ISNUMBER(--MID(feed!D112,ROW($1:$19),1))*
ROW($1:$19),0),ROW($1:$19))+1,1)*10^ROW($1:$19)/10)</f>
        <v>30</v>
      </c>
      <c r="E112">
        <f>SUMPRODUCT(MID(0&amp;feed!E112,LARGE(INDEX(ISNUMBER(--MID(feed!E112,ROW($1:$19),1))*
ROW($1:$19),0),ROW($1:$19))+1,1)*10^ROW($1:$19)/10)</f>
        <v>4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2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26</v>
      </c>
      <c r="L112">
        <f>SUMPRODUCT(MID(0&amp;feed!L112,LARGE(INDEX(ISNUMBER(--MID(feed!L112,ROW($1:$19),1))*
ROW($1:$19),0),ROW($1:$19))+1,1)*10^ROW($1:$19)/10)</f>
        <v>3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2446</v>
      </c>
      <c r="O112">
        <f>SUMPRODUCT(MID(0&amp;feed!O112,LARGE(INDEX(ISNUMBER(--MID(feed!O112,ROW($1:$5),1))*
ROW($1:$5),0),ROW($1:$5))+1,1)*10^ROW($1:$5)/10)</f>
        <v>156</v>
      </c>
      <c r="P112" t="str">
        <f>feed!P112</f>
        <v>Untapped</v>
      </c>
      <c r="Q112">
        <f>IF(P112=0,40, IF(P112="Depleted",0, IF(P112="Near Depletion",10, IF(P112="Plentiful",70, IF(P112="Untapped",90,"Error")))))</f>
        <v>90</v>
      </c>
      <c r="R112" t="str">
        <f>feed!Q112</f>
        <v>Large</v>
      </c>
      <c r="S112">
        <f>IF(R112="None",0, IF(R112="Meagre",1.5, IF(R112="Small",3, IF(R112="Mediocre",4.5, IF(R112="Somewhat Large",6, IF(R112="Large",7.5, IF(R112="Powerful",9, IF(R112="Very Powerful",10,"Error"))))))))</f>
        <v>7.5</v>
      </c>
      <c r="T112" t="str">
        <f>feed!R112</f>
        <v>Gran Colombia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112" t="str">
        <f>feed!U112</f>
        <v>http://blocgame.com/stats.php?id=2313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5846</v>
      </c>
      <c r="AA112" s="8">
        <f>V112/N112</f>
        <v>7.4493049877350774</v>
      </c>
      <c r="AB112" s="4">
        <f>N112/6</f>
        <v>407.66666666666669</v>
      </c>
      <c r="AC112" s="4">
        <f>V112/6</f>
        <v>3036.8333333333335</v>
      </c>
    </row>
    <row r="113" spans="1:29" x14ac:dyDescent="0.25">
      <c r="A113" t="str">
        <f>feed!A113</f>
        <v>Slavostan</v>
      </c>
      <c r="B113" t="str">
        <f>feed!B113</f>
        <v>Joe Tito-Hoxha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111</v>
      </c>
      <c r="E113">
        <f>SUMPRODUCT(MID(0&amp;feed!E113,LARGE(INDEX(ISNUMBER(--MID(feed!E113,ROW($1:$19),1))*
ROW($1:$19),0),ROW($1:$19))+1,1)*10^ROW($1:$19)/10)</f>
        <v>0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1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6</v>
      </c>
      <c r="K113">
        <f>SUMPRODUCT(MID(0&amp;feed!K113,LARGE(INDEX(ISNUMBER(--MID(feed!K113,ROW($1:$19),1))*
ROW($1:$19),0),ROW($1:$19))+1,1)*10^ROW($1:$19)/10)</f>
        <v>9</v>
      </c>
      <c r="L113">
        <f>SUMPRODUCT(MID(0&amp;feed!L113,LARGE(INDEX(ISNUMBER(--MID(feed!L113,ROW($1:$19),1))*
ROW($1:$19),0),ROW($1:$19))+1,1)*10^ROW($1:$19)/10)</f>
        <v>2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2444</v>
      </c>
      <c r="O113">
        <f>SUMPRODUCT(MID(0&amp;feed!O113,LARGE(INDEX(ISNUMBER(--MID(feed!O113,ROW($1:$5),1))*
ROW($1:$5),0),ROW($1:$5))+1,1)*10^ROW($1:$5)/10)</f>
        <v>61</v>
      </c>
      <c r="P113" t="str">
        <f>feed!P113</f>
        <v>Untapped</v>
      </c>
      <c r="Q113">
        <f>IF(P113=0,40, IF(P113="Depleted",0, IF(P113="Near Depletion",10, IF(P113="Plentiful",70, IF(P113="Untapped",90,"Error")))))</f>
        <v>90</v>
      </c>
      <c r="R113" t="str">
        <f>feed!Q113</f>
        <v>Mediocre</v>
      </c>
      <c r="S113">
        <f>IF(R113="None",0, IF(R113="Meagre",1.5, IF(R113="Small",3, IF(R113="Mediocre",4.5, IF(R113="Somewhat Large",6, IF(R113="Large",7.5, IF(R113="Powerful",9, IF(R113="Very Powerful",10,"Error"))))))))</f>
        <v>4.5</v>
      </c>
      <c r="T113" t="str">
        <f>feed!R113</f>
        <v>Indochina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113" t="str">
        <f>feed!U113</f>
        <v>http://blocgame.com/stats.php?id=48188</v>
      </c>
      <c r="X113" s="4">
        <f>SUMPRODUCT(MID(0&amp;feed!V113,LARGE(INDEX(ISNUMBER(--MID(feed!V113,ROW($1:$5),1))*
ROW($1:$5),0),ROW($1:$5))+1,1)*10^ROW($1:$5)/10)</f>
        <v>1</v>
      </c>
      <c r="Y113">
        <f>feed!W113</f>
        <v>0</v>
      </c>
      <c r="Z113" s="4">
        <f>V113-H113*750-K113*375-L113*375</f>
        <v>11297</v>
      </c>
      <c r="AA113" s="8">
        <f>V113/N113</f>
        <v>6.6170212765957448</v>
      </c>
      <c r="AB113" s="4">
        <f>N113/6</f>
        <v>407.33333333333331</v>
      </c>
      <c r="AC113" s="4">
        <f>V113/6</f>
        <v>2695.3333333333335</v>
      </c>
    </row>
    <row r="114" spans="1:29" x14ac:dyDescent="0.25">
      <c r="A114" t="str">
        <f>feed!A114</f>
        <v>Mingland</v>
      </c>
      <c r="B114" t="str">
        <f>feed!B114</f>
        <v>mpetersen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138</v>
      </c>
      <c r="E114">
        <f>SUMPRODUCT(MID(0&amp;feed!E114,LARGE(INDEX(ISNUMBER(--MID(feed!E114,ROW($1:$19),1))*
ROW($1:$19),0),ROW($1:$19))+1,1)*10^ROW($1:$19)/10)</f>
        <v>11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4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7</v>
      </c>
      <c r="K114">
        <f>SUMPRODUCT(MID(0&amp;feed!K114,LARGE(INDEX(ISNUMBER(--MID(feed!K114,ROW($1:$19),1))*
ROW($1:$19),0),ROW($1:$19))+1,1)*10^ROW($1:$19)/10)</f>
        <v>33</v>
      </c>
      <c r="L114">
        <f>SUMPRODUCT(MID(0&amp;feed!L114,LARGE(INDEX(ISNUMBER(--MID(feed!L114,ROW($1:$19),1))*
ROW($1:$19),0),ROW($1:$19))+1,1)*10^ROW($1:$19)/10)</f>
        <v>14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2443</v>
      </c>
      <c r="O114">
        <f>SUMPRODUCT(MID(0&amp;feed!O114,LARGE(INDEX(ISNUMBER(--MID(feed!O114,ROW($1:$5),1))*
ROW($1:$5),0),ROW($1:$5))+1,1)*10^ROW($1:$5)/10)</f>
        <v>103</v>
      </c>
      <c r="P114" t="str">
        <f>feed!P114</f>
        <v>Untapped</v>
      </c>
      <c r="Q114">
        <f>IF(P114=0,40, IF(P114="Depleted",0, IF(P114="Near Depletion",10, IF(P114="Plentiful",70, IF(P114="Untapped",90,"Error")))))</f>
        <v>90</v>
      </c>
      <c r="R114" t="str">
        <f>feed!Q114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feed!R114</f>
        <v>Southern Africa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114" t="str">
        <f>feed!U114</f>
        <v>http://blocgame.com/stats.php?id=63922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8705</v>
      </c>
      <c r="AA114" s="8">
        <f>V114/N114</f>
        <v>12.005730659025788</v>
      </c>
      <c r="AB114" s="4">
        <f>N114/6</f>
        <v>407.16666666666669</v>
      </c>
      <c r="AC114" s="4">
        <f>V114/6</f>
        <v>4888.333333333333</v>
      </c>
    </row>
    <row r="115" spans="1:29" x14ac:dyDescent="0.25">
      <c r="A115" t="str">
        <f>feed!A115</f>
        <v>Silverra</v>
      </c>
      <c r="B115" t="str">
        <f>feed!B115</f>
        <v>chohakkai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9</v>
      </c>
      <c r="E115">
        <f>SUMPRODUCT(MID(0&amp;feed!E115,LARGE(INDEX(ISNUMBER(--MID(feed!E115,ROW($1:$19),1))*
ROW($1:$19),0),ROW($1:$19))+1,1)*10^ROW($1:$19)/10)</f>
        <v>6</v>
      </c>
      <c r="F115" t="str">
        <f>feed!F115</f>
        <v>Second World War surplus</v>
      </c>
      <c r="G115" t="str">
        <f>feed!G115</f>
        <v>Normal</v>
      </c>
      <c r="H115">
        <f>SUMPRODUCT(MID(0&amp;feed!H115,LARGE(INDEX(ISNUMBER(--MID(feed!H115,ROW($1:$1),1))*
ROW($1:$1),0),ROW($1:$1))+1,1)*10^ROW($1:$1)/10)</f>
        <v>3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10</v>
      </c>
      <c r="K115">
        <f>SUMPRODUCT(MID(0&amp;feed!K115,LARGE(INDEX(ISNUMBER(--MID(feed!K115,ROW($1:$19),1))*
ROW($1:$19),0),ROW($1:$19))+1,1)*10^ROW($1:$19)/10)</f>
        <v>9</v>
      </c>
      <c r="L115">
        <f>SUMPRODUCT(MID(0&amp;feed!L115,LARGE(INDEX(ISNUMBER(--MID(feed!L115,ROW($1:$19),1))*
ROW($1:$19),0),ROW($1:$19))+1,1)*10^ROW($1:$19)/10)</f>
        <v>7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2439</v>
      </c>
      <c r="O115">
        <f>SUMPRODUCT(MID(0&amp;feed!O115,LARGE(INDEX(ISNUMBER(--MID(feed!O115,ROW($1:$5),1))*
ROW($1:$5),0),ROW($1:$5))+1,1)*10^ROW($1:$5)/10)</f>
        <v>225</v>
      </c>
      <c r="P115" t="str">
        <f>feed!P115</f>
        <v>Near Depletion</v>
      </c>
      <c r="Q115">
        <f>IF(P115=0,40, IF(P115="Depleted",0, IF(P115="Near Depletion",10, IF(P115="Plentiful",70, IF(P115="Untapped",90,"Error")))))</f>
        <v>10</v>
      </c>
      <c r="R115" t="str">
        <f>feed!Q115</f>
        <v>None</v>
      </c>
      <c r="S115">
        <f>IF(R115="None",0, IF(R115="Meagre",1.5, IF(R115="Small",3, IF(R115="Mediocre",4.5, IF(R115="Somewhat Large",6, IF(R115="Large",7.5, IF(R115="Powerful",9, IF(R115="Very Powerful",10,"Error"))))))))</f>
        <v>0</v>
      </c>
      <c r="T115" t="str">
        <f>feed!R115</f>
        <v>East Indies</v>
      </c>
      <c r="U115" t="str">
        <f>feed!S115</f>
        <v>Neutral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115" t="str">
        <f>feed!U115</f>
        <v>http://blocgame.com/stats.php?id=61729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7922</v>
      </c>
      <c r="AA115" s="8">
        <f>V115/N115</f>
        <v>6.6305863058630585</v>
      </c>
      <c r="AB115" s="4">
        <f>N115/6</f>
        <v>406.5</v>
      </c>
      <c r="AC115" s="4">
        <f>V115/6</f>
        <v>2695.3333333333335</v>
      </c>
    </row>
    <row r="116" spans="1:29" x14ac:dyDescent="0.25">
      <c r="A116" t="str">
        <f>feed!A116</f>
        <v>One Star</v>
      </c>
      <c r="B116" t="str">
        <f>feed!B116</f>
        <v>Neku</v>
      </c>
      <c r="C116" t="str">
        <f>feed!C116</f>
        <v>Interpol</v>
      </c>
      <c r="D116">
        <f>SUMPRODUCT(MID(0&amp;feed!D116,LARGE(INDEX(ISNUMBER(--MID(feed!D116,ROW($1:$19),1))*
ROW($1:$19),0),ROW($1:$19))+1,1)*10^ROW($1:$19)/10)</f>
        <v>40</v>
      </c>
      <c r="E116">
        <f>SUMPRODUCT(MID(0&amp;feed!E116,LARGE(INDEX(ISNUMBER(--MID(feed!E116,ROW($1:$19),1))*
ROW($1:$19),0),ROW($1:$19))+1,1)*10^ROW($1:$19)/10)</f>
        <v>7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1</v>
      </c>
      <c r="K116">
        <f>SUMPRODUCT(MID(0&amp;feed!K116,LARGE(INDEX(ISNUMBER(--MID(feed!K116,ROW($1:$19),1))*
ROW($1:$19),0),ROW($1:$19))+1,1)*10^ROW($1:$19)/10)</f>
        <v>4</v>
      </c>
      <c r="L116">
        <f>SUMPRODUCT(MID(0&amp;feed!L116,LARGE(INDEX(ISNUMBER(--MID(feed!L116,ROW($1:$19),1))*
ROW($1:$19),0),ROW($1:$19))+1,1)*10^ROW($1:$19)/10)</f>
        <v>4</v>
      </c>
      <c r="M116" t="str">
        <f>feed!M116</f>
        <v>Free Market</v>
      </c>
      <c r="N116">
        <f>SUMPRODUCT(MID(0&amp;feed!N116,LARGE(INDEX(ISNUMBER(--MID(feed!N116,ROW($1:$5),1))*
ROW($1:$5),0),ROW($1:$5))+1,1)*10^ROW($1:$5)/10)</f>
        <v>2437</v>
      </c>
      <c r="O116">
        <f>SUMPRODUCT(MID(0&amp;feed!O116,LARGE(INDEX(ISNUMBER(--MID(feed!O116,ROW($1:$5),1))*
ROW($1:$5),0),ROW($1:$5))+1,1)*10^ROW($1:$5)/10)</f>
        <v>3590</v>
      </c>
      <c r="P116">
        <f>feed!P116</f>
        <v>0</v>
      </c>
      <c r="Q116">
        <f>IF(P116=0,40, IF(P116="Depleted",0, IF(P116="Near Depletion",10, IF(P116="Plentiful",70, IF(P116="Untapped",90,"Error")))))</f>
        <v>40</v>
      </c>
      <c r="R116" t="str">
        <f>feed!Q116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feed!R116</f>
        <v>Persia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116" t="str">
        <f>feed!U116</f>
        <v>http://blocgame.com/stats.php?id=57783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>V116-H116*750-K116*375-L116*375</f>
        <v>22256</v>
      </c>
      <c r="AA116" s="8">
        <f>V116/N116</f>
        <v>11.286828067295856</v>
      </c>
      <c r="AB116" s="4">
        <f>N116/6</f>
        <v>406.16666666666669</v>
      </c>
      <c r="AC116" s="4">
        <f>V116/6</f>
        <v>4584.333333333333</v>
      </c>
    </row>
    <row r="117" spans="1:29" x14ac:dyDescent="0.25">
      <c r="A117" t="str">
        <f>feed!A117</f>
        <v>Zinlandia</v>
      </c>
      <c r="B117" t="str">
        <f>feed!B117</f>
        <v>Alaah</v>
      </c>
      <c r="C117" t="str">
        <f>feed!C117</f>
        <v>Steel Brotherhood</v>
      </c>
      <c r="D117">
        <f>SUMPRODUCT(MID(0&amp;feed!D117,LARGE(INDEX(ISNUMBER(--MID(feed!D117,ROW($1:$19),1))*
ROW($1:$19),0),ROW($1:$19))+1,1)*10^ROW($1:$19)/10)</f>
        <v>100</v>
      </c>
      <c r="E117">
        <f>SUMPRODUCT(MID(0&amp;feed!E117,LARGE(INDEX(ISNUMBER(--MID(feed!E117,ROW($1:$19),1))*
ROW($1:$19),0),ROW($1:$19))+1,1)*10^ROW($1:$19)/10)</f>
        <v>3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33</v>
      </c>
      <c r="K117">
        <f>SUMPRODUCT(MID(0&amp;feed!K117,LARGE(INDEX(ISNUMBER(--MID(feed!K117,ROW($1:$19),1))*
ROW($1:$19),0),ROW($1:$19))+1,1)*10^ROW($1:$19)/10)</f>
        <v>40</v>
      </c>
      <c r="L117">
        <f>SUMPRODUCT(MID(0&amp;feed!L117,LARGE(INDEX(ISNUMBER(--MID(feed!L117,ROW($1:$19),1))*
ROW($1:$19),0),ROW($1:$19))+1,1)*10^ROW($1:$19)/10)</f>
        <v>7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2427</v>
      </c>
      <c r="O117">
        <f>SUMPRODUCT(MID(0&amp;feed!O117,LARGE(INDEX(ISNUMBER(--MID(feed!O117,ROW($1:$5),1))*
ROW($1:$5),0),ROW($1:$5))+1,1)*10^ROW($1:$5)/10)</f>
        <v>135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feed!R117</f>
        <v>Amazonia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17" t="str">
        <f>feed!U117</f>
        <v>http://blocgame.com/stats.php?id=45831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>V117-H117*750-K117*375-L117*375</f>
        <v>22910</v>
      </c>
      <c r="AA117" s="8">
        <f>V117/N117</f>
        <v>17.628759785743718</v>
      </c>
      <c r="AB117" s="4">
        <f>N117/6</f>
        <v>404.5</v>
      </c>
      <c r="AC117" s="4">
        <f>V117/6</f>
        <v>7130.833333333333</v>
      </c>
    </row>
    <row r="118" spans="1:29" x14ac:dyDescent="0.25">
      <c r="A118" t="str">
        <f>feed!A118</f>
        <v>Communistutopia</v>
      </c>
      <c r="B118" t="str">
        <f>feed!B118</f>
        <v>Bill Broskis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110</v>
      </c>
      <c r="E118">
        <f>SUMPRODUCT(MID(0&amp;feed!E118,LARGE(INDEX(ISNUMBER(--MID(feed!E118,ROW($1:$19),1))*
ROW($1:$19),0),ROW($1:$19))+1,1)*10^ROW($1:$19)/10)</f>
        <v>6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7</v>
      </c>
      <c r="K118">
        <f>SUMPRODUCT(MID(0&amp;feed!K118,LARGE(INDEX(ISNUMBER(--MID(feed!K118,ROW($1:$19),1))*
ROW($1:$19),0),ROW($1:$19))+1,1)*10^ROW($1:$19)/10)</f>
        <v>14</v>
      </c>
      <c r="L118">
        <f>SUMPRODUCT(MID(0&amp;feed!L118,LARGE(INDEX(ISNUMBER(--MID(feed!L118,ROW($1:$19),1))*
ROW($1:$19),0),ROW($1:$19))+1,1)*10^ROW($1:$19)/10)</f>
        <v>11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2422</v>
      </c>
      <c r="O118">
        <f>SUMPRODUCT(MID(0&amp;feed!O118,LARGE(INDEX(ISNUMBER(--MID(feed!O118,ROW($1:$5),1))*
ROW($1:$5),0),ROW($1:$5))+1,1)*10^ROW($1:$5)/10)</f>
        <v>7990</v>
      </c>
      <c r="P118" t="str">
        <f>feed!P118</f>
        <v>Untapped</v>
      </c>
      <c r="Q118">
        <f>IF(P118=0,40, IF(P118="Depleted",0, IF(P118="Near Depletion",10, IF(P118="Plentiful",70, IF(P118="Untapped",90,"Error")))))</f>
        <v>90</v>
      </c>
      <c r="R118" t="str">
        <f>feed!Q118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feed!R118</f>
        <v>Persia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18" t="str">
        <f>feed!U118</f>
        <v>http://blocgame.com/stats.php?id=49796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20615</v>
      </c>
      <c r="AA118" s="8">
        <f>V118/N118</f>
        <v>13.311312964492155</v>
      </c>
      <c r="AB118" s="4">
        <f>N118/6</f>
        <v>403.66666666666669</v>
      </c>
      <c r="AC118" s="4">
        <f>V118/6</f>
        <v>5373.333333333333</v>
      </c>
    </row>
    <row r="119" spans="1:29" x14ac:dyDescent="0.25">
      <c r="A119" t="str">
        <f>feed!A119</f>
        <v>Nueva Galicia</v>
      </c>
      <c r="B119" t="str">
        <f>feed!B119</f>
        <v>FedericoDionisi</v>
      </c>
      <c r="C119" t="str">
        <f>feed!C119</f>
        <v>Che Guevara League</v>
      </c>
      <c r="D119">
        <f>SUMPRODUCT(MID(0&amp;feed!D119,LARGE(INDEX(ISNUMBER(--MID(feed!D119,ROW($1:$19),1))*
ROW($1:$19),0),ROW($1:$19))+1,1)*10^ROW($1:$19)/10)</f>
        <v>7</v>
      </c>
      <c r="E119">
        <f>SUMPRODUCT(MID(0&amp;feed!E119,LARGE(INDEX(ISNUMBER(--MID(feed!E119,ROW($1:$19),1))*
ROW($1:$19),0),ROW($1:$19))+1,1)*10^ROW($1:$19)/10)</f>
        <v>0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0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116</v>
      </c>
      <c r="K119">
        <f>SUMPRODUCT(MID(0&amp;feed!K119,LARGE(INDEX(ISNUMBER(--MID(feed!K119,ROW($1:$19),1))*
ROW($1:$19),0),ROW($1:$19))+1,1)*10^ROW($1:$19)/10)</f>
        <v>8</v>
      </c>
      <c r="L119">
        <f>SUMPRODUCT(MID(0&amp;feed!L119,LARGE(INDEX(ISNUMBER(--MID(feed!L119,ROW($1:$19),1))*
ROW($1:$19),0),ROW($1:$19))+1,1)*10^ROW($1:$19)/10)</f>
        <v>3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2399</v>
      </c>
      <c r="O119">
        <f>SUMPRODUCT(MID(0&amp;feed!O119,LARGE(INDEX(ISNUMBER(--MID(feed!O119,ROW($1:$5),1))*
ROW($1:$5),0),ROW($1:$5))+1,1)*10^ROW($1:$5)/10)</f>
        <v>3</v>
      </c>
      <c r="P119" t="str">
        <f>feed!P119</f>
        <v>Untapped</v>
      </c>
      <c r="Q119">
        <f>IF(P119=0,40, IF(P119="Depleted",0, IF(P119="Near Depletion",10, IF(P119="Plentiful",70, IF(P119="Untapped",90,"Error")))))</f>
        <v>90</v>
      </c>
      <c r="R119" t="str">
        <f>feed!Q119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feed!R119</f>
        <v>Southern Cone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119" t="str">
        <f>feed!U119</f>
        <v>http://blocgame.com/stats.php?id=60349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8915</v>
      </c>
      <c r="AA119" s="8">
        <f>V119/N119</f>
        <v>5.4355981659024595</v>
      </c>
      <c r="AB119" s="4">
        <f>N119/6</f>
        <v>399.83333333333331</v>
      </c>
      <c r="AC119" s="4">
        <f>V119/6</f>
        <v>2173.3333333333335</v>
      </c>
    </row>
    <row r="120" spans="1:29" x14ac:dyDescent="0.25">
      <c r="A120" t="str">
        <f>feed!A120</f>
        <v>Valtania</v>
      </c>
      <c r="B120" t="str">
        <f>feed!B120</f>
        <v>Kelvin D. Makumbi</v>
      </c>
      <c r="C120" t="str">
        <f>feed!C120</f>
        <v>The Federal Colonies</v>
      </c>
      <c r="D120">
        <f>SUMPRODUCT(MID(0&amp;feed!D120,LARGE(INDEX(ISNUMBER(--MID(feed!D120,ROW($1:$19),1))*
ROW($1:$19),0),ROW($1:$19))+1,1)*10^ROW($1:$19)/10)</f>
        <v>129</v>
      </c>
      <c r="E120">
        <f>SUMPRODUCT(MID(0&amp;feed!E120,LARGE(INDEX(ISNUMBER(--MID(feed!E120,ROW($1:$19),1))*
ROW($1:$19),0),ROW($1:$19))+1,1)*10^ROW($1:$19)/10)</f>
        <v>8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14</v>
      </c>
      <c r="K120">
        <f>SUMPRODUCT(MID(0&amp;feed!K120,LARGE(INDEX(ISNUMBER(--MID(feed!K120,ROW($1:$19),1))*
ROW($1:$19),0),ROW($1:$19))+1,1)*10^ROW($1:$19)/10)</f>
        <v>22</v>
      </c>
      <c r="L120">
        <f>SUMPRODUCT(MID(0&amp;feed!L120,LARGE(INDEX(ISNUMBER(--MID(feed!L120,ROW($1:$19),1))*
ROW($1:$19),0),ROW($1:$19))+1,1)*10^ROW($1:$19)/10)</f>
        <v>16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2397</v>
      </c>
      <c r="O120">
        <f>SUMPRODUCT(MID(0&amp;feed!O120,LARGE(INDEX(ISNUMBER(--MID(feed!O120,ROW($1:$5),1))*
ROW($1:$5),0),ROW($1:$5))+1,1)*10^ROW($1:$5)/10)</f>
        <v>15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feed!R120</f>
        <v>Mesoamerica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120" t="str">
        <f>feed!U120</f>
        <v>http://blocgame.com/stats.php?id=62525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23375</v>
      </c>
      <c r="AA120" s="8">
        <f>V120/N120</f>
        <v>16.635377555277429</v>
      </c>
      <c r="AB120" s="4">
        <f>N120/6</f>
        <v>399.5</v>
      </c>
      <c r="AC120" s="4">
        <f>V120/6</f>
        <v>6645.833333333333</v>
      </c>
    </row>
    <row r="121" spans="1:29" x14ac:dyDescent="0.25">
      <c r="A121" t="str">
        <f>feed!A121</f>
        <v>Safavid Persia</v>
      </c>
      <c r="B121" t="str">
        <f>feed!B121</f>
        <v>Abbas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93</v>
      </c>
      <c r="E121">
        <f>SUMPRODUCT(MID(0&amp;feed!E121,LARGE(INDEX(ISNUMBER(--MID(feed!E121,ROW($1:$19),1))*
ROW($1:$19),0),ROW($1:$19))+1,1)*10^ROW($1:$19)/10)</f>
        <v>0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10</v>
      </c>
      <c r="K121">
        <f>SUMPRODUCT(MID(0&amp;feed!K121,LARGE(INDEX(ISNUMBER(--MID(feed!K121,ROW($1:$19),1))*
ROW($1:$19),0),ROW($1:$19))+1,1)*10^ROW($1:$19)/10)</f>
        <v>16</v>
      </c>
      <c r="L121">
        <f>SUMPRODUCT(MID(0&amp;feed!L121,LARGE(INDEX(ISNUMBER(--MID(feed!L121,ROW($1:$19),1))*
ROW($1:$19),0),ROW($1:$19))+1,1)*10^ROW($1:$19)/10)</f>
        <v>9</v>
      </c>
      <c r="M121" t="str">
        <f>feed!M121</f>
        <v>Free Market</v>
      </c>
      <c r="N121">
        <f>SUMPRODUCT(MID(0&amp;feed!N121,LARGE(INDEX(ISNUMBER(--MID(feed!N121,ROW($1:$5),1))*
ROW($1:$5),0),ROW($1:$5))+1,1)*10^ROW($1:$5)/10)</f>
        <v>2392</v>
      </c>
      <c r="O121">
        <f>SUMPRODUCT(MID(0&amp;feed!O121,LARGE(INDEX(ISNUMBER(--MID(feed!O121,ROW($1:$5),1))*
ROW($1:$5),0),ROW($1:$5))+1,1)*10^ROW($1:$5)/10)</f>
        <v>2722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Large</v>
      </c>
      <c r="S121">
        <f>IF(R121="None",0, IF(R121="Meagre",1.5, IF(R121="Small",3, IF(R121="Mediocre",4.5, IF(R121="Somewhat Large",6, IF(R121="Large",7.5, IF(R121="Powerful",9, IF(R121="Very Powerful",10,"Error"))))))))</f>
        <v>7.5</v>
      </c>
      <c r="T121" t="str">
        <f>feed!R121</f>
        <v>Persia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121" t="str">
        <f>feed!U121</f>
        <v>http://blocgame.com/stats.php?id=63199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17034</v>
      </c>
      <c r="AA121" s="8">
        <f>V121/N121</f>
        <v>11.981187290969899</v>
      </c>
      <c r="AB121" s="4">
        <f>N121/6</f>
        <v>398.66666666666669</v>
      </c>
      <c r="AC121" s="4">
        <f>V121/6</f>
        <v>4776.5</v>
      </c>
    </row>
    <row r="122" spans="1:29" x14ac:dyDescent="0.25">
      <c r="A122" t="str">
        <f>feed!A122</f>
        <v>Treehouse</v>
      </c>
      <c r="B122" t="str">
        <f>feed!B122</f>
        <v>Number One</v>
      </c>
      <c r="C122" t="str">
        <f>feed!C122</f>
        <v>Interpol</v>
      </c>
      <c r="D122">
        <f>SUMPRODUCT(MID(0&amp;feed!D122,LARGE(INDEX(ISNUMBER(--MID(feed!D122,ROW($1:$19),1))*
ROW($1:$19),0),ROW($1:$19))+1,1)*10^ROW($1:$19)/10)</f>
        <v>39</v>
      </c>
      <c r="E122">
        <f>SUMPRODUCT(MID(0&amp;feed!E122,LARGE(INDEX(ISNUMBER(--MID(feed!E122,ROW($1:$19),1))*
ROW($1:$19),0),ROW($1:$19))+1,1)*10^ROW($1:$19)/10)</f>
        <v>2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</v>
      </c>
      <c r="K122">
        <f>SUMPRODUCT(MID(0&amp;feed!K122,LARGE(INDEX(ISNUMBER(--MID(feed!K122,ROW($1:$19),1))*
ROW($1:$19),0),ROW($1:$19))+1,1)*10^ROW($1:$19)/10)</f>
        <v>6</v>
      </c>
      <c r="L122">
        <f>SUMPRODUCT(MID(0&amp;feed!L122,LARGE(INDEX(ISNUMBER(--MID(feed!L122,ROW($1:$19),1))*
ROW($1:$19),0),ROW($1:$19))+1,1)*10^ROW($1:$19)/10)</f>
        <v>3</v>
      </c>
      <c r="M122" t="str">
        <f>feed!M122</f>
        <v>Free Market</v>
      </c>
      <c r="N122">
        <f>SUMPRODUCT(MID(0&amp;feed!N122,LARGE(INDEX(ISNUMBER(--MID(feed!N122,ROW($1:$5),1))*
ROW($1:$5),0),ROW($1:$5))+1,1)*10^ROW($1:$5)/10)</f>
        <v>2369</v>
      </c>
      <c r="O122">
        <f>SUMPRODUCT(MID(0&amp;feed!O122,LARGE(INDEX(ISNUMBER(--MID(feed!O122,ROW($1:$5),1))*
ROW($1:$5),0),ROW($1:$5))+1,1)*10^ROW($1:$5)/10)</f>
        <v>240</v>
      </c>
      <c r="P122">
        <f>feed!P122</f>
        <v>0</v>
      </c>
      <c r="Q122">
        <f>IF(P122=0,40, IF(P122="Depleted",0, IF(P122="Near Depletion",10, IF(P122="Plentiful",70, IF(P122="Untapped",90,"Error")))))</f>
        <v>40</v>
      </c>
      <c r="R122" t="str">
        <f>feed!Q122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feed!R122</f>
        <v>Indochina</v>
      </c>
      <c r="U122" t="str">
        <f>feed!S122</f>
        <v>United States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122" t="str">
        <f>feed!U122</f>
        <v>http://blocgame.com/stats.php?id=58889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8741</v>
      </c>
      <c r="AA122" s="8">
        <f>V122/N122</f>
        <v>6.0641620937104266</v>
      </c>
      <c r="AB122" s="4">
        <f>N122/6</f>
        <v>394.83333333333331</v>
      </c>
      <c r="AC122" s="4">
        <f>V122/6</f>
        <v>2394.3333333333335</v>
      </c>
    </row>
    <row r="123" spans="1:29" x14ac:dyDescent="0.25">
      <c r="A123" t="str">
        <f>feed!A123</f>
        <v>National_East</v>
      </c>
      <c r="B123" t="str">
        <f>feed!B123</f>
        <v>RulerBill</v>
      </c>
      <c r="C123" t="str">
        <f>feed!C123</f>
        <v>Steel Brotherhood</v>
      </c>
      <c r="D123">
        <f>SUMPRODUCT(MID(0&amp;feed!D123,LARGE(INDEX(ISNUMBER(--MID(feed!D123,ROW($1:$19),1))*
ROW($1:$19),0),ROW($1:$19))+1,1)*10^ROW($1:$19)/10)</f>
        <v>38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12</v>
      </c>
      <c r="K123">
        <f>SUMPRODUCT(MID(0&amp;feed!K123,LARGE(INDEX(ISNUMBER(--MID(feed!K123,ROW($1:$19),1))*
ROW($1:$19),0),ROW($1:$19))+1,1)*10^ROW($1:$19)/10)</f>
        <v>11</v>
      </c>
      <c r="L123">
        <f>SUMPRODUCT(MID(0&amp;feed!L123,LARGE(INDEX(ISNUMBER(--MID(feed!L123,ROW($1:$19),1))*
ROW($1:$19),0),ROW($1:$19))+1,1)*10^ROW($1:$19)/10)</f>
        <v>5</v>
      </c>
      <c r="M123" t="str">
        <f>feed!M123</f>
        <v>Free Market</v>
      </c>
      <c r="N123">
        <f>SUMPRODUCT(MID(0&amp;feed!N123,LARGE(INDEX(ISNUMBER(--MID(feed!N123,ROW($1:$5),1))*
ROW($1:$5),0),ROW($1:$5))+1,1)*10^ROW($1:$5)/10)</f>
        <v>2361</v>
      </c>
      <c r="O123">
        <f>SUMPRODUCT(MID(0&amp;feed!O123,LARGE(INDEX(ISNUMBER(--MID(feed!O123,ROW($1:$5),1))*
ROW($1:$5),0),ROW($1:$5))+1,1)*10^ROW($1:$5)/10)</f>
        <v>220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Powerful</v>
      </c>
      <c r="S123">
        <f>IF(R123="None",0, IF(R123="Meagre",1.5, IF(R123="Small",3, IF(R123="Mediocre",4.5, IF(R123="Somewhat Large",6, IF(R123="Large",7.5, IF(R123="Powerful",9, IF(R123="Very Powerful",10,"Error"))))))))</f>
        <v>9</v>
      </c>
      <c r="T123" t="str">
        <f>feed!R123</f>
        <v>Mesoamerica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123" t="str">
        <f>feed!U123</f>
        <v>http://blocgame.com/stats.php?id=61888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4481</v>
      </c>
      <c r="AA123" s="8">
        <f>V123/N123</f>
        <v>4.7568826768318511</v>
      </c>
      <c r="AB123" s="4">
        <f>N123/6</f>
        <v>393.5</v>
      </c>
      <c r="AC123" s="4">
        <f>V123/6</f>
        <v>1871.8333333333333</v>
      </c>
    </row>
    <row r="124" spans="1:29" x14ac:dyDescent="0.25">
      <c r="A124" t="str">
        <f>feed!A124</f>
        <v>Eleuthera</v>
      </c>
      <c r="B124" t="str">
        <f>feed!B124</f>
        <v>Gamb</v>
      </c>
      <c r="C124" t="str">
        <f>feed!C124</f>
        <v>Dictators United</v>
      </c>
      <c r="D124">
        <f>SUMPRODUCT(MID(0&amp;feed!D124,LARGE(INDEX(ISNUMBER(--MID(feed!D124,ROW($1:$19),1))*
ROW($1:$19),0),ROW($1:$19))+1,1)*10^ROW($1:$19)/10)</f>
        <v>32</v>
      </c>
      <c r="E124">
        <f>SUMPRODUCT(MID(0&amp;feed!E124,LARGE(INDEX(ISNUMBER(--MID(feed!E124,ROW($1:$19),1))*
ROW($1:$19),0),ROW($1:$19))+1,1)*10^ROW($1:$19)/10)</f>
        <v>1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3</v>
      </c>
      <c r="I124" t="str">
        <f>feed!I124</f>
        <v>Undisciplined Rabble</v>
      </c>
      <c r="J124">
        <f>SUMPRODUCT(MID(0&amp;feed!J124,LARGE(INDEX(ISNUMBER(--MID(feed!J124,ROW($1:$19),1))*
ROW($1:$19),0),ROW($1:$19))+1,1)*10^ROW($1:$19)/10)</f>
        <v>0</v>
      </c>
      <c r="K124">
        <f>SUMPRODUCT(MID(0&amp;feed!K124,LARGE(INDEX(ISNUMBER(--MID(feed!K124,ROW($1:$19),1))*
ROW($1:$19),0),ROW($1:$19))+1,1)*10^ROW($1:$19)/10)</f>
        <v>38</v>
      </c>
      <c r="L124">
        <f>SUMPRODUCT(MID(0&amp;feed!L124,LARGE(INDEX(ISNUMBER(--MID(feed!L124,ROW($1:$19),1))*
ROW($1:$19),0),ROW($1:$19))+1,1)*10^ROW($1:$19)/10)</f>
        <v>17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2357</v>
      </c>
      <c r="O124">
        <f>SUMPRODUCT(MID(0&amp;feed!O124,LARGE(INDEX(ISNUMBER(--MID(feed!O124,ROW($1:$5),1))*
ROW($1:$5),0),ROW($1:$5))+1,1)*10^ROW($1:$5)/10)</f>
        <v>257</v>
      </c>
      <c r="P124" t="str">
        <f>feed!P124</f>
        <v>Plentiful</v>
      </c>
      <c r="Q124">
        <f>IF(P124=0,40, IF(P124="Depleted",0, IF(P124="Near Depletion",10, IF(P124="Plentiful",70, IF(P124="Untapped",90,"Error")))))</f>
        <v>70</v>
      </c>
      <c r="R124" t="str">
        <f>feed!Q124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feed!R124</f>
        <v>Caribbean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124" t="str">
        <f>feed!U124</f>
        <v>http://blocgame.com/stats.php?id=63029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906</v>
      </c>
      <c r="AA124" s="8">
        <f>V124/N124</f>
        <v>10.089520577004667</v>
      </c>
      <c r="AB124" s="4">
        <f>N124/6</f>
        <v>392.83333333333331</v>
      </c>
      <c r="AC124" s="4">
        <f>V124/6</f>
        <v>3963.5</v>
      </c>
    </row>
    <row r="125" spans="1:29" x14ac:dyDescent="0.25">
      <c r="A125" t="str">
        <f>feed!A125</f>
        <v>Mmhat</v>
      </c>
      <c r="B125" t="str">
        <f>feed!B125</f>
        <v>Homermustdie</v>
      </c>
      <c r="C125" t="str">
        <f>feed!C125</f>
        <v>Interpol</v>
      </c>
      <c r="D125">
        <f>SUMPRODUCT(MID(0&amp;feed!D125,LARGE(INDEX(ISNUMBER(--MID(feed!D125,ROW($1:$19),1))*
ROW($1:$19),0),ROW($1:$19))+1,1)*10^ROW($1:$19)/10)</f>
        <v>22</v>
      </c>
      <c r="E125">
        <f>SUMPRODUCT(MID(0&amp;feed!E125,LARGE(INDEX(ISNUMBER(--MID(feed!E125,ROW($1:$19),1))*
ROW($1:$19),0),ROW($1:$19))+1,1)*10^ROW($1:$19)/10)</f>
        <v>0</v>
      </c>
      <c r="F125" t="str">
        <f>feed!F125</f>
        <v>Second World War surplus</v>
      </c>
      <c r="G125" t="str">
        <f>feed!G125</f>
        <v>Nice</v>
      </c>
      <c r="H125">
        <f>SUMPRODUCT(MID(0&amp;feed!H125,LARGE(INDEX(ISNUMBER(--MID(feed!H125,ROW($1:$1),1))*
ROW($1:$1),0),ROW($1:$1))+1,1)*10^ROW($1:$1)/10)</f>
        <v>2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1</v>
      </c>
      <c r="K125">
        <f>SUMPRODUCT(MID(0&amp;feed!K125,LARGE(INDEX(ISNUMBER(--MID(feed!K125,ROW($1:$19),1))*
ROW($1:$19),0),ROW($1:$19))+1,1)*10^ROW($1:$19)/10)</f>
        <v>14</v>
      </c>
      <c r="L125">
        <f>SUMPRODUCT(MID(0&amp;feed!L125,LARGE(INDEX(ISNUMBER(--MID(feed!L125,ROW($1:$19),1))*
ROW($1:$19),0),ROW($1:$19))+1,1)*10^ROW($1:$19)/10)</f>
        <v>2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2347</v>
      </c>
      <c r="O125">
        <f>SUMPRODUCT(MID(0&amp;feed!O125,LARGE(INDEX(ISNUMBER(--MID(feed!O125,ROW($1:$5),1))*
ROW($1:$5),0),ROW($1:$5))+1,1)*10^ROW($1:$5)/10)</f>
        <v>75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feed!R125</f>
        <v>Amazonia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125" t="str">
        <f>feed!U125</f>
        <v>http://blocgame.com/stats.php?id=45846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8833</v>
      </c>
      <c r="AA125" s="8">
        <f>V125/N125</f>
        <v>6.9590967192160207</v>
      </c>
      <c r="AB125" s="4">
        <f>N125/6</f>
        <v>391.16666666666669</v>
      </c>
      <c r="AC125" s="4">
        <f>V125/6</f>
        <v>2722.1666666666665</v>
      </c>
    </row>
    <row r="126" spans="1:29" x14ac:dyDescent="0.25">
      <c r="A126" t="str">
        <f>feed!A126</f>
        <v>Eisen</v>
      </c>
      <c r="B126" t="str">
        <f>feed!B126</f>
        <v>Balthazaar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7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5</v>
      </c>
      <c r="K126">
        <f>SUMPRODUCT(MID(0&amp;feed!K126,LARGE(INDEX(ISNUMBER(--MID(feed!K126,ROW($1:$19),1))*
ROW($1:$19),0),ROW($1:$19))+1,1)*10^ROW($1:$19)/10)</f>
        <v>22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2329</v>
      </c>
      <c r="O126">
        <f>SUMPRODUCT(MID(0&amp;feed!O126,LARGE(INDEX(ISNUMBER(--MID(feed!O126,ROW($1:$5),1))*
ROW($1:$5),0),ROW($1:$5))+1,1)*10^ROW($1:$5)/10)</f>
        <v>282</v>
      </c>
      <c r="P126">
        <f>feed!P126</f>
        <v>0</v>
      </c>
      <c r="Q126">
        <f>IF(P126=0,40, IF(P126="Depleted",0, IF(P126="Near Depletion",10, IF(P126="Plentiful",70, IF(P126="Untapped",90,"Error")))))</f>
        <v>40</v>
      </c>
      <c r="R126" t="str">
        <f>feed!Q126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feed!R126</f>
        <v>China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26" t="str">
        <f>feed!U126</f>
        <v>http://blocgame.com/stats.php?id=53566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48015</v>
      </c>
      <c r="AA126" s="8">
        <f>V126/N126</f>
        <v>26.895663374838986</v>
      </c>
      <c r="AB126" s="4">
        <f>N126/6</f>
        <v>388.16666666666669</v>
      </c>
      <c r="AC126" s="4">
        <f>V126/6</f>
        <v>10440</v>
      </c>
    </row>
    <row r="127" spans="1:29" x14ac:dyDescent="0.25">
      <c r="A127" t="str">
        <f>feed!A127</f>
        <v>ChÅ«ya</v>
      </c>
      <c r="B127" t="str">
        <f>feed!B127</f>
        <v>Silberblade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90</v>
      </c>
      <c r="E127">
        <f>SUMPRODUCT(MID(0&amp;feed!E127,LARGE(INDEX(ISNUMBER(--MID(feed!E127,ROW($1:$19),1))*
ROW($1:$19),0),ROW($1:$19))+1,1)*10^ROW($1:$19)/10)</f>
        <v>4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15</v>
      </c>
      <c r="K127">
        <f>SUMPRODUCT(MID(0&amp;feed!K127,LARGE(INDEX(ISNUMBER(--MID(feed!K127,ROW($1:$19),1))*
ROW($1:$19),0),ROW($1:$19))+1,1)*10^ROW($1:$19)/10)</f>
        <v>35</v>
      </c>
      <c r="L127">
        <f>SUMPRODUCT(MID(0&amp;feed!L127,LARGE(INDEX(ISNUMBER(--MID(feed!L127,ROW($1:$19),1))*
ROW($1:$19),0),ROW($1:$19))+1,1)*10^ROW($1:$19)/10)</f>
        <v>3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2320</v>
      </c>
      <c r="O127">
        <f>SUMPRODUCT(MID(0&amp;feed!O127,LARGE(INDEX(ISNUMBER(--MID(feed!O127,ROW($1:$5),1))*
ROW($1:$5),0),ROW($1:$5))+1,1)*10^ROW($1:$5)/10)</f>
        <v>328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feed!R127</f>
        <v>Southern Africa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27" t="str">
        <f>feed!U127</f>
        <v>http://blocgame.com/stats.php?id=63950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19256</v>
      </c>
      <c r="AA127" s="8">
        <f>V127/N127</f>
        <v>15.412068965517241</v>
      </c>
      <c r="AB127" s="4">
        <f>N127/6</f>
        <v>386.66666666666669</v>
      </c>
      <c r="AC127" s="4">
        <f>V127/6</f>
        <v>5959.333333333333</v>
      </c>
    </row>
    <row r="128" spans="1:29" x14ac:dyDescent="0.25">
      <c r="A128" t="str">
        <f>feed!A128</f>
        <v>SPNR</v>
      </c>
      <c r="B128" t="str">
        <f>feed!B128</f>
        <v>Stefan Stamenkovic</v>
      </c>
      <c r="C128" t="str">
        <f>feed!C128</f>
        <v>Brotherhood of Nod</v>
      </c>
      <c r="D128">
        <f>SUMPRODUCT(MID(0&amp;feed!D128,LARGE(INDEX(ISNUMBER(--MID(feed!D128,ROW($1:$19),1))*
ROW($1:$19),0),ROW($1:$19))+1,1)*10^ROW($1:$19)/10)</f>
        <v>78</v>
      </c>
      <c r="E128">
        <f>SUMPRODUCT(MID(0&amp;feed!E128,LARGE(INDEX(ISNUMBER(--MID(feed!E128,ROW($1:$19),1))*
ROW($1:$19),0),ROW($1:$19))+1,1)*10^ROW($1:$19)/10)</f>
        <v>0</v>
      </c>
      <c r="F128" t="str">
        <f>feed!F128</f>
        <v>Second World War surplus</v>
      </c>
      <c r="G128" t="str">
        <f>feed!G128</f>
        <v>Normal</v>
      </c>
      <c r="H128">
        <f>SUMPRODUCT(MID(0&amp;feed!H128,LARGE(INDEX(ISNUMBER(--MID(feed!H128,ROW($1:$1),1))*
ROW($1:$1),0),ROW($1:$1))+1,1)*10^ROW($1:$1)/10)</f>
        <v>1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23</v>
      </c>
      <c r="K128">
        <f>SUMPRODUCT(MID(0&amp;feed!K128,LARGE(INDEX(ISNUMBER(--MID(feed!K128,ROW($1:$19),1))*
ROW($1:$19),0),ROW($1:$19))+1,1)*10^ROW($1:$19)/10)</f>
        <v>10</v>
      </c>
      <c r="L128">
        <f>SUMPRODUCT(MID(0&amp;feed!L128,LARGE(INDEX(ISNUMBER(--MID(feed!L128,ROW($1:$19),1))*
ROW($1:$19),0),ROW($1:$19))+1,1)*10^ROW($1:$19)/10)</f>
        <v>4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2311</v>
      </c>
      <c r="O128">
        <f>SUMPRODUCT(MID(0&amp;feed!O128,LARGE(INDEX(ISNUMBER(--MID(feed!O128,ROW($1:$5),1))*
ROW($1:$5),0),ROW($1:$5))+1,1)*10^ROW($1:$5)/10)</f>
        <v>50</v>
      </c>
      <c r="P128" t="str">
        <f>feed!P128</f>
        <v>Untapped</v>
      </c>
      <c r="Q128">
        <f>IF(P128=0,40, IF(P128="Depleted",0, IF(P128="Near Depletion",10, IF(P128="Plentiful",70, IF(P128="Untapped",90,"Error")))))</f>
        <v>90</v>
      </c>
      <c r="R128" t="str">
        <f>feed!Q128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feed!R128</f>
        <v>Indochina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128" t="str">
        <f>feed!U128</f>
        <v>http://blocgame.com/stats.php?id=51722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6209</v>
      </c>
      <c r="AA128" s="8">
        <f>V128/N128</f>
        <v>5.2829943747295545</v>
      </c>
      <c r="AB128" s="4">
        <f>N128/6</f>
        <v>385.16666666666669</v>
      </c>
      <c r="AC128" s="4">
        <f>V128/6</f>
        <v>2034.8333333333333</v>
      </c>
    </row>
    <row r="129" spans="1:29" x14ac:dyDescent="0.25">
      <c r="A129" t="str">
        <f>feed!A129</f>
        <v>Chicken rice</v>
      </c>
      <c r="B129" t="str">
        <f>feed!B129</f>
        <v>Ador hitler</v>
      </c>
      <c r="C129" t="str">
        <f>feed!C129</f>
        <v>PIRATES</v>
      </c>
      <c r="D129">
        <f>SUMPRODUCT(MID(0&amp;feed!D129,LARGE(INDEX(ISNUMBER(--MID(feed!D129,ROW($1:$19),1))*
ROW($1:$19),0),ROW($1:$19))+1,1)*10^ROW($1:$19)/10)</f>
        <v>51</v>
      </c>
      <c r="E129">
        <f>SUMPRODUCT(MID(0&amp;feed!E129,LARGE(INDEX(ISNUMBER(--MID(feed!E129,ROW($1:$19),1))*
ROW($1:$19),0),ROW($1:$19))+1,1)*10^ROW($1:$19)/10)</f>
        <v>1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4</v>
      </c>
      <c r="K129">
        <f>SUMPRODUCT(MID(0&amp;feed!K129,LARGE(INDEX(ISNUMBER(--MID(feed!K129,ROW($1:$19),1))*
ROW($1:$19),0),ROW($1:$19))+1,1)*10^ROW($1:$19)/10)</f>
        <v>16</v>
      </c>
      <c r="L129">
        <f>SUMPRODUCT(MID(0&amp;feed!L129,LARGE(INDEX(ISNUMBER(--MID(feed!L129,ROW($1:$19),1))*
ROW($1:$19),0),ROW($1:$19))+1,1)*10^ROW($1:$19)/10)</f>
        <v>15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2307</v>
      </c>
      <c r="O129">
        <f>SUMPRODUCT(MID(0&amp;feed!O129,LARGE(INDEX(ISNUMBER(--MID(feed!O129,ROW($1:$5),1))*
ROW($1:$5),0),ROW($1:$5))+1,1)*10^ROW($1:$5)/10)</f>
        <v>345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Somewhat Large</v>
      </c>
      <c r="S129">
        <f>IF(R129="None",0, IF(R129="Meagre",1.5, IF(R129="Small",3, IF(R129="Mediocre",4.5, IF(R129="Somewhat Large",6, IF(R129="Large",7.5, IF(R129="Powerful",9, IF(R129="Very Powerful",10,"Error"))))))))</f>
        <v>6</v>
      </c>
      <c r="T129" t="str">
        <f>feed!R129</f>
        <v>East Indies</v>
      </c>
      <c r="U129" t="str">
        <f>feed!S129</f>
        <v>Neutral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129" t="str">
        <f>feed!U129</f>
        <v>http://blocgame.com/stats.php?id=61750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6125</v>
      </c>
      <c r="AA129" s="8">
        <f>V129/N129</f>
        <v>8.6692674469007365</v>
      </c>
      <c r="AB129" s="4">
        <f>N129/6</f>
        <v>384.5</v>
      </c>
      <c r="AC129" s="4">
        <f>V129/6</f>
        <v>3333.3333333333335</v>
      </c>
    </row>
    <row r="130" spans="1:29" x14ac:dyDescent="0.25">
      <c r="A130" t="str">
        <f>feed!A130</f>
        <v>Jerung Hantu</v>
      </c>
      <c r="B130" t="str">
        <f>feed!B130</f>
        <v>Syark Land</v>
      </c>
      <c r="C130" t="str">
        <f>feed!C130</f>
        <v>SPQR</v>
      </c>
      <c r="D130">
        <f>SUMPRODUCT(MID(0&amp;feed!D130,LARGE(INDEX(ISNUMBER(--MID(feed!D130,ROW($1:$19),1))*
ROW($1:$19),0),ROW($1:$19))+1,1)*10^ROW($1:$19)/10)</f>
        <v>10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Standard</v>
      </c>
      <c r="J130">
        <f>SUMPRODUCT(MID(0&amp;feed!J130,LARGE(INDEX(ISNUMBER(--MID(feed!J130,ROW($1:$19),1))*
ROW($1:$19),0),ROW($1:$19))+1,1)*10^ROW($1:$19)/10)</f>
        <v>0</v>
      </c>
      <c r="K130">
        <f>SUMPRODUCT(MID(0&amp;feed!K130,LARGE(INDEX(ISNUMBER(--MID(feed!K130,ROW($1:$19),1))*
ROW($1:$19),0),ROW($1:$19))+1,1)*10^ROW($1:$19)/10)</f>
        <v>6</v>
      </c>
      <c r="L130">
        <f>SUMPRODUCT(MID(0&amp;feed!L130,LARGE(INDEX(ISNUMBER(--MID(feed!L130,ROW($1:$19),1))*
ROW($1:$19),0),ROW($1:$19))+1,1)*10^ROW($1:$19)/10)</f>
        <v>7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2294</v>
      </c>
      <c r="O130">
        <f>SUMPRODUCT(MID(0&amp;feed!O130,LARGE(INDEX(ISNUMBER(--MID(feed!O130,ROW($1:$5),1))*
ROW($1:$5),0),ROW($1:$5))+1,1)*10^ROW($1:$5)/10)</f>
        <v>437</v>
      </c>
      <c r="P130">
        <f>feed!P130</f>
        <v>0</v>
      </c>
      <c r="Q130">
        <f>IF(P130=0,40, IF(P130="Depleted",0, IF(P130="Near Depletion",10, IF(P130="Plentiful",70, IF(P130="Untapped",90,"Error")))))</f>
        <v>40</v>
      </c>
      <c r="R130" t="str">
        <f>feed!Q130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feed!R130</f>
        <v>Arabia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130" t="str">
        <f>feed!U130</f>
        <v>http://blocgame.com/stats.php?id=60505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808</v>
      </c>
      <c r="AA130" s="8">
        <f>V130/N130</f>
        <v>3.1312118570183087</v>
      </c>
      <c r="AB130" s="4">
        <f>N130/6</f>
        <v>382.33333333333331</v>
      </c>
      <c r="AC130" s="4">
        <f>V130/6</f>
        <v>1197.1666666666667</v>
      </c>
    </row>
    <row r="131" spans="1:29" x14ac:dyDescent="0.25">
      <c r="A131" t="str">
        <f>feed!A131</f>
        <v>New Caucasus</v>
      </c>
      <c r="B131" t="str">
        <f>feed!B131</f>
        <v>Cotton Luther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119</v>
      </c>
      <c r="E131">
        <f>SUMPRODUCT(MID(0&amp;feed!E131,LARGE(INDEX(ISNUMBER(--MID(feed!E131,ROW($1:$19),1))*
ROW($1:$19),0),ROW($1:$19))+1,1)*10^ROW($1:$19)/10)</f>
        <v>2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1</v>
      </c>
      <c r="K131">
        <f>SUMPRODUCT(MID(0&amp;feed!K131,LARGE(INDEX(ISNUMBER(--MID(feed!K131,ROW($1:$19),1))*
ROW($1:$19),0),ROW($1:$19))+1,1)*10^ROW($1:$19)/10)</f>
        <v>23</v>
      </c>
      <c r="L131">
        <f>SUMPRODUCT(MID(0&amp;feed!L131,LARGE(INDEX(ISNUMBER(--MID(feed!L131,ROW($1:$19),1))*
ROW($1:$19),0),ROW($1:$19))+1,1)*10^ROW($1:$19)/10)</f>
        <v>3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2288</v>
      </c>
      <c r="O131">
        <f>SUMPRODUCT(MID(0&amp;feed!O131,LARGE(INDEX(ISNUMBER(--MID(feed!O131,ROW($1:$5),1))*
ROW($1:$5),0),ROW($1:$5))+1,1)*10^ROW($1:$5)/10)</f>
        <v>117</v>
      </c>
      <c r="P131" t="str">
        <f>feed!P131</f>
        <v>Untapped</v>
      </c>
      <c r="Q131">
        <f>IF(P131=0,40, IF(P131="Depleted",0, IF(P131="Near Depletion",10, IF(P131="Plentiful",70, IF(P131="Untapped",90,"Error")))))</f>
        <v>90</v>
      </c>
      <c r="R131" t="str">
        <f>feed!Q131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Southern Africa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31" t="str">
        <f>feed!U131</f>
        <v>http://blocgame.com/stats.php?id=4392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15860</v>
      </c>
      <c r="AA131" s="8">
        <f>V131/N131</f>
        <v>12.176573426573427</v>
      </c>
      <c r="AB131" s="4">
        <f>N131/6</f>
        <v>381.33333333333331</v>
      </c>
      <c r="AC131" s="4">
        <f>V131/6</f>
        <v>4643.333333333333</v>
      </c>
    </row>
    <row r="132" spans="1:29" x14ac:dyDescent="0.25">
      <c r="A132" t="str">
        <f>feed!A132</f>
        <v>johoreansouth</v>
      </c>
      <c r="B132" t="str">
        <f>feed!B132</f>
        <v>afiqaffendy615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123</v>
      </c>
      <c r="E132">
        <f>SUMPRODUCT(MID(0&amp;feed!E132,LARGE(INDEX(ISNUMBER(--MID(feed!E132,ROW($1:$19),1))*
ROW($1:$19),0),ROW($1:$19))+1,1)*10^ROW($1:$19)/10)</f>
        <v>10</v>
      </c>
      <c r="F132" t="str">
        <f>feed!F132</f>
        <v>Korean War surplus</v>
      </c>
      <c r="G132" t="str">
        <f>feed!G132</f>
        <v>Nice</v>
      </c>
      <c r="H132">
        <f>SUMPRODUCT(MID(0&amp;feed!H132,LARGE(INDEX(ISNUMBER(--MID(feed!H132,ROW($1:$1),1))*
ROW($1:$1),0),ROW($1:$1))+1,1)*10^ROW($1:$1)/10)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3</v>
      </c>
      <c r="K132">
        <f>SUMPRODUCT(MID(0&amp;feed!K132,LARGE(INDEX(ISNUMBER(--MID(feed!K132,ROW($1:$19),1))*
ROW($1:$19),0),ROW($1:$19))+1,1)*10^ROW($1:$19)/10)</f>
        <v>32</v>
      </c>
      <c r="L132">
        <f>SUMPRODUCT(MID(0&amp;feed!L132,LARGE(INDEX(ISNUMBER(--MID(feed!L132,ROW($1:$19),1))*
ROW($1:$19),0),ROW($1:$19))+1,1)*10^ROW($1:$19)/10)</f>
        <v>13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2285</v>
      </c>
      <c r="O132">
        <f>SUMPRODUCT(MID(0&amp;feed!O132,LARGE(INDEX(ISNUMBER(--MID(feed!O132,ROW($1:$5),1))*
ROW($1:$5),0),ROW($1:$5))+1,1)*10^ROW($1:$5)/10)</f>
        <v>126</v>
      </c>
      <c r="P132" t="str">
        <f>feed!P132</f>
        <v>Untapped</v>
      </c>
      <c r="Q132">
        <f>IF(P132=0,40, IF(P132="Depleted",0, IF(P132="Near Depletion",10, IF(P132="Plentiful",70, IF(P132="Untapped",90,"Error")))))</f>
        <v>90</v>
      </c>
      <c r="R132" t="str">
        <f>feed!Q132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feed!R132</f>
        <v>The Subcontinent</v>
      </c>
      <c r="U132" t="str">
        <f>feed!S132</f>
        <v>Neutral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132" t="str">
        <f>feed!U132</f>
        <v>http://blocgame.com/stats.php?id=61895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>V132-H132*750-K132*375-L132*375</f>
        <v>25546</v>
      </c>
      <c r="AA132" s="8">
        <f>V132/N132</f>
        <v>19.877899343544858</v>
      </c>
      <c r="AB132" s="4">
        <f>N132/6</f>
        <v>380.83333333333331</v>
      </c>
      <c r="AC132" s="4">
        <f>V132/6</f>
        <v>7570.166666666667</v>
      </c>
    </row>
    <row r="133" spans="1:29" x14ac:dyDescent="0.25">
      <c r="A133" t="str">
        <f>feed!A133</f>
        <v>Brohan</v>
      </c>
      <c r="B133" t="str">
        <f>feed!B133</f>
        <v>Brodolf_shitler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79</v>
      </c>
      <c r="E133">
        <f>SUMPRODUCT(MID(0&amp;feed!E133,LARGE(INDEX(ISNUMBER(--MID(feed!E133,ROW($1:$19),1))*
ROW($1:$19),0),ROW($1:$19))+1,1)*10^ROW($1:$19)/10)</f>
        <v>3</v>
      </c>
      <c r="F133" t="str">
        <f>feed!F133</f>
        <v>Second World War surplus</v>
      </c>
      <c r="G133" t="str">
        <f>feed!G133</f>
        <v>Nice</v>
      </c>
      <c r="H133">
        <f>SUMPRODUCT(MID(0&amp;feed!H133,LARGE(INDEX(ISNUMBER(--MID(feed!H133,ROW($1:$1),1))*
ROW($1:$1),0),ROW($1:$1))+1,1)*10^ROW($1:$1)/10)</f>
        <v>3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6</v>
      </c>
      <c r="K133">
        <f>SUMPRODUCT(MID(0&amp;feed!K133,LARGE(INDEX(ISNUMBER(--MID(feed!K133,ROW($1:$19),1))*
ROW($1:$19),0),ROW($1:$19))+1,1)*10^ROW($1:$19)/10)</f>
        <v>14</v>
      </c>
      <c r="L133">
        <f>SUMPRODUCT(MID(0&amp;feed!L133,LARGE(INDEX(ISNUMBER(--MID(feed!L133,ROW($1:$19),1))*
ROW($1:$19),0),ROW($1:$19))+1,1)*10^ROW($1:$19)/10)</f>
        <v>9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2279</v>
      </c>
      <c r="O133">
        <f>SUMPRODUCT(MID(0&amp;feed!O133,LARGE(INDEX(ISNUMBER(--MID(feed!O133,ROW($1:$5),1))*
ROW($1:$5),0),ROW($1:$5))+1,1)*10^ROW($1:$5)/10)</f>
        <v>2238</v>
      </c>
      <c r="P133" t="str">
        <f>feed!P133</f>
        <v>Untapped</v>
      </c>
      <c r="Q133">
        <f>IF(P133=0,40, IF(P133="Depleted",0, IF(P133="Near Depletion",10, IF(P133="Plentiful",70, IF(P133="Untapped",90,"Error")))))</f>
        <v>90</v>
      </c>
      <c r="R133" t="str">
        <f>feed!Q133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feed!R133</f>
        <v>Persia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133" t="str">
        <f>feed!U133</f>
        <v>http://blocgame.com/stats.php?id=40340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12348</v>
      </c>
      <c r="AA133" s="8">
        <f>V133/N133</f>
        <v>10.189995612110575</v>
      </c>
      <c r="AB133" s="4">
        <f>N133/6</f>
        <v>379.83333333333331</v>
      </c>
      <c r="AC133" s="4">
        <f>V133/6</f>
        <v>3870.5</v>
      </c>
    </row>
    <row r="134" spans="1:29" x14ac:dyDescent="0.25">
      <c r="A134" t="str">
        <f>feed!A134</f>
        <v>Wernston</v>
      </c>
      <c r="B134" t="str">
        <f>feed!B134</f>
        <v>4DaRush</v>
      </c>
      <c r="C134" t="str">
        <f>feed!C134</f>
        <v>Illuminati</v>
      </c>
      <c r="D134">
        <f>SUMPRODUCT(MID(0&amp;feed!D134,LARGE(INDEX(ISNUMBER(--MID(feed!D134,ROW($1:$19),1))*
ROW($1:$19),0),ROW($1:$19))+1,1)*10^ROW($1:$19)/10)</f>
        <v>8</v>
      </c>
      <c r="E134">
        <f>SUMPRODUCT(MID(0&amp;feed!E134,LARGE(INDEX(ISNUMBER(--MID(feed!E134,ROW($1:$19),1))*
ROW($1:$19),0),ROW($1:$19))+1,1)*10^ROW($1:$19)/10)</f>
        <v>0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1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168</v>
      </c>
      <c r="K134">
        <f>SUMPRODUCT(MID(0&amp;feed!K134,LARGE(INDEX(ISNUMBER(--MID(feed!K134,ROW($1:$19),1))*
ROW($1:$19),0),ROW($1:$19))+1,1)*10^ROW($1:$19)/10)</f>
        <v>14</v>
      </c>
      <c r="L134">
        <f>SUMPRODUCT(MID(0&amp;feed!L134,LARGE(INDEX(ISNUMBER(--MID(feed!L134,ROW($1:$19),1))*
ROW($1:$19),0),ROW($1:$19))+1,1)*10^ROW($1:$19)/10)</f>
        <v>7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2265</v>
      </c>
      <c r="O134">
        <f>SUMPRODUCT(MID(0&amp;feed!O134,LARGE(INDEX(ISNUMBER(--MID(feed!O134,ROW($1:$5),1))*
ROW($1:$5),0),ROW($1:$5))+1,1)*10^ROW($1:$5)/10)</f>
        <v>52</v>
      </c>
      <c r="P134" t="str">
        <f>feed!P134</f>
        <v>Untapped</v>
      </c>
      <c r="Q134">
        <f>IF(P134=0,40, IF(P134="Depleted",0, IF(P134="Near Depletion",10, IF(P134="Plentiful",70, IF(P134="Untapped",90,"Error")))))</f>
        <v>90</v>
      </c>
      <c r="R134" t="str">
        <f>feed!Q134</f>
        <v>Somewhat Large</v>
      </c>
      <c r="S134">
        <f>IF(R134="None",0, IF(R134="Meagre",1.5, IF(R134="Small",3, IF(R134="Mediocre",4.5, IF(R134="Somewhat Large",6, IF(R134="Large",7.5, IF(R134="Powerful",9, IF(R134="Very Powerful",10,"Error"))))))))</f>
        <v>6</v>
      </c>
      <c r="T134" t="str">
        <f>feed!R134</f>
        <v>Pacific Rim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134" t="str">
        <f>feed!U134</f>
        <v>http://blocgame.com/stats.php?id=63951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-1913</v>
      </c>
      <c r="AA134" s="8">
        <f>V134/N134</f>
        <v>2.9633554083885212</v>
      </c>
      <c r="AB134" s="4">
        <f>N134/6</f>
        <v>377.5</v>
      </c>
      <c r="AC134" s="4">
        <f>V134/6</f>
        <v>1118.6666666666667</v>
      </c>
    </row>
    <row r="135" spans="1:29" x14ac:dyDescent="0.25">
      <c r="A135" t="str">
        <f>feed!A135</f>
        <v>Zuyazayuza</v>
      </c>
      <c r="B135" t="str">
        <f>feed!B135</f>
        <v>Zuyazayuza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169</v>
      </c>
      <c r="E135">
        <f>SUMPRODUCT(MID(0&amp;feed!E135,LARGE(INDEX(ISNUMBER(--MID(feed!E135,ROW($1:$19),1))*
ROW($1:$19),0),ROW($1:$19))+1,1)*10^ROW($1:$19)/10)</f>
        <v>12</v>
      </c>
      <c r="F135" t="str">
        <f>feed!F135</f>
        <v>Vietnam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4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42</v>
      </c>
      <c r="L135">
        <f>SUMPRODUCT(MID(0&amp;feed!L135,LARGE(INDEX(ISNUMBER(--MID(feed!L135,ROW($1:$19),1))*
ROW($1:$19),0),ROW($1:$19))+1,1)*10^ROW($1:$19)/10)</f>
        <v>8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2262</v>
      </c>
      <c r="O135">
        <f>SUMPRODUCT(MID(0&amp;feed!O135,LARGE(INDEX(ISNUMBER(--MID(feed!O135,ROW($1:$5),1))*
ROW($1:$5),0),ROW($1:$5))+1,1)*10^ROW($1:$5)/10)</f>
        <v>363</v>
      </c>
      <c r="P135" t="str">
        <f>feed!P135</f>
        <v>Untapped</v>
      </c>
      <c r="Q135">
        <f>IF(P135=0,40, IF(P135="Depleted",0, IF(P135="Near Depletion",10, IF(P135="Plentiful",70, IF(P135="Untapped",90,"Error")))))</f>
        <v>90</v>
      </c>
      <c r="R135" t="str">
        <f>feed!Q135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feed!R135</f>
        <v>Caribbean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135" t="str">
        <f>feed!U135</f>
        <v>http://blocgame.com/stats.php?id=62470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45463</v>
      </c>
      <c r="AA135" s="8">
        <f>V135/N135</f>
        <v>29.713969938107869</v>
      </c>
      <c r="AB135" s="4">
        <f>N135/6</f>
        <v>377</v>
      </c>
      <c r="AC135" s="4">
        <f>V135/6</f>
        <v>11202.166666666666</v>
      </c>
    </row>
    <row r="136" spans="1:29" x14ac:dyDescent="0.25">
      <c r="A136" t="str">
        <f>feed!A136</f>
        <v>Russophia</v>
      </c>
      <c r="B136" t="str">
        <f>feed!B136</f>
        <v>Mikhail Putin</v>
      </c>
      <c r="C136">
        <f>feed!C136</f>
        <v>0</v>
      </c>
      <c r="D136">
        <f>SUMPRODUCT(MID(0&amp;feed!D136,LARGE(INDEX(ISNUMBER(--MID(feed!D136,ROW($1:$19),1))*
ROW($1:$19),0),ROW($1:$19))+1,1)*10^ROW($1:$19)/10)</f>
        <v>4</v>
      </c>
      <c r="E136">
        <f>SUMPRODUCT(MID(0&amp;feed!E136,LARGE(INDEX(ISNUMBER(--MID(feed!E136,ROW($1:$19),1))*
ROW($1:$19),0),ROW($1:$19))+1,1)*10^ROW($1:$19)/10)</f>
        <v>0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0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6</v>
      </c>
      <c r="K136">
        <f>SUMPRODUCT(MID(0&amp;feed!K136,LARGE(INDEX(ISNUMBER(--MID(feed!K136,ROW($1:$19),1))*
ROW($1:$19),0),ROW($1:$19))+1,1)*10^ROW($1:$19)/10)</f>
        <v>3</v>
      </c>
      <c r="L136">
        <f>SUMPRODUCT(MID(0&amp;feed!L136,LARGE(INDEX(ISNUMBER(--MID(feed!L136,ROW($1:$19),1))*
ROW($1:$19),0),ROW($1:$19))+1,1)*10^ROW($1:$19)/10)</f>
        <v>3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2260</v>
      </c>
      <c r="O136">
        <f>SUMPRODUCT(MID(0&amp;feed!O136,LARGE(INDEX(ISNUMBER(--MID(feed!O136,ROW($1:$5),1))*
ROW($1:$5),0),ROW($1:$5))+1,1)*10^ROW($1:$5)/10)</f>
        <v>3874</v>
      </c>
      <c r="P136" t="str">
        <f>feed!P136</f>
        <v>Untapped</v>
      </c>
      <c r="Q136">
        <f>IF(P136=0,40, IF(P136="Depleted",0, IF(P136="Near Depletion",10, IF(P136="Plentiful",70, IF(P136="Untapped",90,"Error")))))</f>
        <v>90</v>
      </c>
      <c r="R136" t="str">
        <f>feed!Q136</f>
        <v>Somewhat Large</v>
      </c>
      <c r="S136">
        <f>IF(R136="None",0, IF(R136="Meagre",1.5, IF(R136="Small",3, IF(R136="Mediocre",4.5, IF(R136="Somewhat Large",6, IF(R136="Large",7.5, IF(R136="Powerful",9, IF(R136="Very Powerful",10,"Error"))))))))</f>
        <v>6</v>
      </c>
      <c r="T136" t="str">
        <f>feed!R136</f>
        <v>Arabia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36" t="str">
        <f>feed!U136</f>
        <v>http://blocgame.com/stats.php?id=54426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338</v>
      </c>
      <c r="AA136" s="8">
        <f>V136/N136</f>
        <v>1.1451327433628318</v>
      </c>
      <c r="AB136" s="4">
        <f>N136/6</f>
        <v>376.66666666666669</v>
      </c>
      <c r="AC136" s="4">
        <f>V136/6</f>
        <v>431.33333333333331</v>
      </c>
    </row>
    <row r="137" spans="1:29" x14ac:dyDescent="0.25">
      <c r="A137" t="str">
        <f>feed!A137</f>
        <v>South Park</v>
      </c>
      <c r="B137" t="str">
        <f>feed!B137</f>
        <v>cartman</v>
      </c>
      <c r="C137" t="str">
        <f>feed!C137</f>
        <v>SPQR</v>
      </c>
      <c r="D137">
        <f>SUMPRODUCT(MID(0&amp;feed!D137,LARGE(INDEX(ISNUMBER(--MID(feed!D137,ROW($1:$19),1))*
ROW($1:$19),0),ROW($1:$19))+1,1)*10^ROW($1:$19)/10)</f>
        <v>79</v>
      </c>
      <c r="E137">
        <f>SUMPRODUCT(MID(0&amp;feed!E137,LARGE(INDEX(ISNUMBER(--MID(feed!E137,ROW($1:$19),1))*
ROW($1:$19),0),ROW($1:$19))+1,1)*10^ROW($1:$19)/10)</f>
        <v>2</v>
      </c>
      <c r="F137" t="str">
        <f>feed!F137</f>
        <v>Second World War surplus</v>
      </c>
      <c r="G137" t="str">
        <f>feed!G137</f>
        <v>Angelic</v>
      </c>
      <c r="H137">
        <f>SUMPRODUCT(MID(0&amp;feed!H137,LARGE(INDEX(ISNUMBER(--MID(feed!H137,ROW($1:$1),1))*
ROW($1:$1),0),ROW($1:$1))+1,1)*10^ROW($1:$1)/10)</f>
        <v>2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12</v>
      </c>
      <c r="K137">
        <f>SUMPRODUCT(MID(0&amp;feed!K137,LARGE(INDEX(ISNUMBER(--MID(feed!K137,ROW($1:$19),1))*
ROW($1:$19),0),ROW($1:$19))+1,1)*10^ROW($1:$19)/10)</f>
        <v>19</v>
      </c>
      <c r="L137">
        <f>SUMPRODUCT(MID(0&amp;feed!L137,LARGE(INDEX(ISNUMBER(--MID(feed!L137,ROW($1:$19),1))*
ROW($1:$19),0),ROW($1:$19))+1,1)*10^ROW($1:$19)/10)</f>
        <v>7</v>
      </c>
      <c r="M137" t="str">
        <f>feed!M137</f>
        <v>Free Market</v>
      </c>
      <c r="N137">
        <f>SUMPRODUCT(MID(0&amp;feed!N137,LARGE(INDEX(ISNUMBER(--MID(feed!N137,ROW($1:$5),1))*
ROW($1:$5),0),ROW($1:$5))+1,1)*10^ROW($1:$5)/10)</f>
        <v>2257</v>
      </c>
      <c r="O137">
        <f>SUMPRODUCT(MID(0&amp;feed!O137,LARGE(INDEX(ISNUMBER(--MID(feed!O137,ROW($1:$5),1))*
ROW($1:$5),0),ROW($1:$5))+1,1)*10^ROW($1:$5)/10)</f>
        <v>432</v>
      </c>
      <c r="P137" t="str">
        <f>feed!P137</f>
        <v>Untapped</v>
      </c>
      <c r="Q137">
        <f>IF(P137=0,40, IF(P137="Depleted",0, IF(P137="Near Depletion",10, IF(P137="Plentiful",70, IF(P137="Untapped",90,"Error")))))</f>
        <v>90</v>
      </c>
      <c r="R137" t="str">
        <f>feed!Q137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feed!R137</f>
        <v>Caribbean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137" t="str">
        <f>feed!U137</f>
        <v>http://blocgame.com/stats.php?id=228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32266</v>
      </c>
      <c r="AA137" s="8">
        <f>V137/N137</f>
        <v>19.280460788657511</v>
      </c>
      <c r="AB137" s="4">
        <f>N137/6</f>
        <v>376.16666666666669</v>
      </c>
      <c r="AC137" s="4">
        <f>V137/6</f>
        <v>7252.666666666667</v>
      </c>
    </row>
    <row r="138" spans="1:29" x14ac:dyDescent="0.25">
      <c r="A138" t="str">
        <f>feed!A138</f>
        <v>Celtic Nations</v>
      </c>
      <c r="B138" t="str">
        <f>feed!B138</f>
        <v>BigWilly526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79</v>
      </c>
      <c r="E138">
        <f>SUMPRODUCT(MID(0&amp;feed!E138,LARGE(INDEX(ISNUMBER(--MID(feed!E138,ROW($1:$19),1))*
ROW($1:$19),0),ROW($1:$19))+1,1)*10^ROW($1:$19)/10)</f>
        <v>1</v>
      </c>
      <c r="F138" t="str">
        <f>feed!F138</f>
        <v>Second World War surplus</v>
      </c>
      <c r="G138" t="str">
        <f>feed!G138</f>
        <v>Angelic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3</v>
      </c>
      <c r="K138">
        <f>SUMPRODUCT(MID(0&amp;feed!K138,LARGE(INDEX(ISNUMBER(--MID(feed!K138,ROW($1:$19),1))*
ROW($1:$19),0),ROW($1:$19))+1,1)*10^ROW($1:$19)/10)</f>
        <v>14</v>
      </c>
      <c r="L138">
        <f>SUMPRODUCT(MID(0&amp;feed!L138,LARGE(INDEX(ISNUMBER(--MID(feed!L138,ROW($1:$19),1))*
ROW($1:$19),0),ROW($1:$19))+1,1)*10^ROW($1:$19)/10)</f>
        <v>6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2255</v>
      </c>
      <c r="O138">
        <f>SUMPRODUCT(MID(0&amp;feed!O138,LARGE(INDEX(ISNUMBER(--MID(feed!O138,ROW($1:$5),1))*
ROW($1:$5),0),ROW($1:$5))+1,1)*10^ROW($1:$5)/10)</f>
        <v>2116</v>
      </c>
      <c r="P138" t="str">
        <f>feed!P138</f>
        <v>Untapped</v>
      </c>
      <c r="Q138">
        <f>IF(P138=0,40, IF(P138="Depleted",0, IF(P138="Near Depletion",10, IF(P138="Plentiful",70, IF(P138="Untapped",90,"Error")))))</f>
        <v>90</v>
      </c>
      <c r="R138" t="str">
        <f>feed!Q138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feed!R138</f>
        <v>Persia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138" t="str">
        <f>feed!U138</f>
        <v>http://blocgame.com/stats.php?id=7511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18924</v>
      </c>
      <c r="AA138" s="8">
        <f>V138/N138</f>
        <v>12.383148558758315</v>
      </c>
      <c r="AB138" s="4">
        <f>N138/6</f>
        <v>375.83333333333331</v>
      </c>
      <c r="AC138" s="4">
        <f>V138/6</f>
        <v>4654</v>
      </c>
    </row>
    <row r="139" spans="1:29" x14ac:dyDescent="0.25">
      <c r="A139" t="str">
        <f>feed!A139</f>
        <v>Greatest Ally</v>
      </c>
      <c r="B139" t="str">
        <f>feed!B139</f>
        <v>WilliamDaAsian</v>
      </c>
      <c r="C139" t="str">
        <f>feed!C139</f>
        <v>Brotherhood of Nod</v>
      </c>
      <c r="D139">
        <f>SUMPRODUCT(MID(0&amp;feed!D139,LARGE(INDEX(ISNUMBER(--MID(feed!D139,ROW($1:$19),1))*
ROW($1:$19),0),ROW($1:$19))+1,1)*10^ROW($1:$19)/10)</f>
        <v>97</v>
      </c>
      <c r="E139">
        <f>SUMPRODUCT(MID(0&amp;feed!E139,LARGE(INDEX(ISNUMBER(--MID(feed!E139,ROW($1:$19),1))*
ROW($1:$19),0),ROW($1:$19))+1,1)*10^ROW($1:$19)/10)</f>
        <v>9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4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9</v>
      </c>
      <c r="K139">
        <f>SUMPRODUCT(MID(0&amp;feed!K139,LARGE(INDEX(ISNUMBER(--MID(feed!K139,ROW($1:$19),1))*
ROW($1:$19),0),ROW($1:$19))+1,1)*10^ROW($1:$19)/10)</f>
        <v>28</v>
      </c>
      <c r="L139">
        <f>SUMPRODUCT(MID(0&amp;feed!L139,LARGE(INDEX(ISNUMBER(--MID(feed!L139,ROW($1:$19),1))*
ROW($1:$19),0),ROW($1:$19))+1,1)*10^ROW($1:$19)/10)</f>
        <v>8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2240</v>
      </c>
      <c r="O139">
        <f>SUMPRODUCT(MID(0&amp;feed!O139,LARGE(INDEX(ISNUMBER(--MID(feed!O139,ROW($1:$5),1))*
ROW($1:$5),0),ROW($1:$5))+1,1)*10^ROW($1:$5)/10)</f>
        <v>432</v>
      </c>
      <c r="P139" t="str">
        <f>feed!P139</f>
        <v>Plentiful</v>
      </c>
      <c r="Q139">
        <f>IF(P139=0,40, IF(P139="Depleted",0, IF(P139="Near Depletion",10, IF(P139="Plentiful",70, IF(P139="Untapped",90,"Error")))))</f>
        <v>70</v>
      </c>
      <c r="R139" t="str">
        <f>feed!Q139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feed!R139</f>
        <v>Indochina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39" t="str">
        <f>feed!U139</f>
        <v>http://blocgame.com/stats.php?id=49097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19173</v>
      </c>
      <c r="AA139" s="8">
        <f>V139/N139</f>
        <v>15.925446428571428</v>
      </c>
      <c r="AB139" s="4">
        <f>N139/6</f>
        <v>373.33333333333331</v>
      </c>
      <c r="AC139" s="4">
        <f>V139/6</f>
        <v>5945.5</v>
      </c>
    </row>
    <row r="140" spans="1:29" x14ac:dyDescent="0.25">
      <c r="A140" t="str">
        <f>feed!A140</f>
        <v>shair</v>
      </c>
      <c r="B140" t="str">
        <f>feed!B140</f>
        <v>shair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131</v>
      </c>
      <c r="E140">
        <f>SUMPRODUCT(MID(0&amp;feed!E140,LARGE(INDEX(ISNUMBER(--MID(feed!E140,ROW($1:$19),1))*
ROW($1:$19),0),ROW($1:$19))+1,1)*10^ROW($1:$19)/10)</f>
        <v>6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4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3</v>
      </c>
      <c r="K140">
        <f>SUMPRODUCT(MID(0&amp;feed!K140,LARGE(INDEX(ISNUMBER(--MID(feed!K140,ROW($1:$19),1))*
ROW($1:$19),0),ROW($1:$19))+1,1)*10^ROW($1:$19)/10)</f>
        <v>30</v>
      </c>
      <c r="L140">
        <f>SUMPRODUCT(MID(0&amp;feed!L140,LARGE(INDEX(ISNUMBER(--MID(feed!L140,ROW($1:$19),1))*
ROW($1:$19),0),ROW($1:$19))+1,1)*10^ROW($1:$19)/10)</f>
        <v>11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2236</v>
      </c>
      <c r="O140">
        <f>SUMPRODUCT(MID(0&amp;feed!O140,LARGE(INDEX(ISNUMBER(--MID(feed!O140,ROW($1:$5),1))*
ROW($1:$5),0),ROW($1:$5))+1,1)*10^ROW($1:$5)/10)</f>
        <v>254</v>
      </c>
      <c r="P140" t="str">
        <f>feed!P140</f>
        <v>Untapped</v>
      </c>
      <c r="Q140">
        <f>IF(P140=0,40, IF(P140="Depleted",0, IF(P140="Near Depletion",10, IF(P140="Plentiful",70, IF(P140="Untapped",90,"Error")))))</f>
        <v>90</v>
      </c>
      <c r="R140" t="str">
        <f>feed!Q140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feed!R140</f>
        <v>East Indies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140" t="str">
        <f>feed!U140</f>
        <v>http://blocgame.com/stats.php?id=62199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22697</v>
      </c>
      <c r="AA140" s="8">
        <f>V140/N140</f>
        <v>18.36851520572451</v>
      </c>
      <c r="AB140" s="4">
        <f>N140/6</f>
        <v>372.66666666666669</v>
      </c>
      <c r="AC140" s="4">
        <f>V140/6</f>
        <v>6845.333333333333</v>
      </c>
    </row>
    <row r="141" spans="1:29" x14ac:dyDescent="0.25">
      <c r="A141" t="str">
        <f>feed!A141</f>
        <v>KaleCepo</v>
      </c>
      <c r="B141" t="str">
        <f>feed!B141</f>
        <v>sultan lee</v>
      </c>
      <c r="C141" t="str">
        <f>feed!C141</f>
        <v>PIRATES</v>
      </c>
      <c r="D141">
        <f>SUMPRODUCT(MID(0&amp;feed!D141,LARGE(INDEX(ISNUMBER(--MID(feed!D141,ROW($1:$19),1))*
ROW($1:$19),0),ROW($1:$19))+1,1)*10^ROW($1:$19)/10)</f>
        <v>197</v>
      </c>
      <c r="E141">
        <f>SUMPRODUCT(MID(0&amp;feed!E141,LARGE(INDEX(ISNUMBER(--MID(feed!E141,ROW($1:$19),1))*
ROW($1:$19),0),ROW($1:$19))+1,1)*10^ROW($1:$19)/10)</f>
        <v>16</v>
      </c>
      <c r="F141" t="str">
        <f>feed!F141</f>
        <v>Vietnam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9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0</v>
      </c>
      <c r="K141">
        <f>SUMPRODUCT(MID(0&amp;feed!K141,LARGE(INDEX(ISNUMBER(--MID(feed!K141,ROW($1:$19),1))*
ROW($1:$19),0),ROW($1:$19))+1,1)*10^ROW($1:$19)/10)</f>
        <v>93</v>
      </c>
      <c r="L141">
        <f>SUMPRODUCT(MID(0&amp;feed!L141,LARGE(INDEX(ISNUMBER(--MID(feed!L141,ROW($1:$19),1))*
ROW($1:$19),0),ROW($1:$19))+1,1)*10^ROW($1:$19)/10)</f>
        <v>15</v>
      </c>
      <c r="M141" t="str">
        <f>feed!M141</f>
        <v>Free Market</v>
      </c>
      <c r="N141">
        <f>SUMPRODUCT(MID(0&amp;feed!N141,LARGE(INDEX(ISNUMBER(--MID(feed!N141,ROW($1:$5),1))*
ROW($1:$5),0),ROW($1:$5))+1,1)*10^ROW($1:$5)/10)</f>
        <v>2219</v>
      </c>
      <c r="O141">
        <f>SUMPRODUCT(MID(0&amp;feed!O141,LARGE(INDEX(ISNUMBER(--MID(feed!O141,ROW($1:$5),1))*
ROW($1:$5),0),ROW($1:$5))+1,1)*10^ROW($1:$5)/10)</f>
        <v>416</v>
      </c>
      <c r="P141" t="str">
        <f>feed!P141</f>
        <v>Untapped</v>
      </c>
      <c r="Q141">
        <f>IF(P141=0,40, IF(P141="Depleted",0, IF(P141="Near Depletion",10, IF(P141="Plentiful",70, IF(P141="Untapped",90,"Error")))))</f>
        <v>90</v>
      </c>
      <c r="R141" t="str">
        <f>feed!Q141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feed!R141</f>
        <v>East Indies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141" t="str">
        <f>feed!U141</f>
        <v>http://blocgame.com/stats.php?id=60711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>V141-H141*750-K141*375-L141*375</f>
        <v>45769</v>
      </c>
      <c r="AA141" s="8">
        <f>V141/N141</f>
        <v>41.919333032897704</v>
      </c>
      <c r="AB141" s="4">
        <f>N141/6</f>
        <v>369.83333333333331</v>
      </c>
      <c r="AC141" s="4">
        <f>V141/6</f>
        <v>15503.166666666666</v>
      </c>
    </row>
    <row r="142" spans="1:29" x14ac:dyDescent="0.25">
      <c r="A142" t="str">
        <f>feed!A142</f>
        <v>TrumpCity</v>
      </c>
      <c r="B142" t="str">
        <f>feed!B142</f>
        <v>Ronald mcTrump</v>
      </c>
      <c r="C142" t="str">
        <f>feed!C142</f>
        <v>Steel Brotherhood</v>
      </c>
      <c r="D142">
        <f>SUMPRODUCT(MID(0&amp;feed!D142,LARGE(INDEX(ISNUMBER(--MID(feed!D142,ROW($1:$19),1))*
ROW($1:$19),0),ROW($1:$19))+1,1)*10^ROW($1:$19)/10)</f>
        <v>48</v>
      </c>
      <c r="E142">
        <f>SUMPRODUCT(MID(0&amp;feed!E142,LARGE(INDEX(ISNUMBER(--MID(feed!E142,ROW($1:$19),1))*
ROW($1:$19),0),ROW($1:$19))+1,1)*10^ROW($1:$19)/10)</f>
        <v>0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1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14</v>
      </c>
      <c r="K142">
        <f>SUMPRODUCT(MID(0&amp;feed!K142,LARGE(INDEX(ISNUMBER(--MID(feed!K142,ROW($1:$19),1))*
ROW($1:$19),0),ROW($1:$19))+1,1)*10^ROW($1:$19)/10)</f>
        <v>6</v>
      </c>
      <c r="L142">
        <f>SUMPRODUCT(MID(0&amp;feed!L142,LARGE(INDEX(ISNUMBER(--MID(feed!L142,ROW($1:$19),1))*
ROW($1:$19),0),ROW($1:$19))+1,1)*10^ROW($1:$19)/10)</f>
        <v>4</v>
      </c>
      <c r="M142" t="str">
        <f>feed!M142</f>
        <v>Mixed Economy</v>
      </c>
      <c r="N142">
        <f>SUMPRODUCT(MID(0&amp;feed!N142,LARGE(INDEX(ISNUMBER(--MID(feed!N142,ROW($1:$5),1))*
ROW($1:$5),0),ROW($1:$5))+1,1)*10^ROW($1:$5)/10)</f>
        <v>2215</v>
      </c>
      <c r="O142">
        <f>SUMPRODUCT(MID(0&amp;feed!O142,LARGE(INDEX(ISNUMBER(--MID(feed!O142,ROW($1:$5),1))*
ROW($1:$5),0),ROW($1:$5))+1,1)*10^ROW($1:$5)/10)</f>
        <v>34</v>
      </c>
      <c r="P142" t="str">
        <f>feed!P142</f>
        <v>Untapped</v>
      </c>
      <c r="Q142">
        <f>IF(P142=0,40, IF(P142="Depleted",0, IF(P142="Near Depletion",10, IF(P142="Plentiful",70, IF(P142="Untapped",90,"Error")))))</f>
        <v>90</v>
      </c>
      <c r="R142" t="str">
        <f>feed!Q142</f>
        <v>Somewhat Large</v>
      </c>
      <c r="S142">
        <f>IF(R142="None",0, IF(R142="Meagre",1.5, IF(R142="Small",3, IF(R142="Mediocre",4.5, IF(R142="Somewhat Large",6, IF(R142="Large",7.5, IF(R142="Powerful",9, IF(R142="Very Powerful",10,"Error"))))))))</f>
        <v>6</v>
      </c>
      <c r="T142" t="str">
        <f>feed!R142</f>
        <v>Caribbean</v>
      </c>
      <c r="U142" t="str">
        <f>feed!S142</f>
        <v>Neutral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142" t="str">
        <f>feed!U142</f>
        <v>http://blocgame.com/stats.php?id=63769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1381</v>
      </c>
      <c r="AA142" s="8">
        <f>V142/N142</f>
        <v>2.6550790067720089</v>
      </c>
      <c r="AB142" s="4">
        <f>N142/6</f>
        <v>369.16666666666669</v>
      </c>
      <c r="AC142" s="4">
        <f>V142/6</f>
        <v>980.16666666666663</v>
      </c>
    </row>
    <row r="143" spans="1:29" x14ac:dyDescent="0.25">
      <c r="A143" t="str">
        <f>feed!A143</f>
        <v>Foodstuffs</v>
      </c>
      <c r="B143" t="str">
        <f>feed!B143</f>
        <v>Soviet_Sandvich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2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8</v>
      </c>
      <c r="K143">
        <f>SUMPRODUCT(MID(0&amp;feed!K143,LARGE(INDEX(ISNUMBER(--MID(feed!K143,ROW($1:$19),1))*
ROW($1:$19),0),ROW($1:$19))+1,1)*10^ROW($1:$19)/10)</f>
        <v>15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2212</v>
      </c>
      <c r="O143">
        <f>SUMPRODUCT(MID(0&amp;feed!O143,LARGE(INDEX(ISNUMBER(--MID(feed!O143,ROW($1:$5),1))*
ROW($1:$5),0),ROW($1:$5))+1,1)*10^ROW($1:$5)/10)</f>
        <v>3065</v>
      </c>
      <c r="P143">
        <f>feed!P143</f>
        <v>0</v>
      </c>
      <c r="Q143">
        <f>IF(P143=0,40, IF(P143="Depleted",0, IF(P143="Near Depletion",10, IF(P143="Plentiful",70, IF(P143="Untapped",90,"Error")))))</f>
        <v>40</v>
      </c>
      <c r="R143" t="str">
        <f>feed!Q143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feed!R143</f>
        <v>Egypt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143" t="str">
        <f>feed!U143</f>
        <v>http://blocgame.com/stats.php?id=40676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8375</v>
      </c>
      <c r="AA143" s="8">
        <f>V143/N143</f>
        <v>9.0415913200723335</v>
      </c>
      <c r="AB143" s="4">
        <f>N143/6</f>
        <v>368.66666666666669</v>
      </c>
      <c r="AC143" s="4">
        <f>V143/6</f>
        <v>3333.3333333333335</v>
      </c>
    </row>
    <row r="144" spans="1:29" x14ac:dyDescent="0.25">
      <c r="A144" t="str">
        <f>feed!A144</f>
        <v>Justice</v>
      </c>
      <c r="B144" t="str">
        <f>feed!B144</f>
        <v>Tommy Scrumptious</v>
      </c>
      <c r="C144" t="str">
        <f>feed!C144</f>
        <v>Brotherhood of Nod</v>
      </c>
      <c r="D144">
        <f>SUMPRODUCT(MID(0&amp;feed!D144,LARGE(INDEX(ISNUMBER(--MID(feed!D144,ROW($1:$19),1))*
ROW($1:$19),0),ROW($1:$19))+1,1)*10^ROW($1:$19)/10)</f>
        <v>61</v>
      </c>
      <c r="E144">
        <f>SUMPRODUCT(MID(0&amp;feed!E144,LARGE(INDEX(ISNUMBER(--MID(feed!E144,ROW($1:$19),1))*
ROW($1:$19),0),ROW($1:$19))+1,1)*10^ROW($1:$19)/10)</f>
        <v>3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22</v>
      </c>
      <c r="K144">
        <f>SUMPRODUCT(MID(0&amp;feed!K144,LARGE(INDEX(ISNUMBER(--MID(feed!K144,ROW($1:$19),1))*
ROW($1:$19),0),ROW($1:$19))+1,1)*10^ROW($1:$19)/10)</f>
        <v>19</v>
      </c>
      <c r="L144">
        <f>SUMPRODUCT(MID(0&amp;feed!L144,LARGE(INDEX(ISNUMBER(--MID(feed!L144,ROW($1:$19),1))*
ROW($1:$19),0),ROW($1:$19))+1,1)*10^ROW($1:$19)/10)</f>
        <v>9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2204</v>
      </c>
      <c r="O144">
        <f>SUMPRODUCT(MID(0&amp;feed!O144,LARGE(INDEX(ISNUMBER(--MID(feed!O144,ROW($1:$5),1))*
ROW($1:$5),0),ROW($1:$5))+1,1)*10^ROW($1:$5)/10)</f>
        <v>8357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Powerful</v>
      </c>
      <c r="S144">
        <f>IF(R144="None",0, IF(R144="Meagre",1.5, IF(R144="Small",3, IF(R144="Mediocre",4.5, IF(R144="Somewhat Large",6, IF(R144="Large",7.5, IF(R144="Powerful",9, IF(R144="Very Powerful",10,"Error"))))))))</f>
        <v>9</v>
      </c>
      <c r="T144" t="str">
        <f>feed!R144</f>
        <v>Mesopotamia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144" t="str">
        <f>feed!U144</f>
        <v>http://blocgame.com/stats.php?id=62975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16254</v>
      </c>
      <c r="AA144" s="8">
        <f>V144/N144</f>
        <v>13.159709618874773</v>
      </c>
      <c r="AB144" s="4">
        <f>N144/6</f>
        <v>367.33333333333331</v>
      </c>
      <c r="AC144" s="4">
        <f>V144/6</f>
        <v>4834</v>
      </c>
    </row>
    <row r="145" spans="1:29" x14ac:dyDescent="0.25">
      <c r="A145" t="str">
        <f>feed!A145</f>
        <v>Gallifrey</v>
      </c>
      <c r="B145" t="str">
        <f>feed!B145</f>
        <v>The Doctor</v>
      </c>
      <c r="C145" t="str">
        <f>feed!C145</f>
        <v>Steel Brotherhood</v>
      </c>
      <c r="D145">
        <f>SUMPRODUCT(MID(0&amp;feed!D145,LARGE(INDEX(ISNUMBER(--MID(feed!D145,ROW($1:$19),1))*
ROW($1:$19),0),ROW($1:$19))+1,1)*10^ROW($1:$19)/10)</f>
        <v>35</v>
      </c>
      <c r="E145">
        <f>SUMPRODUCT(MID(0&amp;feed!E145,LARGE(INDEX(ISNUMBER(--MID(feed!E145,ROW($1:$19),1))*
ROW($1:$19),0),ROW($1:$19))+1,1)*10^ROW($1:$19)/10)</f>
        <v>0</v>
      </c>
      <c r="F145" t="str">
        <f>feed!F145</f>
        <v>First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2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7</v>
      </c>
      <c r="K145">
        <f>SUMPRODUCT(MID(0&amp;feed!K145,LARGE(INDEX(ISNUMBER(--MID(feed!K145,ROW($1:$19),1))*
ROW($1:$19),0),ROW($1:$19))+1,1)*10^ROW($1:$19)/10)</f>
        <v>15</v>
      </c>
      <c r="L145">
        <f>SUMPRODUCT(MID(0&amp;feed!L145,LARGE(INDEX(ISNUMBER(--MID(feed!L145,ROW($1:$19),1))*
ROW($1:$19),0),ROW($1:$19))+1,1)*10^ROW($1:$19)/10)</f>
        <v>6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2195</v>
      </c>
      <c r="O145">
        <f>SUMPRODUCT(MID(0&amp;feed!O145,LARGE(INDEX(ISNUMBER(--MID(feed!O145,ROW($1:$5),1))*
ROW($1:$5),0),ROW($1:$5))+1,1)*10^ROW($1:$5)/10)</f>
        <v>513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Somewhat Large</v>
      </c>
      <c r="S145">
        <f>IF(R145="None",0, IF(R145="Meagre",1.5, IF(R145="Small",3, IF(R145="Mediocre",4.5, IF(R145="Somewhat Large",6, IF(R145="Large",7.5, IF(R145="Powerful",9, IF(R145="Very Powerful",10,"Error"))))))))</f>
        <v>6</v>
      </c>
      <c r="T145" t="str">
        <f>feed!R145</f>
        <v>Southern Cone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145" t="str">
        <f>feed!U145</f>
        <v>http://blocgame.com/stats.php?id=40351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4102</v>
      </c>
      <c r="AA145" s="8">
        <f>V145/N145</f>
        <v>6.1398633257403192</v>
      </c>
      <c r="AB145" s="4">
        <f>N145/6</f>
        <v>365.83333333333331</v>
      </c>
      <c r="AC145" s="4">
        <f>V145/6</f>
        <v>2246.1666666666665</v>
      </c>
    </row>
    <row r="146" spans="1:29" x14ac:dyDescent="0.25">
      <c r="A146" t="str">
        <f>feed!A146</f>
        <v>Gulam</v>
      </c>
      <c r="B146" t="str">
        <f>feed!B146</f>
        <v>Galak</v>
      </c>
      <c r="C146" t="str">
        <f>feed!C146</f>
        <v>PIRATES</v>
      </c>
      <c r="D146">
        <f>SUMPRODUCT(MID(0&amp;feed!D146,LARGE(INDEX(ISNUMBER(--MID(feed!D146,ROW($1:$19),1))*
ROW($1:$19),0),ROW($1:$19))+1,1)*10^ROW($1:$19)/10)</f>
        <v>16</v>
      </c>
      <c r="E146">
        <f>SUMPRODUCT(MID(0&amp;feed!E146,LARGE(INDEX(ISNUMBER(--MID(feed!E146,ROW($1:$19),1))*
ROW($1:$19),0),ROW($1:$19))+1,1)*10^ROW($1:$19)/10)</f>
        <v>5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11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9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2190</v>
      </c>
      <c r="O146">
        <f>SUMPRODUCT(MID(0&amp;feed!O146,LARGE(INDEX(ISNUMBER(--MID(feed!O146,ROW($1:$5),1))*
ROW($1:$5),0),ROW($1:$5))+1,1)*10^ROW($1:$5)/10)</f>
        <v>309</v>
      </c>
      <c r="P146" t="str">
        <f>feed!P146</f>
        <v>Near Depletion</v>
      </c>
      <c r="Q146">
        <f>IF(P146=0,40, IF(P146="Depleted",0, IF(P146="Near Depletion",10, IF(P146="Plentiful",70, IF(P146="Untapped",90,"Error")))))</f>
        <v>10</v>
      </c>
      <c r="R146" t="str">
        <f>feed!Q146</f>
        <v>Mediocre</v>
      </c>
      <c r="S146">
        <f>IF(R146="None",0, IF(R146="Meagre",1.5, IF(R146="Small",3, IF(R146="Mediocre",4.5, IF(R146="Somewhat Large",6, IF(R146="Large",7.5, IF(R146="Powerful",9, IF(R146="Very Powerful",10,"Error"))))))))</f>
        <v>4.5</v>
      </c>
      <c r="T146" t="str">
        <f>feed!R146</f>
        <v>Pacific Rim</v>
      </c>
      <c r="U146" t="str">
        <f>feed!S146</f>
        <v>Neutral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146" t="str">
        <f>feed!U146</f>
        <v>http://blocgame.com/stats.php?id=63645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6523</v>
      </c>
      <c r="AA146" s="8">
        <f>V146/N146</f>
        <v>9.3141552511415533</v>
      </c>
      <c r="AB146" s="4">
        <f>N146/6</f>
        <v>365</v>
      </c>
      <c r="AC146" s="4">
        <f>V146/6</f>
        <v>3399.6666666666665</v>
      </c>
    </row>
    <row r="147" spans="1:29" x14ac:dyDescent="0.25">
      <c r="A147" t="str">
        <f>feed!A148</f>
        <v>FuchukFakhu</v>
      </c>
      <c r="B147" t="str">
        <f>feed!B148</f>
        <v>KondaKondi</v>
      </c>
      <c r="C147" t="str">
        <f>feed!C148</f>
        <v>PIRATES</v>
      </c>
      <c r="D147">
        <f>SUMPRODUCT(MID(0&amp;feed!D148,LARGE(INDEX(ISNUMBER(--MID(feed!D148,ROW($1:$19),1))*
ROW($1:$19),0),ROW($1:$19))+1,1)*10^ROW($1:$19)/10)</f>
        <v>105</v>
      </c>
      <c r="E147">
        <f>SUMPRODUCT(MID(0&amp;feed!E148,LARGE(INDEX(ISNUMBER(--MID(feed!E148,ROW($1:$19),1))*
ROW($1:$19),0),ROW($1:$19))+1,1)*10^ROW($1:$19)/10)</f>
        <v>6</v>
      </c>
      <c r="F147" t="str">
        <f>feed!F148</f>
        <v>Second World War surplus</v>
      </c>
      <c r="G147" t="str">
        <f>feed!G148</f>
        <v>Gandhi-like</v>
      </c>
      <c r="H147">
        <f>SUMPRODUCT(MID(0&amp;feed!H148,LARGE(INDEX(ISNUMBER(--MID(feed!H148,ROW($1:$1),1))*
ROW($1:$1),0),ROW($1:$1))+1,1)*10^ROW($1:$1)/10)</f>
        <v>2</v>
      </c>
      <c r="I147" t="str">
        <f>feed!I148</f>
        <v>Standard</v>
      </c>
      <c r="J147">
        <f>SUMPRODUCT(MID(0&amp;feed!J148,LARGE(INDEX(ISNUMBER(--MID(feed!J148,ROW($1:$19),1))*
ROW($1:$19),0),ROW($1:$19))+1,1)*10^ROW($1:$19)/10)</f>
        <v>25</v>
      </c>
      <c r="K147">
        <f>SUMPRODUCT(MID(0&amp;feed!K148,LARGE(INDEX(ISNUMBER(--MID(feed!K148,ROW($1:$19),1))*
ROW($1:$19),0),ROW($1:$19))+1,1)*10^ROW($1:$19)/10)</f>
        <v>14</v>
      </c>
      <c r="L147">
        <f>SUMPRODUCT(MID(0&amp;feed!L148,LARGE(INDEX(ISNUMBER(--MID(feed!L148,ROW($1:$19),1))*
ROW($1:$19),0),ROW($1:$19))+1,1)*10^ROW($1:$19)/10)</f>
        <v>3</v>
      </c>
      <c r="M147" t="str">
        <f>feed!M148</f>
        <v>Free Market</v>
      </c>
      <c r="N147">
        <f>SUMPRODUCT(MID(0&amp;feed!N148,LARGE(INDEX(ISNUMBER(--MID(feed!N148,ROW($1:$5),1))*
ROW($1:$5),0),ROW($1:$5))+1,1)*10^ROW($1:$5)/10)</f>
        <v>2177</v>
      </c>
      <c r="O147">
        <f>SUMPRODUCT(MID(0&amp;feed!O148,LARGE(INDEX(ISNUMBER(--MID(feed!O148,ROW($1:$5),1))*
ROW($1:$5),0),ROW($1:$5))+1,1)*10^ROW($1:$5)/10)</f>
        <v>25</v>
      </c>
      <c r="P147" t="str">
        <f>feed!P148</f>
        <v>Near Depletion</v>
      </c>
      <c r="Q147">
        <f>IF(P147=0,40, IF(P147="Depleted",0, IF(P147="Near Depletion",10, IF(P147="Plentiful",70, IF(P147="Untapped",90,"Error")))))</f>
        <v>10</v>
      </c>
      <c r="R147" t="str">
        <f>feed!Q148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feed!R148</f>
        <v>Southern Africa</v>
      </c>
      <c r="U147" t="str">
        <f>feed!S148</f>
        <v>United States</v>
      </c>
      <c r="V14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47" t="str">
        <f>feed!U148</f>
        <v>http://blocgame.com/stats.php?id=61483</v>
      </c>
      <c r="X147" s="4">
        <f>SUMPRODUCT(MID(0&amp;feed!V148,LARGE(INDEX(ISNUMBER(--MID(feed!V148,ROW($1:$5),1))*
ROW($1:$5),0),ROW($1:$5))+1,1)*10^ROW($1:$5)/10)</f>
        <v>0</v>
      </c>
      <c r="Y147">
        <f>feed!W148</f>
        <v>0</v>
      </c>
      <c r="Z147" s="4">
        <f>V147-H147*750-K147*375-L147*375</f>
        <v>12</v>
      </c>
      <c r="AA147" s="8">
        <f>V147/N147</f>
        <v>3.6228755167661921</v>
      </c>
      <c r="AB147" s="4">
        <f>N147/6</f>
        <v>362.83333333333331</v>
      </c>
      <c r="AC147" s="4">
        <f>V147/6</f>
        <v>1314.5</v>
      </c>
    </row>
    <row r="148" spans="1:29" x14ac:dyDescent="0.25">
      <c r="A148" t="str">
        <f>feed!A147</f>
        <v>bakhang</v>
      </c>
      <c r="B148" t="str">
        <f>feed!B147</f>
        <v>cukobi</v>
      </c>
      <c r="C148" t="str">
        <f>feed!C147</f>
        <v>The Order</v>
      </c>
      <c r="D148">
        <f>SUMPRODUCT(MID(0&amp;feed!D147,LARGE(INDEX(ISNUMBER(--MID(feed!D147,ROW($1:$19),1))*
ROW($1:$19),0),ROW($1:$19))+1,1)*10^ROW($1:$19)/10)</f>
        <v>111</v>
      </c>
      <c r="E148">
        <f>SUMPRODUCT(MID(0&amp;feed!E147,LARGE(INDEX(ISNUMBER(--MID(feed!E147,ROW($1:$19),1))*
ROW($1:$19),0),ROW($1:$19))+1,1)*10^ROW($1:$19)/10)</f>
        <v>6</v>
      </c>
      <c r="F148" t="str">
        <f>feed!F147</f>
        <v>Korean War surplus</v>
      </c>
      <c r="G148" t="str">
        <f>feed!G147</f>
        <v>Gandhi-like</v>
      </c>
      <c r="H148">
        <f>SUMPRODUCT(MID(0&amp;feed!H147,LARGE(INDEX(ISNUMBER(--MID(feed!H147,ROW($1:$1),1))*
ROW($1:$1),0),ROW($1:$1))+1,1)*10^ROW($1:$1)/10)</f>
        <v>5</v>
      </c>
      <c r="I148" t="str">
        <f>feed!I147</f>
        <v>Good</v>
      </c>
      <c r="J148">
        <f>SUMPRODUCT(MID(0&amp;feed!J147,LARGE(INDEX(ISNUMBER(--MID(feed!J147,ROW($1:$19),1))*
ROW($1:$19),0),ROW($1:$19))+1,1)*10^ROW($1:$19)/10)</f>
        <v>12</v>
      </c>
      <c r="K148">
        <f>SUMPRODUCT(MID(0&amp;feed!K147,LARGE(INDEX(ISNUMBER(--MID(feed!K147,ROW($1:$19),1))*
ROW($1:$19),0),ROW($1:$19))+1,1)*10^ROW($1:$19)/10)</f>
        <v>32</v>
      </c>
      <c r="L148">
        <f>SUMPRODUCT(MID(0&amp;feed!L147,LARGE(INDEX(ISNUMBER(--MID(feed!L147,ROW($1:$19),1))*
ROW($1:$19),0),ROW($1:$19))+1,1)*10^ROW($1:$19)/10)</f>
        <v>14</v>
      </c>
      <c r="M148" t="str">
        <f>feed!M147</f>
        <v>Central Planning</v>
      </c>
      <c r="N148">
        <f>SUMPRODUCT(MID(0&amp;feed!N147,LARGE(INDEX(ISNUMBER(--MID(feed!N147,ROW($1:$5),1))*
ROW($1:$5),0),ROW($1:$5))+1,1)*10^ROW($1:$5)/10)</f>
        <v>2177</v>
      </c>
      <c r="O148">
        <f>SUMPRODUCT(MID(0&amp;feed!O147,LARGE(INDEX(ISNUMBER(--MID(feed!O147,ROW($1:$5),1))*
ROW($1:$5),0),ROW($1:$5))+1,1)*10^ROW($1:$5)/10)</f>
        <v>3887</v>
      </c>
      <c r="P148" t="str">
        <f>feed!P147</f>
        <v>Untapped</v>
      </c>
      <c r="Q148">
        <f>IF(P148=0,40, IF(P148="Depleted",0, IF(P148="Near Depletion",10, IF(P148="Plentiful",70, IF(P148="Untapped",90,"Error")))))</f>
        <v>90</v>
      </c>
      <c r="R148" t="str">
        <f>feed!Q147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feed!R147</f>
        <v>Atlas</v>
      </c>
      <c r="U148" t="str">
        <f>feed!S147</f>
        <v>Soviet Union</v>
      </c>
      <c r="V148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48" t="str">
        <f>feed!U147</f>
        <v>http://blocgame.com/stats.php?id=60485</v>
      </c>
      <c r="X148" s="4">
        <f>SUMPRODUCT(MID(0&amp;feed!V147,LARGE(INDEX(ISNUMBER(--MID(feed!V147,ROW($1:$5),1))*
ROW($1:$5),0),ROW($1:$5))+1,1)*10^ROW($1:$5)/10)</f>
        <v>0</v>
      </c>
      <c r="Y148">
        <f>feed!W147</f>
        <v>0</v>
      </c>
      <c r="Z148" s="4">
        <f>V148-H148*750-K148*375-L148*375</f>
        <v>19085</v>
      </c>
      <c r="AA148" s="8">
        <f>V148/N148</f>
        <v>18.41295360587965</v>
      </c>
      <c r="AB148" s="4">
        <f>N148/6</f>
        <v>362.83333333333331</v>
      </c>
      <c r="AC148" s="4">
        <f>V148/6</f>
        <v>6680.833333333333</v>
      </c>
    </row>
    <row r="149" spans="1:29" x14ac:dyDescent="0.25">
      <c r="A149" t="str">
        <f>feed!A149</f>
        <v>Selja</v>
      </c>
      <c r="B149" t="str">
        <f>feed!B149</f>
        <v>Whalenator</v>
      </c>
      <c r="C149" t="str">
        <f>feed!C149</f>
        <v>Brotherhood of Nod</v>
      </c>
      <c r="D149">
        <f>SUMPRODUCT(MID(0&amp;feed!D149,LARGE(INDEX(ISNUMBER(--MID(feed!D149,ROW($1:$19),1))*
ROW($1:$19),0),ROW($1:$19))+1,1)*10^ROW($1:$19)/10)</f>
        <v>10</v>
      </c>
      <c r="E149">
        <f>SUMPRODUCT(MID(0&amp;feed!E149,LARGE(INDEX(ISNUMBER(--MID(feed!E149,ROW($1:$19),1))*
ROW($1:$19),0),ROW($1:$19))+1,1)*10^ROW($1:$19)/10)</f>
        <v>0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2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85</v>
      </c>
      <c r="K149">
        <f>SUMPRODUCT(MID(0&amp;feed!K149,LARGE(INDEX(ISNUMBER(--MID(feed!K149,ROW($1:$19),1))*
ROW($1:$19),0),ROW($1:$19))+1,1)*10^ROW($1:$19)/10)</f>
        <v>19</v>
      </c>
      <c r="L149">
        <f>SUMPRODUCT(MID(0&amp;feed!L149,LARGE(INDEX(ISNUMBER(--MID(feed!L149,ROW($1:$19),1))*
ROW($1:$19),0),ROW($1:$19))+1,1)*10^ROW($1:$19)/10)</f>
        <v>8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2176</v>
      </c>
      <c r="O149">
        <f>SUMPRODUCT(MID(0&amp;feed!O149,LARGE(INDEX(ISNUMBER(--MID(feed!O149,ROW($1:$5),1))*
ROW($1:$5),0),ROW($1:$5))+1,1)*10^ROW($1:$5)/10)</f>
        <v>1506</v>
      </c>
      <c r="P149" t="str">
        <f>feed!P149</f>
        <v>Untapped</v>
      </c>
      <c r="Q149">
        <f>IF(P149=0,40, IF(P149="Depleted",0, IF(P149="Near Depletion",10, IF(P149="Plentiful",70, IF(P149="Untapped",90,"Error")))))</f>
        <v>90</v>
      </c>
      <c r="R149" t="str">
        <f>feed!Q149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feed!R149</f>
        <v>Persia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149" t="str">
        <f>feed!U149</f>
        <v>http://blocgame.com/stats.php?id=63172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2295</v>
      </c>
      <c r="AA149" s="8">
        <f>V149/N149</f>
        <v>6.3970588235294121</v>
      </c>
      <c r="AB149" s="4">
        <f>N149/6</f>
        <v>362.66666666666669</v>
      </c>
      <c r="AC149" s="4">
        <f>V149/6</f>
        <v>2320</v>
      </c>
    </row>
    <row r="150" spans="1:29" x14ac:dyDescent="0.25">
      <c r="A150" t="str">
        <f>feed!A150</f>
        <v>Casopia</v>
      </c>
      <c r="B150" t="str">
        <f>feed!B150</f>
        <v>Nathaniel Baker</v>
      </c>
      <c r="C150">
        <f>feed!C150</f>
        <v>0</v>
      </c>
      <c r="D150">
        <f>SUMPRODUCT(MID(0&amp;feed!D150,LARGE(INDEX(ISNUMBER(--MID(feed!D150,ROW($1:$19),1))*
ROW($1:$19),0),ROW($1:$19))+1,1)*10^ROW($1:$19)/10)</f>
        <v>10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1</v>
      </c>
      <c r="I150" t="str">
        <f>feed!I150</f>
        <v>Undisciplined Rabble</v>
      </c>
      <c r="J150">
        <f>SUMPRODUCT(MID(0&amp;feed!J150,LARGE(INDEX(ISNUMBER(--MID(feed!J150,ROW($1:$19),1))*
ROW($1:$19),0),ROW($1:$19))+1,1)*10^ROW($1:$19)/10)</f>
        <v>54</v>
      </c>
      <c r="K150">
        <f>SUMPRODUCT(MID(0&amp;feed!K150,LARGE(INDEX(ISNUMBER(--MID(feed!K150,ROW($1:$19),1))*
ROW($1:$19),0),ROW($1:$19))+1,1)*10^ROW($1:$19)/10)</f>
        <v>10</v>
      </c>
      <c r="L150">
        <f>SUMPRODUCT(MID(0&amp;feed!L150,LARGE(INDEX(ISNUMBER(--MID(feed!L150,ROW($1:$19),1))*
ROW($1:$19),0),ROW($1:$19))+1,1)*10^ROW($1:$19)/10)</f>
        <v>5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2173</v>
      </c>
      <c r="O150">
        <f>SUMPRODUCT(MID(0&amp;feed!O150,LARGE(INDEX(ISNUMBER(--MID(feed!O150,ROW($1:$5),1))*
ROW($1:$5),0),ROW($1:$5))+1,1)*10^ROW($1:$5)/10)</f>
        <v>5</v>
      </c>
      <c r="P150" t="str">
        <f>feed!P150</f>
        <v>Untapped</v>
      </c>
      <c r="Q150">
        <f>IF(P150=0,40, IF(P150="Depleted",0, IF(P150="Near Depletion",10, IF(P150="Plentiful",70, IF(P150="Untapped",90,"Error")))))</f>
        <v>90</v>
      </c>
      <c r="R150" t="str">
        <f>feed!Q150</f>
        <v>Small</v>
      </c>
      <c r="S150">
        <f>IF(R150="None",0, IF(R150="Meagre",1.5, IF(R150="Small",3, IF(R150="Mediocre",4.5, IF(R150="Somewhat Large",6, IF(R150="Large",7.5, IF(R150="Powerful",9, IF(R150="Very Powerful",10,"Error"))))))))</f>
        <v>3</v>
      </c>
      <c r="T150" t="str">
        <f>feed!R150</f>
        <v>Gran Colombia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150" t="str">
        <f>feed!U150</f>
        <v>http://blocgame.com/stats.php?id=63500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612</v>
      </c>
      <c r="AA150" s="8">
        <f>V150/N150</f>
        <v>3.2153704555913483</v>
      </c>
      <c r="AB150" s="4">
        <f>N150/6</f>
        <v>362.16666666666669</v>
      </c>
      <c r="AC150" s="4">
        <f>V150/6</f>
        <v>1164.5</v>
      </c>
    </row>
    <row r="151" spans="1:29" x14ac:dyDescent="0.25">
      <c r="A151" t="str">
        <f>feed!A151</f>
        <v>Aminichina</v>
      </c>
      <c r="B151" t="str">
        <f>feed!B151</f>
        <v>doublepedaldylan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76</v>
      </c>
      <c r="E151">
        <f>SUMPRODUCT(MID(0&amp;feed!E151,LARGE(INDEX(ISNUMBER(--MID(feed!E151,ROW($1:$19),1))*
ROW($1:$19),0),ROW($1:$19))+1,1)*10^ROW($1:$19)/10)</f>
        <v>4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13</v>
      </c>
      <c r="K151">
        <f>SUMPRODUCT(MID(0&amp;feed!K151,LARGE(INDEX(ISNUMBER(--MID(feed!K151,ROW($1:$19),1))*
ROW($1:$19),0),ROW($1:$19))+1,1)*10^ROW($1:$19)/10)</f>
        <v>12</v>
      </c>
      <c r="L151">
        <f>SUMPRODUCT(MID(0&amp;feed!L151,LARGE(INDEX(ISNUMBER(--MID(feed!L151,ROW($1:$19),1))*
ROW($1:$19),0),ROW($1:$19))+1,1)*10^ROW($1:$19)/10)</f>
        <v>5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2166</v>
      </c>
      <c r="O151">
        <f>SUMPRODUCT(MID(0&amp;feed!O151,LARGE(INDEX(ISNUMBER(--MID(feed!O151,ROW($1:$5),1))*
ROW($1:$5),0),ROW($1:$5))+1,1)*10^ROW($1:$5)/10)</f>
        <v>419</v>
      </c>
      <c r="P151" t="str">
        <f>feed!P151</f>
        <v>Untapped</v>
      </c>
      <c r="Q151">
        <f>IF(P151=0,40, IF(P151="Depleted",0, IF(P151="Near Depletion",10, IF(P151="Plentiful",70, IF(P151="Untapped",90,"Error")))))</f>
        <v>90</v>
      </c>
      <c r="R151" t="str">
        <f>feed!Q151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151" t="str">
        <f>feed!U151</f>
        <v>http://blocgame.com/stats.php?id=56720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6846</v>
      </c>
      <c r="AA151" s="8">
        <f>V151/N151</f>
        <v>6.7963988919667591</v>
      </c>
      <c r="AB151" s="4">
        <f>N151/6</f>
        <v>361</v>
      </c>
      <c r="AC151" s="4">
        <f>V151/6</f>
        <v>2453.5</v>
      </c>
    </row>
    <row r="152" spans="1:29" x14ac:dyDescent="0.25">
      <c r="A152" t="str">
        <f>feed!A152</f>
        <v>Kekistonia</v>
      </c>
      <c r="B152" t="str">
        <f>feed!B152</f>
        <v>Mad Dog Mattis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75</v>
      </c>
      <c r="E152">
        <f>SUMPRODUCT(MID(0&amp;feed!E152,LARGE(INDEX(ISNUMBER(--MID(feed!E152,ROW($1:$19),1))*
ROW($1:$19),0),ROW($1:$19))+1,1)*10^ROW($1:$19)/10)</f>
        <v>6</v>
      </c>
      <c r="F152" t="str">
        <f>feed!F152</f>
        <v>Second World War surplus</v>
      </c>
      <c r="G152" t="str">
        <f>feed!G152</f>
        <v>Angelic</v>
      </c>
      <c r="H152">
        <f>SUMPRODUCT(MID(0&amp;feed!H152,LARGE(INDEX(ISNUMBER(--MID(feed!H152,ROW($1:$1),1))*
ROW($1:$1),0),ROW($1:$1))+1,1)*10^ROW($1:$1)/10)</f>
        <v>3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4</v>
      </c>
      <c r="K152">
        <f>SUMPRODUCT(MID(0&amp;feed!K152,LARGE(INDEX(ISNUMBER(--MID(feed!K152,ROW($1:$19),1))*
ROW($1:$19),0),ROW($1:$19))+1,1)*10^ROW($1:$19)/10)</f>
        <v>24</v>
      </c>
      <c r="L152">
        <f>SUMPRODUCT(MID(0&amp;feed!L152,LARGE(INDEX(ISNUMBER(--MID(feed!L152,ROW($1:$19),1))*
ROW($1:$19),0),ROW($1:$19))+1,1)*10^ROW($1:$19)/10)</f>
        <v>22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2165</v>
      </c>
      <c r="O152">
        <f>SUMPRODUCT(MID(0&amp;feed!O152,LARGE(INDEX(ISNUMBER(--MID(feed!O152,ROW($1:$5),1))*
ROW($1:$5),0),ROW($1:$5))+1,1)*10^ROW($1:$5)/10)</f>
        <v>8562</v>
      </c>
      <c r="P152" t="str">
        <f>feed!P152</f>
        <v>Untapped</v>
      </c>
      <c r="Q152">
        <f>IF(P152=0,40, IF(P152="Depleted",0, IF(P152="Near Depletion",10, IF(P152="Plentiful",70, IF(P152="Untapped",90,"Error")))))</f>
        <v>90</v>
      </c>
      <c r="R152" t="str">
        <f>feed!Q152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feed!R152</f>
        <v>Atlas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152" t="str">
        <f>feed!U152</f>
        <v>http://blocgame.com/stats.php?id=63476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27008</v>
      </c>
      <c r="AA152" s="8">
        <f>V152/N152</f>
        <v>21.481755196304849</v>
      </c>
      <c r="AB152" s="4">
        <f>N152/6</f>
        <v>360.83333333333331</v>
      </c>
      <c r="AC152" s="4">
        <f>V152/6</f>
        <v>7751.333333333333</v>
      </c>
    </row>
    <row r="153" spans="1:29" x14ac:dyDescent="0.25">
      <c r="A153" t="str">
        <f>feed!A153</f>
        <v>Morjei</v>
      </c>
      <c r="B153" t="str">
        <f>feed!B153</f>
        <v>FlairWoW</v>
      </c>
      <c r="C153" t="str">
        <f>feed!C153</f>
        <v>The Hetairoi Guild</v>
      </c>
      <c r="D153">
        <f>SUMPRODUCT(MID(0&amp;feed!D153,LARGE(INDEX(ISNUMBER(--MID(feed!D153,ROW($1:$19),1))*
ROW($1:$19),0),ROW($1:$19))+1,1)*10^ROW($1:$19)/10)</f>
        <v>9</v>
      </c>
      <c r="E153">
        <f>SUMPRODUCT(MID(0&amp;feed!E153,LARGE(INDEX(ISNUMBER(--MID(feed!E153,ROW($1:$19),1))*
ROW($1:$19),0),ROW($1:$19))+1,1)*10^ROW($1:$19)/10)</f>
        <v>1</v>
      </c>
      <c r="F153" t="str">
        <f>feed!F153</f>
        <v>Second World War surplus</v>
      </c>
      <c r="G153" t="str">
        <f>feed!G153</f>
        <v>Angelic</v>
      </c>
      <c r="H153">
        <f>SUMPRODUCT(MID(0&amp;feed!H153,LARGE(INDEX(ISNUMBER(--MID(feed!H153,ROW($1:$1),1))*
ROW($1:$1),0),ROW($1:$1))+1,1)*10^ROW($1:$1)/10)</f>
        <v>4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71</v>
      </c>
      <c r="K153">
        <f>SUMPRODUCT(MID(0&amp;feed!K153,LARGE(INDEX(ISNUMBER(--MID(feed!K153,ROW($1:$19),1))*
ROW($1:$19),0),ROW($1:$19))+1,1)*10^ROW($1:$19)/10)</f>
        <v>39</v>
      </c>
      <c r="L153">
        <f>SUMPRODUCT(MID(0&amp;feed!L153,LARGE(INDEX(ISNUMBER(--MID(feed!L153,ROW($1:$19),1))*
ROW($1:$19),0),ROW($1:$19))+1,1)*10^ROW($1:$19)/10)</f>
        <v>5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2160</v>
      </c>
      <c r="O153">
        <f>SUMPRODUCT(MID(0&amp;feed!O153,LARGE(INDEX(ISNUMBER(--MID(feed!O153,ROW($1:$5),1))*
ROW($1:$5),0),ROW($1:$5))+1,1)*10^ROW($1:$5)/10)</f>
        <v>208</v>
      </c>
      <c r="P153" t="str">
        <f>feed!P153</f>
        <v>Plentiful</v>
      </c>
      <c r="Q153">
        <f>IF(P153=0,40, IF(P153="Depleted",0, IF(P153="Near Depletion",10, IF(P153="Plentiful",70, IF(P153="Untapped",90,"Error")))))</f>
        <v>70</v>
      </c>
      <c r="R153" t="str">
        <f>feed!Q153</f>
        <v>None</v>
      </c>
      <c r="S153">
        <f>IF(R153="None",0, IF(R153="Meagre",1.5, IF(R153="Small",3, IF(R153="Mediocre",4.5, IF(R153="Somewhat Large",6, IF(R153="Large",7.5, IF(R153="Powerful",9, IF(R153="Very Powerful",10,"Error"))))))))</f>
        <v>0</v>
      </c>
      <c r="T153" t="str">
        <f>feed!R153</f>
        <v>Indochina</v>
      </c>
      <c r="U153" t="str">
        <f>feed!S153</f>
        <v>Neutral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153" t="str">
        <f>feed!U153</f>
        <v>http://blocgame.com/stats.php?id=53068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9188</v>
      </c>
      <c r="AA153" s="8">
        <f>V153/N153</f>
        <v>13.281481481481482</v>
      </c>
      <c r="AB153" s="4">
        <f>N153/6</f>
        <v>360</v>
      </c>
      <c r="AC153" s="4">
        <f>V153/6</f>
        <v>4781.333333333333</v>
      </c>
    </row>
    <row r="154" spans="1:29" x14ac:dyDescent="0.25">
      <c r="A154" t="str">
        <f>feed!A155</f>
        <v>Zorin</v>
      </c>
      <c r="B154" t="str">
        <f>feed!B155</f>
        <v>NeroRPG</v>
      </c>
      <c r="C154" t="str">
        <f>feed!C155</f>
        <v>The Fallen</v>
      </c>
      <c r="D154">
        <f>SUMPRODUCT(MID(0&amp;feed!D155,LARGE(INDEX(ISNUMBER(--MID(feed!D155,ROW($1:$19),1))*
ROW($1:$19),0),ROW($1:$19))+1,1)*10^ROW($1:$19)/10)</f>
        <v>0</v>
      </c>
      <c r="E154">
        <f>SUMPRODUCT(MID(0&amp;feed!E155,LARGE(INDEX(ISNUMBER(--MID(feed!E155,ROW($1:$19),1))*
ROW($1:$19),0),ROW($1:$19))+1,1)*10^ROW($1:$19)/10)</f>
        <v>0</v>
      </c>
      <c r="F154" t="str">
        <f>feed!F155</f>
        <v>Korean War surplus</v>
      </c>
      <c r="G154" t="str">
        <f>feed!G155</f>
        <v>Good</v>
      </c>
      <c r="H154">
        <f>SUMPRODUCT(MID(0&amp;feed!H155,LARGE(INDEX(ISNUMBER(--MID(feed!H155,ROW($1:$1),1))*
ROW($1:$1),0),ROW($1:$1))+1,1)*10^ROW($1:$1)/10)</f>
        <v>1</v>
      </c>
      <c r="I154" t="str">
        <f>feed!I155</f>
        <v>Standard</v>
      </c>
      <c r="J154">
        <f>SUMPRODUCT(MID(0&amp;feed!J155,LARGE(INDEX(ISNUMBER(--MID(feed!J155,ROW($1:$19),1))*
ROW($1:$19),0),ROW($1:$19))+1,1)*10^ROW($1:$19)/10)</f>
        <v>0</v>
      </c>
      <c r="K154">
        <f>SUMPRODUCT(MID(0&amp;feed!K155,LARGE(INDEX(ISNUMBER(--MID(feed!K155,ROW($1:$19),1))*
ROW($1:$19),0),ROW($1:$19))+1,1)*10^ROW($1:$19)/10)</f>
        <v>9</v>
      </c>
      <c r="L154">
        <f>SUMPRODUCT(MID(0&amp;feed!L155,LARGE(INDEX(ISNUMBER(--MID(feed!L155,ROW($1:$19),1))*
ROW($1:$19),0),ROW($1:$19))+1,1)*10^ROW($1:$19)/10)</f>
        <v>5</v>
      </c>
      <c r="M154" t="str">
        <f>feed!M155</f>
        <v>Mixed Economy</v>
      </c>
      <c r="N154">
        <f>SUMPRODUCT(MID(0&amp;feed!N155,LARGE(INDEX(ISNUMBER(--MID(feed!N155,ROW($1:$5),1))*
ROW($1:$5),0),ROW($1:$5))+1,1)*10^ROW($1:$5)/10)</f>
        <v>2156</v>
      </c>
      <c r="O154">
        <f>SUMPRODUCT(MID(0&amp;feed!O155,LARGE(INDEX(ISNUMBER(--MID(feed!O155,ROW($1:$5),1))*
ROW($1:$5),0),ROW($1:$5))+1,1)*10^ROW($1:$5)/10)</f>
        <v>353</v>
      </c>
      <c r="P154" t="str">
        <f>feed!P155</f>
        <v>Near Depletion</v>
      </c>
      <c r="Q154">
        <f>IF(P154=0,40, IF(P154="Depleted",0, IF(P154="Near Depletion",10, IF(P154="Plentiful",70, IF(P154="Untapped",90,"Error")))))</f>
        <v>10</v>
      </c>
      <c r="R154" t="str">
        <f>feed!Q155</f>
        <v>Somewhat Large</v>
      </c>
      <c r="S154">
        <f>IF(R154="None",0, IF(R154="Meagre",1.5, IF(R154="Small",3, IF(R154="Mediocre",4.5, IF(R154="Somewhat Large",6, IF(R154="Large",7.5, IF(R154="Powerful",9, IF(R154="Very Powerful",10,"Error"))))))))</f>
        <v>6</v>
      </c>
      <c r="T154" t="str">
        <f>feed!R155</f>
        <v>Pacific Rim</v>
      </c>
      <c r="U154" t="str">
        <f>feed!S155</f>
        <v>Soviet Union</v>
      </c>
      <c r="V154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154" t="str">
        <f>feed!U155</f>
        <v>http://blocgame.com/stats.php?id=59970</v>
      </c>
      <c r="X154" s="4">
        <f>SUMPRODUCT(MID(0&amp;feed!V155,LARGE(INDEX(ISNUMBER(--MID(feed!V155,ROW($1:$5),1))*
ROW($1:$5),0),ROW($1:$5))+1,1)*10^ROW($1:$5)/10)</f>
        <v>0</v>
      </c>
      <c r="Y154">
        <f>feed!W155</f>
        <v>0</v>
      </c>
      <c r="Z154" s="4">
        <f>V154-H154*750-K154*375-L154*375</f>
        <v>8220</v>
      </c>
      <c r="AA154" s="8">
        <f>V154/N154</f>
        <v>6.595547309833024</v>
      </c>
      <c r="AB154" s="4">
        <f>N154/6</f>
        <v>359.33333333333331</v>
      </c>
      <c r="AC154" s="4">
        <f>V154/6</f>
        <v>2370</v>
      </c>
    </row>
    <row r="155" spans="1:29" x14ac:dyDescent="0.25">
      <c r="A155" t="str">
        <f>feed!A154</f>
        <v>venua</v>
      </c>
      <c r="B155" t="str">
        <f>feed!B154</f>
        <v>bilbo swaggins</v>
      </c>
      <c r="C155" t="str">
        <f>feed!C154</f>
        <v>The Order</v>
      </c>
      <c r="D155">
        <f>SUMPRODUCT(MID(0&amp;feed!D154,LARGE(INDEX(ISNUMBER(--MID(feed!D154,ROW($1:$19),1))*
ROW($1:$19),0),ROW($1:$19))+1,1)*10^ROW($1:$19)/10)</f>
        <v>68</v>
      </c>
      <c r="E155">
        <f>SUMPRODUCT(MID(0&amp;feed!E154,LARGE(INDEX(ISNUMBER(--MID(feed!E154,ROW($1:$19),1))*
ROW($1:$19),0),ROW($1:$19))+1,1)*10^ROW($1:$19)/10)</f>
        <v>0</v>
      </c>
      <c r="F155" t="str">
        <f>feed!F154</f>
        <v>Second World War surplus</v>
      </c>
      <c r="G155" t="str">
        <f>feed!G154</f>
        <v>Gandhi-like</v>
      </c>
      <c r="H155">
        <f>SUMPRODUCT(MID(0&amp;feed!H154,LARGE(INDEX(ISNUMBER(--MID(feed!H154,ROW($1:$1),1))*
ROW($1:$1),0),ROW($1:$1))+1,1)*10^ROW($1:$1)/10)</f>
        <v>2</v>
      </c>
      <c r="I155" t="str">
        <f>feed!I154</f>
        <v>Elite</v>
      </c>
      <c r="J155">
        <f>SUMPRODUCT(MID(0&amp;feed!J154,LARGE(INDEX(ISNUMBER(--MID(feed!J154,ROW($1:$19),1))*
ROW($1:$19),0),ROW($1:$19))+1,1)*10^ROW($1:$19)/10)</f>
        <v>7</v>
      </c>
      <c r="K155">
        <f>SUMPRODUCT(MID(0&amp;feed!K154,LARGE(INDEX(ISNUMBER(--MID(feed!K154,ROW($1:$19),1))*
ROW($1:$19),0),ROW($1:$19))+1,1)*10^ROW($1:$19)/10)</f>
        <v>17</v>
      </c>
      <c r="L155">
        <f>SUMPRODUCT(MID(0&amp;feed!L154,LARGE(INDEX(ISNUMBER(--MID(feed!L154,ROW($1:$19),1))*
ROW($1:$19),0),ROW($1:$19))+1,1)*10^ROW($1:$19)/10)</f>
        <v>3</v>
      </c>
      <c r="M155" t="str">
        <f>feed!M154</f>
        <v>Mixed Economy</v>
      </c>
      <c r="N155">
        <f>SUMPRODUCT(MID(0&amp;feed!N154,LARGE(INDEX(ISNUMBER(--MID(feed!N154,ROW($1:$5),1))*
ROW($1:$5),0),ROW($1:$5))+1,1)*10^ROW($1:$5)/10)</f>
        <v>2156</v>
      </c>
      <c r="O155">
        <f>SUMPRODUCT(MID(0&amp;feed!O154,LARGE(INDEX(ISNUMBER(--MID(feed!O154,ROW($1:$5),1))*
ROW($1:$5),0),ROW($1:$5))+1,1)*10^ROW($1:$5)/10)</f>
        <v>294</v>
      </c>
      <c r="P155" t="str">
        <f>feed!P154</f>
        <v>Untapped</v>
      </c>
      <c r="Q155">
        <f>IF(P155=0,40, IF(P155="Depleted",0, IF(P155="Near Depletion",10, IF(P155="Plentiful",70, IF(P155="Untapped",90,"Error")))))</f>
        <v>90</v>
      </c>
      <c r="R155" t="str">
        <f>feed!Q154</f>
        <v>Small</v>
      </c>
      <c r="S155">
        <f>IF(R155="None",0, IF(R155="Meagre",1.5, IF(R155="Small",3, IF(R155="Mediocre",4.5, IF(R155="Somewhat Large",6, IF(R155="Large",7.5, IF(R155="Powerful",9, IF(R155="Very Powerful",10,"Error"))))))))</f>
        <v>3</v>
      </c>
      <c r="T155" t="str">
        <f>feed!R154</f>
        <v>Gran Colombia</v>
      </c>
      <c r="U155" t="str">
        <f>feed!S154</f>
        <v>Soviet Union</v>
      </c>
      <c r="V155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155" t="str">
        <f>feed!U154</f>
        <v>http://blocgame.com/stats.php?id=54363</v>
      </c>
      <c r="X155" s="4">
        <f>SUMPRODUCT(MID(0&amp;feed!V154,LARGE(INDEX(ISNUMBER(--MID(feed!V154,ROW($1:$5),1))*
ROW($1:$5),0),ROW($1:$5))+1,1)*10^ROW($1:$5)/10)</f>
        <v>0</v>
      </c>
      <c r="Y155">
        <f>feed!W154</f>
        <v>0</v>
      </c>
      <c r="Z155" s="4">
        <f>V155-H155*750-K155*375-L155*375</f>
        <v>10406</v>
      </c>
      <c r="AA155" s="8">
        <f>V155/N155</f>
        <v>9.0009276437847863</v>
      </c>
      <c r="AB155" s="4">
        <f>N155/6</f>
        <v>359.33333333333331</v>
      </c>
      <c r="AC155" s="4">
        <f>V155/6</f>
        <v>3234.3333333333335</v>
      </c>
    </row>
    <row r="156" spans="1:29" x14ac:dyDescent="0.25">
      <c r="A156" t="str">
        <f>feed!A156</f>
        <v>Huangdi</v>
      </c>
      <c r="B156" t="str">
        <f>feed!B156</f>
        <v>Xian Wï¿½ng</v>
      </c>
      <c r="C156" t="str">
        <f>feed!C156</f>
        <v>The Hetairoi Guild</v>
      </c>
      <c r="D156">
        <f>SUMPRODUCT(MID(0&amp;feed!D156,LARGE(INDEX(ISNUMBER(--MID(feed!D156,ROW($1:$19),1))*
ROW($1:$19),0),ROW($1:$19))+1,1)*10^ROW($1:$19)/10)</f>
        <v>10</v>
      </c>
      <c r="E156">
        <f>SUMPRODUCT(MID(0&amp;feed!E156,LARGE(INDEX(ISNUMBER(--MID(feed!E156,ROW($1:$19),1))*
ROW($1:$19),0),ROW($1:$19))+1,1)*10^ROW($1:$19)/10)</f>
        <v>1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2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3</v>
      </c>
      <c r="K156">
        <f>SUMPRODUCT(MID(0&amp;feed!K156,LARGE(INDEX(ISNUMBER(--MID(feed!K156,ROW($1:$19),1))*
ROW($1:$19),0),ROW($1:$19))+1,1)*10^ROW($1:$19)/10)</f>
        <v>13</v>
      </c>
      <c r="L156">
        <f>SUMPRODUCT(MID(0&amp;feed!L156,LARGE(INDEX(ISNUMBER(--MID(feed!L156,ROW($1:$19),1))*
ROW($1:$19),0),ROW($1:$19))+1,1)*10^ROW($1:$19)/10)</f>
        <v>7</v>
      </c>
      <c r="M156" t="str">
        <f>feed!M156</f>
        <v>Mixed Economy</v>
      </c>
      <c r="N156">
        <f>SUMPRODUCT(MID(0&amp;feed!N156,LARGE(INDEX(ISNUMBER(--MID(feed!N156,ROW($1:$5),1))*
ROW($1:$5),0),ROW($1:$5))+1,1)*10^ROW($1:$5)/10)</f>
        <v>2150</v>
      </c>
      <c r="O156">
        <f>SUMPRODUCT(MID(0&amp;feed!O156,LARGE(INDEX(ISNUMBER(--MID(feed!O156,ROW($1:$5),1))*
ROW($1:$5),0),ROW($1:$5))+1,1)*10^ROW($1:$5)/10)</f>
        <v>78</v>
      </c>
      <c r="P156">
        <f>feed!P156</f>
        <v>0</v>
      </c>
      <c r="Q156">
        <f>IF(P156=0,40, IF(P156="Depleted",0, IF(P156="Near Depletion",10, IF(P156="Plentiful",70, IF(P156="Untapped",90,"Error")))))</f>
        <v>40</v>
      </c>
      <c r="R156" t="str">
        <f>feed!Q156</f>
        <v>Small</v>
      </c>
      <c r="S156">
        <f>IF(R156="None",0, IF(R156="Meagre",1.5, IF(R156="Small",3, IF(R156="Mediocre",4.5, IF(R156="Somewhat Large",6, IF(R156="Large",7.5, IF(R156="Powerful",9, IF(R156="Very Powerful",10,"Error"))))))))</f>
        <v>3</v>
      </c>
      <c r="T156" t="str">
        <f>feed!R156</f>
        <v>China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156" t="str">
        <f>feed!U156</f>
        <v>http://blocgame.com/stats.php?id=59776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7020</v>
      </c>
      <c r="AA156" s="8">
        <f>V156/N156</f>
        <v>7.4511627906976745</v>
      </c>
      <c r="AB156" s="4">
        <f>N156/6</f>
        <v>358.33333333333331</v>
      </c>
      <c r="AC156" s="4">
        <f>V156/6</f>
        <v>2670</v>
      </c>
    </row>
    <row r="157" spans="1:29" x14ac:dyDescent="0.25">
      <c r="A157" t="str">
        <f>feed!A157</f>
        <v>saiya</v>
      </c>
      <c r="B157" t="str">
        <f>feed!B157</f>
        <v>saiya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90</v>
      </c>
      <c r="E157">
        <f>SUMPRODUCT(MID(0&amp;feed!E157,LARGE(INDEX(ISNUMBER(--MID(feed!E157,ROW($1:$19),1))*
ROW($1:$19),0),ROW($1:$19))+1,1)*10^ROW($1:$19)/10)</f>
        <v>6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3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25</v>
      </c>
      <c r="L157">
        <f>SUMPRODUCT(MID(0&amp;feed!L157,LARGE(INDEX(ISNUMBER(--MID(feed!L157,ROW($1:$19),1))*
ROW($1:$19),0),ROW($1:$19))+1,1)*10^ROW($1:$19)/10)</f>
        <v>17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2150</v>
      </c>
      <c r="O157">
        <f>SUMPRODUCT(MID(0&amp;feed!O157,LARGE(INDEX(ISNUMBER(--MID(feed!O157,ROW($1:$5),1))*
ROW($1:$5),0),ROW($1:$5))+1,1)*10^ROW($1:$5)/10)</f>
        <v>1993</v>
      </c>
      <c r="P157" t="str">
        <f>feed!P157</f>
        <v>Near Depletion</v>
      </c>
      <c r="Q157">
        <f>IF(P157=0,40, IF(P157="Depleted",0, IF(P157="Near Depletion",10, IF(P157="Plentiful",70, IF(P157="Untapped",90,"Error")))))</f>
        <v>10</v>
      </c>
      <c r="R157" t="str">
        <f>feed!Q157</f>
        <v>Large</v>
      </c>
      <c r="S157">
        <f>IF(R157="None",0, IF(R157="Meagre",1.5, IF(R157="Small",3, IF(R157="Mediocre",4.5, IF(R157="Somewhat Large",6, IF(R157="Large",7.5, IF(R157="Powerful",9, IF(R157="Very Powerful",10,"Error"))))))))</f>
        <v>7.5</v>
      </c>
      <c r="T157" t="str">
        <f>feed!R157</f>
        <v>Arabia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157" t="str">
        <f>feed!U157</f>
        <v>http://blocgame.com/stats.php?id=61785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3901</v>
      </c>
      <c r="AA157" s="8">
        <f>V157/N157</f>
        <v>10.186511627906977</v>
      </c>
      <c r="AB157" s="4">
        <f>N157/6</f>
        <v>358.33333333333331</v>
      </c>
      <c r="AC157" s="4">
        <f>V157/6</f>
        <v>3650.1666666666665</v>
      </c>
    </row>
    <row r="158" spans="1:29" x14ac:dyDescent="0.25">
      <c r="A158" t="str">
        <f>feed!A158</f>
        <v>Kuto</v>
      </c>
      <c r="B158" t="str">
        <f>feed!B158</f>
        <v>AKMB</v>
      </c>
      <c r="C158" t="str">
        <f>feed!C158</f>
        <v>The Federal Colonies</v>
      </c>
      <c r="D158">
        <f>SUMPRODUCT(MID(0&amp;feed!D158,LARGE(INDEX(ISNUMBER(--MID(feed!D158,ROW($1:$19),1))*
ROW($1:$19),0),ROW($1:$19))+1,1)*10^ROW($1:$19)/10)</f>
        <v>58</v>
      </c>
      <c r="E158">
        <f>SUMPRODUCT(MID(0&amp;feed!E158,LARGE(INDEX(ISNUMBER(--MID(feed!E158,ROW($1:$19),1))*
ROW($1:$19),0),ROW($1:$19))+1,1)*10^ROW($1:$19)/10)</f>
        <v>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Undisciplined Rabble</v>
      </c>
      <c r="J158">
        <f>SUMPRODUCT(MID(0&amp;feed!J158,LARGE(INDEX(ISNUMBER(--MID(feed!J158,ROW($1:$19),1))*
ROW($1:$19),0),ROW($1:$19))+1,1)*10^ROW($1:$19)/10)</f>
        <v>14</v>
      </c>
      <c r="K158">
        <f>SUMPRODUCT(MID(0&amp;feed!K158,LARGE(INDEX(ISNUMBER(--MID(feed!K158,ROW($1:$19),1))*
ROW($1:$19),0),ROW($1:$19))+1,1)*10^ROW($1:$19)/10)</f>
        <v>15</v>
      </c>
      <c r="L158">
        <f>SUMPRODUCT(MID(0&amp;feed!L158,LARGE(INDEX(ISNUMBER(--MID(feed!L158,ROW($1:$19),1))*
ROW($1:$19),0),ROW($1:$19))+1,1)*10^ROW($1:$19)/10)</f>
        <v>15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2147</v>
      </c>
      <c r="O158">
        <f>SUMPRODUCT(MID(0&amp;feed!O158,LARGE(INDEX(ISNUMBER(--MID(feed!O158,ROW($1:$5),1))*
ROW($1:$5),0),ROW($1:$5))+1,1)*10^ROW($1:$5)/10)</f>
        <v>4257</v>
      </c>
      <c r="P158" t="str">
        <f>feed!P158</f>
        <v>Untapped</v>
      </c>
      <c r="Q158">
        <f>IF(P158=0,40, IF(P158="Depleted",0, IF(P158="Near Depletion",10, IF(P158="Plentiful",70, IF(P158="Untapped",90,"Error")))))</f>
        <v>90</v>
      </c>
      <c r="R158" t="str">
        <f>feed!Q158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feed!R158</f>
        <v>Persia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158" t="str">
        <f>feed!U158</f>
        <v>http://blocgame.com/stats.php?id=40095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16387</v>
      </c>
      <c r="AA158" s="8">
        <f>V158/N158</f>
        <v>13.920353982300885</v>
      </c>
      <c r="AB158" s="4">
        <f>N158/6</f>
        <v>357.83333333333331</v>
      </c>
      <c r="AC158" s="4">
        <f>V158/6</f>
        <v>4981.166666666667</v>
      </c>
    </row>
    <row r="159" spans="1:29" x14ac:dyDescent="0.25">
      <c r="A159" t="str">
        <f>feed!A159</f>
        <v>KakMahPower</v>
      </c>
      <c r="B159" t="str">
        <f>feed!B159</f>
        <v>tuan tanah kedaun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99</v>
      </c>
      <c r="E159">
        <f>SUMPRODUCT(MID(0&amp;feed!E159,LARGE(INDEX(ISNUMBER(--MID(feed!E159,ROW($1:$19),1))*
ROW($1:$19),0),ROW($1:$19))+1,1)*10^ROW($1:$19)/10)</f>
        <v>3</v>
      </c>
      <c r="F159" t="str">
        <f>feed!F159</f>
        <v>Second World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3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3</v>
      </c>
      <c r="K159">
        <f>SUMPRODUCT(MID(0&amp;feed!K159,LARGE(INDEX(ISNUMBER(--MID(feed!K159,ROW($1:$19),1))*
ROW($1:$19),0),ROW($1:$19))+1,1)*10^ROW($1:$19)/10)</f>
        <v>18</v>
      </c>
      <c r="L159">
        <f>SUMPRODUCT(MID(0&amp;feed!L159,LARGE(INDEX(ISNUMBER(--MID(feed!L159,ROW($1:$19),1))*
ROW($1:$19),0),ROW($1:$19))+1,1)*10^ROW($1:$19)/10)</f>
        <v>0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2146</v>
      </c>
      <c r="O159">
        <f>SUMPRODUCT(MID(0&amp;feed!O159,LARGE(INDEX(ISNUMBER(--MID(feed!O159,ROW($1:$5),1))*
ROW($1:$5),0),ROW($1:$5))+1,1)*10^ROW($1:$5)/10)</f>
        <v>463</v>
      </c>
      <c r="P159" t="str">
        <f>feed!P159</f>
        <v>Plentiful</v>
      </c>
      <c r="Q159">
        <f>IF(P159=0,40, IF(P159="Depleted",0, IF(P159="Near Depletion",10, IF(P159="Plentiful",70, IF(P159="Untapped",90,"Error")))))</f>
        <v>70</v>
      </c>
      <c r="R159" t="str">
        <f>feed!Q159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feed!R159</f>
        <v>Indochina</v>
      </c>
      <c r="U159" t="str">
        <f>feed!S159</f>
        <v>United States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59" t="str">
        <f>feed!U159</f>
        <v>http://blocgame.com/stats.php?id=60656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1132</v>
      </c>
      <c r="AA159" s="8">
        <f>V159/N159</f>
        <v>4.7213420316868593</v>
      </c>
      <c r="AB159" s="4">
        <f>N159/6</f>
        <v>357.66666666666669</v>
      </c>
      <c r="AC159" s="4">
        <f>V159/6</f>
        <v>1688.6666666666667</v>
      </c>
    </row>
    <row r="160" spans="1:29" x14ac:dyDescent="0.25">
      <c r="A160" t="str">
        <f>feed!A160</f>
        <v>TheDesertFox</v>
      </c>
      <c r="B160" t="str">
        <f>feed!B160</f>
        <v>DesertFox</v>
      </c>
      <c r="C160" t="str">
        <f>feed!C160</f>
        <v>The Hetairoi Guild</v>
      </c>
      <c r="D160">
        <f>SUMPRODUCT(MID(0&amp;feed!D160,LARGE(INDEX(ISNUMBER(--MID(feed!D160,ROW($1:$19),1))*
ROW($1:$19),0),ROW($1:$19))+1,1)*10^ROW($1:$19)/10)</f>
        <v>74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1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21</v>
      </c>
      <c r="K160">
        <f>SUMPRODUCT(MID(0&amp;feed!K160,LARGE(INDEX(ISNUMBER(--MID(feed!K160,ROW($1:$19),1))*
ROW($1:$19),0),ROW($1:$19))+1,1)*10^ROW($1:$19)/10)</f>
        <v>13</v>
      </c>
      <c r="L160">
        <f>SUMPRODUCT(MID(0&amp;feed!L160,LARGE(INDEX(ISNUMBER(--MID(feed!L160,ROW($1:$19),1))*
ROW($1:$19),0),ROW($1:$19))+1,1)*10^ROW($1:$19)/10)</f>
        <v>6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2128</v>
      </c>
      <c r="O160">
        <f>SUMPRODUCT(MID(0&amp;feed!O160,LARGE(INDEX(ISNUMBER(--MID(feed!O160,ROW($1:$5),1))*
ROW($1:$5),0),ROW($1:$5))+1,1)*10^ROW($1:$5)/10)</f>
        <v>166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feed!R160</f>
        <v>Pacific Rim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160" t="str">
        <f>feed!U160</f>
        <v>http://blocgame.com/stats.php?id=52368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12073</v>
      </c>
      <c r="AA160" s="8">
        <f>V160/N160</f>
        <v>9.3740601503759393</v>
      </c>
      <c r="AB160" s="4">
        <f>N160/6</f>
        <v>354.66666666666669</v>
      </c>
      <c r="AC160" s="4">
        <f>V160/6</f>
        <v>3324.6666666666665</v>
      </c>
    </row>
    <row r="161" spans="1:29" x14ac:dyDescent="0.25">
      <c r="A161" t="str">
        <f>feed!A162</f>
        <v>Bluegene/Q</v>
      </c>
      <c r="B161" t="str">
        <f>feed!B162</f>
        <v>ChevalierCavac</v>
      </c>
      <c r="C161" t="str">
        <f>feed!C162</f>
        <v>PIRATES</v>
      </c>
      <c r="D161">
        <f>SUMPRODUCT(MID(0&amp;feed!D162,LARGE(INDEX(ISNUMBER(--MID(feed!D162,ROW($1:$19),1))*
ROW($1:$19),0),ROW($1:$19))+1,1)*10^ROW($1:$19)/10)</f>
        <v>100</v>
      </c>
      <c r="E161">
        <f>SUMPRODUCT(MID(0&amp;feed!E162,LARGE(INDEX(ISNUMBER(--MID(feed!E162,ROW($1:$19),1))*
ROW($1:$19),0),ROW($1:$19))+1,1)*10^ROW($1:$19)/10)</f>
        <v>6</v>
      </c>
      <c r="F161" t="str">
        <f>feed!F162</f>
        <v>Korean War surplus</v>
      </c>
      <c r="G161" t="str">
        <f>feed!G162</f>
        <v>Gandhi-like</v>
      </c>
      <c r="H161">
        <f>SUMPRODUCT(MID(0&amp;feed!H162,LARGE(INDEX(ISNUMBER(--MID(feed!H162,ROW($1:$1),1))*
ROW($1:$1),0),ROW($1:$1))+1,1)*10^ROW($1:$1)/10)</f>
        <v>5</v>
      </c>
      <c r="I161" t="str">
        <f>feed!I162</f>
        <v>Good</v>
      </c>
      <c r="J161">
        <f>SUMPRODUCT(MID(0&amp;feed!J162,LARGE(INDEX(ISNUMBER(--MID(feed!J162,ROW($1:$19),1))*
ROW($1:$19),0),ROW($1:$19))+1,1)*10^ROW($1:$19)/10)</f>
        <v>5</v>
      </c>
      <c r="K161">
        <f>SUMPRODUCT(MID(0&amp;feed!K162,LARGE(INDEX(ISNUMBER(--MID(feed!K162,ROW($1:$19),1))*
ROW($1:$19),0),ROW($1:$19))+1,1)*10^ROW($1:$19)/10)</f>
        <v>21</v>
      </c>
      <c r="L161">
        <f>SUMPRODUCT(MID(0&amp;feed!L162,LARGE(INDEX(ISNUMBER(--MID(feed!L162,ROW($1:$19),1))*
ROW($1:$19),0),ROW($1:$19))+1,1)*10^ROW($1:$19)/10)</f>
        <v>12</v>
      </c>
      <c r="M161" t="str">
        <f>feed!M162</f>
        <v>Central Planning</v>
      </c>
      <c r="N161">
        <f>SUMPRODUCT(MID(0&amp;feed!N162,LARGE(INDEX(ISNUMBER(--MID(feed!N162,ROW($1:$5),1))*
ROW($1:$5),0),ROW($1:$5))+1,1)*10^ROW($1:$5)/10)</f>
        <v>2124</v>
      </c>
      <c r="O161">
        <f>SUMPRODUCT(MID(0&amp;feed!O162,LARGE(INDEX(ISNUMBER(--MID(feed!O162,ROW($1:$5),1))*
ROW($1:$5),0),ROW($1:$5))+1,1)*10^ROW($1:$5)/10)</f>
        <v>2687</v>
      </c>
      <c r="P161" t="str">
        <f>feed!P162</f>
        <v>Plentiful</v>
      </c>
      <c r="Q161">
        <f>IF(P161=0,40, IF(P161="Depleted",0, IF(P161="Near Depletion",10, IF(P161="Plentiful",70, IF(P161="Untapped",90,"Error")))))</f>
        <v>70</v>
      </c>
      <c r="R161" t="str">
        <f>feed!Q162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feed!R162</f>
        <v>Arabia</v>
      </c>
      <c r="U161" t="str">
        <f>feed!S162</f>
        <v>Soviet Union</v>
      </c>
      <c r="V161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61" t="str">
        <f>feed!U162</f>
        <v>http://blocgame.com/stats.php?id=61506</v>
      </c>
      <c r="X161" s="4">
        <f>SUMPRODUCT(MID(0&amp;feed!V162,LARGE(INDEX(ISNUMBER(--MID(feed!V162,ROW($1:$5),1))*
ROW($1:$5),0),ROW($1:$5))+1,1)*10^ROW($1:$5)/10)</f>
        <v>0</v>
      </c>
      <c r="Y161">
        <f>feed!W162</f>
        <v>0</v>
      </c>
      <c r="Z161" s="4">
        <f>V161-H161*750-K161*375-L161*375</f>
        <v>19700</v>
      </c>
      <c r="AA161" s="8">
        <f>V161/N161</f>
        <v>16.866760828625235</v>
      </c>
      <c r="AB161" s="4">
        <f>N161/6</f>
        <v>354</v>
      </c>
      <c r="AC161" s="4">
        <f>V161/6</f>
        <v>5970.833333333333</v>
      </c>
    </row>
    <row r="162" spans="1:29" x14ac:dyDescent="0.25">
      <c r="A162" t="str">
        <f>feed!A161</f>
        <v>Tanah Malaya</v>
      </c>
      <c r="B162" t="str">
        <f>feed!B161</f>
        <v>Syahmi1089</v>
      </c>
      <c r="C162" t="str">
        <f>feed!C161</f>
        <v>PIRATES</v>
      </c>
      <c r="D162">
        <f>SUMPRODUCT(MID(0&amp;feed!D161,LARGE(INDEX(ISNUMBER(--MID(feed!D161,ROW($1:$19),1))*
ROW($1:$19),0),ROW($1:$19))+1,1)*10^ROW($1:$19)/10)</f>
        <v>50</v>
      </c>
      <c r="E162">
        <f>SUMPRODUCT(MID(0&amp;feed!E161,LARGE(INDEX(ISNUMBER(--MID(feed!E161,ROW($1:$19),1))*
ROW($1:$19),0),ROW($1:$19))+1,1)*10^ROW($1:$19)/10)</f>
        <v>6</v>
      </c>
      <c r="F162" t="str">
        <f>feed!F161</f>
        <v>Second World War surplus</v>
      </c>
      <c r="G162" t="str">
        <f>feed!G161</f>
        <v>Angelic</v>
      </c>
      <c r="H162">
        <f>SUMPRODUCT(MID(0&amp;feed!H161,LARGE(INDEX(ISNUMBER(--MID(feed!H161,ROW($1:$1),1))*
ROW($1:$1),0),ROW($1:$1))+1,1)*10^ROW($1:$1)/10)</f>
        <v>2</v>
      </c>
      <c r="I162" t="str">
        <f>feed!I161</f>
        <v>Elite</v>
      </c>
      <c r="J162">
        <f>SUMPRODUCT(MID(0&amp;feed!J161,LARGE(INDEX(ISNUMBER(--MID(feed!J161,ROW($1:$19),1))*
ROW($1:$19),0),ROW($1:$19))+1,1)*10^ROW($1:$19)/10)</f>
        <v>1</v>
      </c>
      <c r="K162">
        <f>SUMPRODUCT(MID(0&amp;feed!K161,LARGE(INDEX(ISNUMBER(--MID(feed!K161,ROW($1:$19),1))*
ROW($1:$19),0),ROW($1:$19))+1,1)*10^ROW($1:$19)/10)</f>
        <v>15</v>
      </c>
      <c r="L162">
        <f>SUMPRODUCT(MID(0&amp;feed!L161,LARGE(INDEX(ISNUMBER(--MID(feed!L161,ROW($1:$19),1))*
ROW($1:$19),0),ROW($1:$19))+1,1)*10^ROW($1:$19)/10)</f>
        <v>9</v>
      </c>
      <c r="M162" t="str">
        <f>feed!M161</f>
        <v>Free Market</v>
      </c>
      <c r="N162">
        <f>SUMPRODUCT(MID(0&amp;feed!N161,LARGE(INDEX(ISNUMBER(--MID(feed!N161,ROW($1:$5),1))*
ROW($1:$5),0),ROW($1:$5))+1,1)*10^ROW($1:$5)/10)</f>
        <v>2124</v>
      </c>
      <c r="O162">
        <f>SUMPRODUCT(MID(0&amp;feed!O161,LARGE(INDEX(ISNUMBER(--MID(feed!O161,ROW($1:$5),1))*
ROW($1:$5),0),ROW($1:$5))+1,1)*10^ROW($1:$5)/10)</f>
        <v>989</v>
      </c>
      <c r="P162" t="str">
        <f>feed!P161</f>
        <v>Untapped</v>
      </c>
      <c r="Q162">
        <f>IF(P162=0,40, IF(P162="Depleted",0, IF(P162="Near Depletion",10, IF(P162="Plentiful",70, IF(P162="Untapped",90,"Error")))))</f>
        <v>90</v>
      </c>
      <c r="R162" t="str">
        <f>feed!Q161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feed!R161</f>
        <v>Arabia</v>
      </c>
      <c r="U162" t="str">
        <f>feed!S161</f>
        <v>United States</v>
      </c>
      <c r="V162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162" t="str">
        <f>feed!U161</f>
        <v>http://blocgame.com/stats.php?id=60385</v>
      </c>
      <c r="X162" s="4">
        <f>SUMPRODUCT(MID(0&amp;feed!V161,LARGE(INDEX(ISNUMBER(--MID(feed!V161,ROW($1:$5),1))*
ROW($1:$5),0),ROW($1:$5))+1,1)*10^ROW($1:$5)/10)</f>
        <v>0</v>
      </c>
      <c r="Y162">
        <f>feed!W161</f>
        <v>0</v>
      </c>
      <c r="Z162" s="4">
        <f>V162-H162*750-K162*375-L162*375</f>
        <v>9377</v>
      </c>
      <c r="AA162" s="8">
        <f>V162/N162</f>
        <v>9.3582862523540484</v>
      </c>
      <c r="AB162" s="4">
        <f>N162/6</f>
        <v>354</v>
      </c>
      <c r="AC162" s="4">
        <f>V162/6</f>
        <v>3312.8333333333335</v>
      </c>
    </row>
    <row r="163" spans="1:29" x14ac:dyDescent="0.25">
      <c r="A163" t="str">
        <f>feed!A163</f>
        <v>Parameswara</v>
      </c>
      <c r="B163" t="str">
        <f>feed!B163</f>
        <v>brownmy</v>
      </c>
      <c r="C163" t="str">
        <f>feed!C163</f>
        <v>Brotherhood of Nod</v>
      </c>
      <c r="D163">
        <f>SUMPRODUCT(MID(0&amp;feed!D163,LARGE(INDEX(ISNUMBER(--MID(feed!D163,ROW($1:$19),1))*
ROW($1:$19),0),ROW($1:$19))+1,1)*10^ROW($1:$19)/10)</f>
        <v>98</v>
      </c>
      <c r="E163">
        <f>SUMPRODUCT(MID(0&amp;feed!E163,LARGE(INDEX(ISNUMBER(--MID(feed!E163,ROW($1:$19),1))*
ROW($1:$19),0),ROW($1:$19))+1,1)*10^ROW($1:$19)/10)</f>
        <v>1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0</v>
      </c>
      <c r="K163">
        <f>SUMPRODUCT(MID(0&amp;feed!K163,LARGE(INDEX(ISNUMBER(--MID(feed!K163,ROW($1:$19),1))*
ROW($1:$19),0),ROW($1:$19))+1,1)*10^ROW($1:$19)/10)</f>
        <v>15</v>
      </c>
      <c r="L163">
        <f>SUMPRODUCT(MID(0&amp;feed!L163,LARGE(INDEX(ISNUMBER(--MID(feed!L163,ROW($1:$19),1))*
ROW($1:$19),0),ROW($1:$19))+1,1)*10^ROW($1:$19)/10)</f>
        <v>4</v>
      </c>
      <c r="M163" t="str">
        <f>feed!M163</f>
        <v>Free Market</v>
      </c>
      <c r="N163">
        <f>SUMPRODUCT(MID(0&amp;feed!N163,LARGE(INDEX(ISNUMBER(--MID(feed!N163,ROW($1:$5),1))*
ROW($1:$5),0),ROW($1:$5))+1,1)*10^ROW($1:$5)/10)</f>
        <v>2121</v>
      </c>
      <c r="O163">
        <f>SUMPRODUCT(MID(0&amp;feed!O163,LARGE(INDEX(ISNUMBER(--MID(feed!O163,ROW($1:$5),1))*
ROW($1:$5),0),ROW($1:$5))+1,1)*10^ROW($1:$5)/10)</f>
        <v>189</v>
      </c>
      <c r="P163" t="str">
        <f>feed!P163</f>
        <v>Untapped</v>
      </c>
      <c r="Q163">
        <f>IF(P163=0,40, IF(P163="Depleted",0, IF(P163="Near Depletion",10, IF(P163="Plentiful",70, IF(P163="Untapped",90,"Error")))))</f>
        <v>90</v>
      </c>
      <c r="R163" t="str">
        <f>feed!Q163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feed!R163</f>
        <v>Indochina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163" t="str">
        <f>feed!U163</f>
        <v>http://blocgame.com/stats.php?id=56360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18082</v>
      </c>
      <c r="AA163" s="8">
        <f>V163/N163</f>
        <v>13.298915605846299</v>
      </c>
      <c r="AB163" s="4">
        <f>N163/6</f>
        <v>353.5</v>
      </c>
      <c r="AC163" s="4">
        <f>V163/6</f>
        <v>4701.166666666667</v>
      </c>
    </row>
    <row r="164" spans="1:29" x14ac:dyDescent="0.25">
      <c r="A164" t="str">
        <f>feed!A164</f>
        <v>OnePiece</v>
      </c>
      <c r="B164" t="str">
        <f>feed!B164</f>
        <v>AkiManang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36</v>
      </c>
      <c r="E164">
        <f>SUMPRODUCT(MID(0&amp;feed!E164,LARGE(INDEX(ISNUMBER(--MID(feed!E164,ROW($1:$19),1))*
ROW($1:$19),0),ROW($1:$19))+1,1)*10^ROW($1:$19)/10)</f>
        <v>1</v>
      </c>
      <c r="F164" t="str">
        <f>feed!F164</f>
        <v>First World War surplus</v>
      </c>
      <c r="G164" t="str">
        <f>feed!G164</f>
        <v>Good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22</v>
      </c>
      <c r="L164">
        <f>SUMPRODUCT(MID(0&amp;feed!L164,LARGE(INDEX(ISNUMBER(--MID(feed!L164,ROW($1:$19),1))*
ROW($1:$19),0),ROW($1:$19))+1,1)*10^ROW($1:$19)/10)</f>
        <v>14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2119</v>
      </c>
      <c r="O164">
        <f>SUMPRODUCT(MID(0&amp;feed!O164,LARGE(INDEX(ISNUMBER(--MID(feed!O164,ROW($1:$5),1))*
ROW($1:$5),0),ROW($1:$5))+1,1)*10^ROW($1:$5)/10)</f>
        <v>6391</v>
      </c>
      <c r="P164">
        <f>feed!P164</f>
        <v>0</v>
      </c>
      <c r="Q164">
        <f>IF(P164=0,40, IF(P164="Depleted",0, IF(P164="Near Depletion",10, IF(P164="Plentiful",70, IF(P164="Untapped",90,"Error")))))</f>
        <v>40</v>
      </c>
      <c r="R164" t="str">
        <f>feed!Q164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feed!R164</f>
        <v>Persia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164" t="str">
        <f>feed!U164</f>
        <v>http://blocgame.com/stats.php?id=63126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16018</v>
      </c>
      <c r="AA164" s="8">
        <f>V164/N164</f>
        <v>14.638036809815951</v>
      </c>
      <c r="AB164" s="4">
        <f>N164/6</f>
        <v>353.16666666666669</v>
      </c>
      <c r="AC164" s="4">
        <f>V164/6</f>
        <v>5169.666666666667</v>
      </c>
    </row>
    <row r="165" spans="1:29" x14ac:dyDescent="0.25">
      <c r="A165" t="str">
        <f>feed!A165</f>
        <v>Fongelesia</v>
      </c>
      <c r="B165" t="str">
        <f>feed!B165</f>
        <v>Fong</v>
      </c>
      <c r="C165">
        <f>feed!C165</f>
        <v>0</v>
      </c>
      <c r="D165">
        <f>SUMPRODUCT(MID(0&amp;feed!D165,LARGE(INDEX(ISNUMBER(--MID(feed!D165,ROW($1:$19),1))*
ROW($1:$19),0),ROW($1:$19))+1,1)*10^ROW($1:$19)/10)</f>
        <v>90</v>
      </c>
      <c r="E165">
        <f>SUMPRODUCT(MID(0&amp;feed!E165,LARGE(INDEX(ISNUMBER(--MID(feed!E165,ROW($1:$19),1))*
ROW($1:$19),0),ROW($1:$19))+1,1)*10^ROW($1:$19)/10)</f>
        <v>5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0</v>
      </c>
      <c r="K165">
        <f>SUMPRODUCT(MID(0&amp;feed!K165,LARGE(INDEX(ISNUMBER(--MID(feed!K165,ROW($1:$19),1))*
ROW($1:$19),0),ROW($1:$19))+1,1)*10^ROW($1:$19)/10)</f>
        <v>17</v>
      </c>
      <c r="L165">
        <f>SUMPRODUCT(MID(0&amp;feed!L165,LARGE(INDEX(ISNUMBER(--MID(feed!L165,ROW($1:$19),1))*
ROW($1:$19),0),ROW($1:$19))+1,1)*10^ROW($1:$19)/10)</f>
        <v>9</v>
      </c>
      <c r="M165" t="str">
        <f>feed!M165</f>
        <v>Free Market</v>
      </c>
      <c r="N165">
        <f>SUMPRODUCT(MID(0&amp;feed!N165,LARGE(INDEX(ISNUMBER(--MID(feed!N165,ROW($1:$5),1))*
ROW($1:$5),0),ROW($1:$5))+1,1)*10^ROW($1:$5)/10)</f>
        <v>2110</v>
      </c>
      <c r="O165">
        <f>SUMPRODUCT(MID(0&amp;feed!O165,LARGE(INDEX(ISNUMBER(--MID(feed!O165,ROW($1:$5),1))*
ROW($1:$5),0),ROW($1:$5))+1,1)*10^ROW($1:$5)/10)</f>
        <v>88</v>
      </c>
      <c r="P165" t="str">
        <f>feed!P165</f>
        <v>Untapped</v>
      </c>
      <c r="Q165">
        <f>IF(P165=0,40, IF(P165="Depleted",0, IF(P165="Near Depletion",10, IF(P165="Plentiful",70, IF(P165="Untapped",90,"Error")))))</f>
        <v>90</v>
      </c>
      <c r="R165" t="str">
        <f>feed!Q165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feed!R165</f>
        <v>Pacific Rim</v>
      </c>
      <c r="U165" t="str">
        <f>feed!S165</f>
        <v>United States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165" t="str">
        <f>feed!U165</f>
        <v>http://blocgame.com/stats.php?id=63041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13339</v>
      </c>
      <c r="AA165" s="8">
        <f>V165/N165</f>
        <v>11.653554502369667</v>
      </c>
      <c r="AB165" s="4">
        <f>N165/6</f>
        <v>351.66666666666669</v>
      </c>
      <c r="AC165" s="4">
        <f>V165/6</f>
        <v>4098.166666666667</v>
      </c>
    </row>
    <row r="166" spans="1:29" x14ac:dyDescent="0.25">
      <c r="A166" t="str">
        <f>feed!A166</f>
        <v>Tamil Kingdom</v>
      </c>
      <c r="B166" t="str">
        <f>feed!B166</f>
        <v>Chola I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170</v>
      </c>
      <c r="E166">
        <f>SUMPRODUCT(MID(0&amp;feed!E166,LARGE(INDEX(ISNUMBER(--MID(feed!E166,ROW($1:$19),1))*
ROW($1:$19),0),ROW($1:$19))+1,1)*10^ROW($1:$19)/10)</f>
        <v>15</v>
      </c>
      <c r="F166" t="str">
        <f>feed!F166</f>
        <v>Almost Modern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6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0</v>
      </c>
      <c r="K166">
        <f>SUMPRODUCT(MID(0&amp;feed!K166,LARGE(INDEX(ISNUMBER(--MID(feed!K166,ROW($1:$19),1))*
ROW($1:$19),0),ROW($1:$19))+1,1)*10^ROW($1:$19)/10)</f>
        <v>50</v>
      </c>
      <c r="L166">
        <f>SUMPRODUCT(MID(0&amp;feed!L166,LARGE(INDEX(ISNUMBER(--MID(feed!L166,ROW($1:$19),1))*
ROW($1:$19),0),ROW($1:$19))+1,1)*10^ROW($1:$19)/10)</f>
        <v>7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2105</v>
      </c>
      <c r="O166">
        <f>SUMPRODUCT(MID(0&amp;feed!O166,LARGE(INDEX(ISNUMBER(--MID(feed!O166,ROW($1:$5),1))*
ROW($1:$5),0),ROW($1:$5))+1,1)*10^ROW($1:$5)/10)</f>
        <v>746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feed!R166</f>
        <v>The Subcontinent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166" t="str">
        <f>feed!U166</f>
        <v>http://blocgame.com/stats.php?id=60964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>V166-H166*750-K166*375-L166*375</f>
        <v>43220</v>
      </c>
      <c r="AA166" s="8">
        <f>V166/N166</f>
        <v>32.824228028503562</v>
      </c>
      <c r="AB166" s="4">
        <f>N166/6</f>
        <v>350.83333333333331</v>
      </c>
      <c r="AC166" s="4">
        <f>V166/6</f>
        <v>11515.833333333334</v>
      </c>
    </row>
    <row r="167" spans="1:29" x14ac:dyDescent="0.25">
      <c r="A167" t="str">
        <f>feed!A167</f>
        <v>Violent Vegans</v>
      </c>
      <c r="B167" t="str">
        <f>feed!B167</f>
        <v>SnakeBombs</v>
      </c>
      <c r="C167" t="str">
        <f>feed!C167</f>
        <v>Interpol</v>
      </c>
      <c r="D167">
        <f>SUMPRODUCT(MID(0&amp;feed!D167,LARGE(INDEX(ISNUMBER(--MID(feed!D167,ROW($1:$19),1))*
ROW($1:$19),0),ROW($1:$19))+1,1)*10^ROW($1:$19)/10)</f>
        <v>97</v>
      </c>
      <c r="E167">
        <f>SUMPRODUCT(MID(0&amp;feed!E167,LARGE(INDEX(ISNUMBER(--MID(feed!E167,ROW($1:$19),1))*
ROW($1:$19),0),ROW($1:$19))+1,1)*10^ROW($1:$19)/10)</f>
        <v>3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1</v>
      </c>
      <c r="K167">
        <f>SUMPRODUCT(MID(0&amp;feed!K167,LARGE(INDEX(ISNUMBER(--MID(feed!K167,ROW($1:$19),1))*
ROW($1:$19),0),ROW($1:$19))+1,1)*10^ROW($1:$19)/10)</f>
        <v>30</v>
      </c>
      <c r="L167">
        <f>SUMPRODUCT(MID(0&amp;feed!L167,LARGE(INDEX(ISNUMBER(--MID(feed!L167,ROW($1:$19),1))*
ROW($1:$19),0),ROW($1:$19))+1,1)*10^ROW($1:$19)/10)</f>
        <v>15</v>
      </c>
      <c r="M167" t="str">
        <f>feed!M167</f>
        <v>Mixed Economy</v>
      </c>
      <c r="N167">
        <f>SUMPRODUCT(MID(0&amp;feed!N167,LARGE(INDEX(ISNUMBER(--MID(feed!N167,ROW($1:$5),1))*
ROW($1:$5),0),ROW($1:$5))+1,1)*10^ROW($1:$5)/10)</f>
        <v>2098</v>
      </c>
      <c r="O167">
        <f>SUMPRODUCT(MID(0&amp;feed!O167,LARGE(INDEX(ISNUMBER(--MID(feed!O167,ROW($1:$5),1))*
ROW($1:$5),0),ROW($1:$5))+1,1)*10^ROW($1:$5)/10)</f>
        <v>5552</v>
      </c>
      <c r="P167" t="str">
        <f>feed!P167</f>
        <v>Untapped</v>
      </c>
      <c r="Q167">
        <f>IF(P167=0,40, IF(P167="Depleted",0, IF(P167="Near Depletion",10, IF(P167="Plentiful",70, IF(P167="Untapped",90,"Error")))))</f>
        <v>90</v>
      </c>
      <c r="R167" t="str">
        <f>feed!Q167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feed!R167</f>
        <v>Atlas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167" t="str">
        <f>feed!U167</f>
        <v>http://blocgame.com/stats.php?id=48869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>V167-H167*750-K167*375-L167*375</f>
        <v>26413</v>
      </c>
      <c r="AA167" s="8">
        <f>V167/N167</f>
        <v>21.705433746425168</v>
      </c>
      <c r="AB167" s="4">
        <f>N167/6</f>
        <v>349.66666666666669</v>
      </c>
      <c r="AC167" s="4">
        <f>V167/6</f>
        <v>7589.666666666667</v>
      </c>
    </row>
    <row r="168" spans="1:29" x14ac:dyDescent="0.25">
      <c r="A168" t="str">
        <f>feed!A168</f>
        <v>Oilpotamia</v>
      </c>
      <c r="B168" t="str">
        <f>feed!B168</f>
        <v>WarZone115</v>
      </c>
      <c r="C168" t="str">
        <f>feed!C168</f>
        <v>Steel Brotherhood</v>
      </c>
      <c r="D168">
        <f>SUMPRODUCT(MID(0&amp;feed!D168,LARGE(INDEX(ISNUMBER(--MID(feed!D168,ROW($1:$19),1))*
ROW($1:$19),0),ROW($1:$19))+1,1)*10^ROW($1:$19)/10)</f>
        <v>29</v>
      </c>
      <c r="E168">
        <f>SUMPRODUCT(MID(0&amp;feed!E168,LARGE(INDEX(ISNUMBER(--MID(feed!E168,ROW($1:$19),1))*
ROW($1:$19),0),ROW($1:$19))+1,1)*10^ROW($1:$19)/10)</f>
        <v>1</v>
      </c>
      <c r="F168" t="str">
        <f>feed!F168</f>
        <v>First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2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2</v>
      </c>
      <c r="K168">
        <f>SUMPRODUCT(MID(0&amp;feed!K168,LARGE(INDEX(ISNUMBER(--MID(feed!K168,ROW($1:$19),1))*
ROW($1:$19),0),ROW($1:$19))+1,1)*10^ROW($1:$19)/10)</f>
        <v>7</v>
      </c>
      <c r="L168">
        <f>SUMPRODUCT(MID(0&amp;feed!L168,LARGE(INDEX(ISNUMBER(--MID(feed!L168,ROW($1:$19),1))*
ROW($1:$19),0),ROW($1:$19))+1,1)*10^ROW($1:$19)/10)</f>
        <v>8</v>
      </c>
      <c r="M168" t="str">
        <f>feed!M168</f>
        <v>Mixed Economy</v>
      </c>
      <c r="N168">
        <f>SUMPRODUCT(MID(0&amp;feed!N168,LARGE(INDEX(ISNUMBER(--MID(feed!N168,ROW($1:$5),1))*
ROW($1:$5),0),ROW($1:$5))+1,1)*10^ROW($1:$5)/10)</f>
        <v>2094</v>
      </c>
      <c r="O168">
        <f>SUMPRODUCT(MID(0&amp;feed!O168,LARGE(INDEX(ISNUMBER(--MID(feed!O168,ROW($1:$5),1))*
ROW($1:$5),0),ROW($1:$5))+1,1)*10^ROW($1:$5)/10)</f>
        <v>1583</v>
      </c>
      <c r="P168">
        <f>feed!P168</f>
        <v>0</v>
      </c>
      <c r="Q168">
        <f>IF(P168=0,40, IF(P168="Depleted",0, IF(P168="Near Depletion",10, IF(P168="Plentiful",70, IF(P168="Untapped",90,"Error")))))</f>
        <v>40</v>
      </c>
      <c r="R168" t="str">
        <f>feed!Q168</f>
        <v>Mediocre</v>
      </c>
      <c r="S168">
        <f>IF(R168="None",0, IF(R168="Meagre",1.5, IF(R168="Small",3, IF(R168="Mediocre",4.5, IF(R168="Somewhat Large",6, IF(R168="Large",7.5, IF(R168="Powerful",9, IF(R168="Very Powerful",10,"Error"))))))))</f>
        <v>4.5</v>
      </c>
      <c r="T168" t="str">
        <f>feed!R168</f>
        <v>Egypt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168" t="str">
        <f>feed!U168</f>
        <v>http://blocgame.com/stats.php?id=64020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>V168-H168*750-K168*375-L168*375</f>
        <v>648</v>
      </c>
      <c r="AA168" s="8">
        <f>V168/N168</f>
        <v>3.7120343839541547</v>
      </c>
      <c r="AB168" s="4">
        <f>N168/6</f>
        <v>349</v>
      </c>
      <c r="AC168" s="4">
        <f>V168/6</f>
        <v>1295.5</v>
      </c>
    </row>
    <row r="169" spans="1:29" x14ac:dyDescent="0.25">
      <c r="A169" t="str">
        <f>feed!A169</f>
        <v>Carpentaria</v>
      </c>
      <c r="B169" t="str">
        <f>feed!B169</f>
        <v>fuerza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52</v>
      </c>
      <c r="E169">
        <f>SUMPRODUCT(MID(0&amp;feed!E169,LARGE(INDEX(ISNUMBER(--MID(feed!E169,ROW($1:$19),1))*
ROW($1:$19),0),ROW($1:$19))+1,1)*10^ROW($1:$19)/10)</f>
        <v>9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3</v>
      </c>
      <c r="I169" t="str">
        <f>feed!I169</f>
        <v>Standard</v>
      </c>
      <c r="J169">
        <f>SUMPRODUCT(MID(0&amp;feed!J169,LARGE(INDEX(ISNUMBER(--MID(feed!J169,ROW($1:$19),1))*
ROW($1:$19),0),ROW($1:$19))+1,1)*10^ROW($1:$19)/10)</f>
        <v>0</v>
      </c>
      <c r="K169">
        <f>SUMPRODUCT(MID(0&amp;feed!K169,LARGE(INDEX(ISNUMBER(--MID(feed!K169,ROW($1:$19),1))*
ROW($1:$19),0),ROW($1:$19))+1,1)*10^ROW($1:$19)/10)</f>
        <v>10</v>
      </c>
      <c r="L169">
        <f>SUMPRODUCT(MID(0&amp;feed!L169,LARGE(INDEX(ISNUMBER(--MID(feed!L169,ROW($1:$19),1))*
ROW($1:$19),0),ROW($1:$19))+1,1)*10^ROW($1:$19)/10)</f>
        <v>8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2090</v>
      </c>
      <c r="O169">
        <f>SUMPRODUCT(MID(0&amp;feed!O169,LARGE(INDEX(ISNUMBER(--MID(feed!O169,ROW($1:$5),1))*
ROW($1:$5),0),ROW($1:$5))+1,1)*10^ROW($1:$5)/10)</f>
        <v>48</v>
      </c>
      <c r="P169" t="str">
        <f>feed!P169</f>
        <v>Untapped</v>
      </c>
      <c r="Q169">
        <f>IF(P169=0,40, IF(P169="Depleted",0, IF(P169="Near Depletion",10, IF(P169="Plentiful",70, IF(P169="Untapped",90,"Error")))))</f>
        <v>90</v>
      </c>
      <c r="R169" t="str">
        <f>feed!Q169</f>
        <v>Somewhat Large</v>
      </c>
      <c r="S169">
        <f>IF(R169="None",0, IF(R169="Meagre",1.5, IF(R169="Small",3, IF(R169="Mediocre",4.5, IF(R169="Somewhat Large",6, IF(R169="Large",7.5, IF(R169="Powerful",9, IF(R169="Very Powerful",10,"Error"))))))))</f>
        <v>6</v>
      </c>
      <c r="T169" t="str">
        <f>feed!R169</f>
        <v>East Indies</v>
      </c>
      <c r="U169" t="str">
        <f>feed!S169</f>
        <v>Neutral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169" t="str">
        <f>feed!U169</f>
        <v>http://blocgame.com/stats.php?id=59901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>V169-H169*750-K169*375-L169*375</f>
        <v>10980</v>
      </c>
      <c r="AA169" s="8">
        <f>V169/N169</f>
        <v>9.5598086124401913</v>
      </c>
      <c r="AB169" s="4">
        <f>N169/6</f>
        <v>348.33333333333331</v>
      </c>
      <c r="AC169" s="4">
        <f>V169/6</f>
        <v>3330</v>
      </c>
    </row>
    <row r="170" spans="1:29" x14ac:dyDescent="0.25">
      <c r="A170" t="str">
        <f>feed!A170</f>
        <v>Bloodied Stools</v>
      </c>
      <c r="B170" t="str">
        <f>feed!B170</f>
        <v>cowds</v>
      </c>
      <c r="C170" t="str">
        <f>feed!C170</f>
        <v>The Hetairoi Guild</v>
      </c>
      <c r="D170">
        <f>SUMPRODUCT(MID(0&amp;feed!D170,LARGE(INDEX(ISNUMBER(--MID(feed!D170,ROW($1:$19),1))*
ROW($1:$19),0),ROW($1:$19))+1,1)*10^ROW($1:$19)/10)</f>
        <v>34</v>
      </c>
      <c r="E170">
        <f>SUMPRODUCT(MID(0&amp;feed!E170,LARGE(INDEX(ISNUMBER(--MID(feed!E170,ROW($1:$19),1))*
ROW($1:$19),0),ROW($1:$19))+1,1)*10^ROW($1:$19)/10)</f>
        <v>0</v>
      </c>
      <c r="F170" t="str">
        <f>feed!F170</f>
        <v>Korean War surplus</v>
      </c>
      <c r="G170" t="str">
        <f>feed!G170</f>
        <v>Good</v>
      </c>
      <c r="H170">
        <f>SUMPRODUCT(MID(0&amp;feed!H170,LARGE(INDEX(ISNUMBER(--MID(feed!H170,ROW($1:$1),1))*
ROW($1:$1),0),ROW($1:$1))+1,1)*10^ROW($1:$1)/10)</f>
        <v>3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29</v>
      </c>
      <c r="L170">
        <f>SUMPRODUCT(MID(0&amp;feed!L170,LARGE(INDEX(ISNUMBER(--MID(feed!L170,ROW($1:$19),1))*
ROW($1:$19),0),ROW($1:$19))+1,1)*10^ROW($1:$19)/10)</f>
        <v>12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2087</v>
      </c>
      <c r="O170">
        <f>SUMPRODUCT(MID(0&amp;feed!O170,LARGE(INDEX(ISNUMBER(--MID(feed!O170,ROW($1:$5),1))*
ROW($1:$5),0),ROW($1:$5))+1,1)*10^ROW($1:$5)/10)</f>
        <v>12</v>
      </c>
      <c r="P170">
        <f>feed!P170</f>
        <v>0</v>
      </c>
      <c r="Q170">
        <f>IF(P170=0,40, IF(P170="Depleted",0, IF(P170="Near Depletion",10, IF(P170="Plentiful",70, IF(P170="Untapped",90,"Error")))))</f>
        <v>40</v>
      </c>
      <c r="R170" t="str">
        <f>feed!Q170</f>
        <v>Powerful</v>
      </c>
      <c r="S170">
        <f>IF(R170="None",0, IF(R170="Meagre",1.5, IF(R170="Small",3, IF(R170="Mediocre",4.5, IF(R170="Somewhat Large",6, IF(R170="Large",7.5, IF(R170="Powerful",9, IF(R170="Very Powerful",10,"Error"))))))))</f>
        <v>9</v>
      </c>
      <c r="T170" t="str">
        <f>feed!R170</f>
        <v>Gran Colombia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170" t="str">
        <f>feed!U170</f>
        <v>http://blocgame.com/stats.php?id=56997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17343</v>
      </c>
      <c r="AA170" s="8">
        <f>V170/N170</f>
        <v>16.755150934355534</v>
      </c>
      <c r="AB170" s="4">
        <f>N170/6</f>
        <v>347.83333333333331</v>
      </c>
      <c r="AC170" s="4">
        <f>V170/6</f>
        <v>5828</v>
      </c>
    </row>
    <row r="171" spans="1:29" x14ac:dyDescent="0.25">
      <c r="A171" t="str">
        <f>feed!A171</f>
        <v>kufr conquerors</v>
      </c>
      <c r="B171" t="str">
        <f>feed!B171</f>
        <v>SilversLegend</v>
      </c>
      <c r="C171" t="str">
        <f>feed!C171</f>
        <v>Brotherhood of Nod</v>
      </c>
      <c r="D171">
        <f>SUMPRODUCT(MID(0&amp;feed!D171,LARGE(INDEX(ISNUMBER(--MID(feed!D171,ROW($1:$19),1))*
ROW($1:$19),0),ROW($1:$19))+1,1)*10^ROW($1:$19)/10)</f>
        <v>64</v>
      </c>
      <c r="E171">
        <f>SUMPRODUCT(MID(0&amp;feed!E171,LARGE(INDEX(ISNUMBER(--MID(feed!E171,ROW($1:$19),1))*
ROW($1:$19),0),ROW($1:$19))+1,1)*10^ROW($1:$19)/10)</f>
        <v>10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29</v>
      </c>
      <c r="K171">
        <f>SUMPRODUCT(MID(0&amp;feed!K171,LARGE(INDEX(ISNUMBER(--MID(feed!K171,ROW($1:$19),1))*
ROW($1:$19),0),ROW($1:$19))+1,1)*10^ROW($1:$19)/10)</f>
        <v>5</v>
      </c>
      <c r="L171">
        <f>SUMPRODUCT(MID(0&amp;feed!L171,LARGE(INDEX(ISNUMBER(--MID(feed!L171,ROW($1:$19),1))*
ROW($1:$19),0),ROW($1:$19))+1,1)*10^ROW($1:$19)/10)</f>
        <v>1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2082</v>
      </c>
      <c r="O171">
        <f>SUMPRODUCT(MID(0&amp;feed!O171,LARGE(INDEX(ISNUMBER(--MID(feed!O171,ROW($1:$5),1))*
ROW($1:$5),0),ROW($1:$5))+1,1)*10^ROW($1:$5)/10)</f>
        <v>148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Powerful</v>
      </c>
      <c r="S171">
        <f>IF(R171="None",0, IF(R171="Meagre",1.5, IF(R171="Small",3, IF(R171="Mediocre",4.5, IF(R171="Somewhat Large",6, IF(R171="Large",7.5, IF(R171="Powerful",9, IF(R171="Very Powerful",10,"Error"))))))))</f>
        <v>9</v>
      </c>
      <c r="T171" t="str">
        <f>feed!R171</f>
        <v>Southern Africa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171" t="str">
        <f>feed!U171</f>
        <v>http://blocgame.com/stats.php?id=59579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18187</v>
      </c>
      <c r="AA171" s="8">
        <f>V171/N171</f>
        <v>10.536503362151777</v>
      </c>
      <c r="AB171" s="4">
        <f>N171/6</f>
        <v>347</v>
      </c>
      <c r="AC171" s="4">
        <f>V171/6</f>
        <v>3656.1666666666665</v>
      </c>
    </row>
    <row r="172" spans="1:29" x14ac:dyDescent="0.25">
      <c r="A172" t="str">
        <f>feed!A172</f>
        <v>Melaka</v>
      </c>
      <c r="B172" t="str">
        <f>feed!B172</f>
        <v>Hang Tuah</v>
      </c>
      <c r="C172" t="str">
        <f>feed!C172</f>
        <v>The Hetairoi Guild</v>
      </c>
      <c r="D172">
        <f>SUMPRODUCT(MID(0&amp;feed!D172,LARGE(INDEX(ISNUMBER(--MID(feed!D172,ROW($1:$19),1))*
ROW($1:$19),0),ROW($1:$19))+1,1)*10^ROW($1:$19)/10)</f>
        <v>56</v>
      </c>
      <c r="E172">
        <f>SUMPRODUCT(MID(0&amp;feed!E172,LARGE(INDEX(ISNUMBER(--MID(feed!E172,ROW($1:$19),1))*
ROW($1:$19),0),ROW($1:$19))+1,1)*10^ROW($1:$19)/10)</f>
        <v>0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8</v>
      </c>
      <c r="K172">
        <f>SUMPRODUCT(MID(0&amp;feed!K172,LARGE(INDEX(ISNUMBER(--MID(feed!K172,ROW($1:$19),1))*
ROW($1:$19),0),ROW($1:$19))+1,1)*10^ROW($1:$19)/10)</f>
        <v>17</v>
      </c>
      <c r="L172">
        <f>SUMPRODUCT(MID(0&amp;feed!L172,LARGE(INDEX(ISNUMBER(--MID(feed!L172,ROW($1:$19),1))*
ROW($1:$19),0),ROW($1:$19))+1,1)*10^ROW($1:$19)/10)</f>
        <v>5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2076</v>
      </c>
      <c r="O172">
        <f>SUMPRODUCT(MID(0&amp;feed!O172,LARGE(INDEX(ISNUMBER(--MID(feed!O172,ROW($1:$5),1))*
ROW($1:$5),0),ROW($1:$5))+1,1)*10^ROW($1:$5)/10)</f>
        <v>173</v>
      </c>
      <c r="P172" t="str">
        <f>feed!P172</f>
        <v>Untapped</v>
      </c>
      <c r="Q172">
        <f>IF(P172=0,40, IF(P172="Depleted",0, IF(P172="Near Depletion",10, IF(P172="Plentiful",70, IF(P172="Untapped",90,"Error")))))</f>
        <v>90</v>
      </c>
      <c r="R172" t="str">
        <f>feed!Q172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feed!R172</f>
        <v>East Indies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172" t="str">
        <f>feed!U172</f>
        <v>http://blocgame.com/stats.php?id=57146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13376</v>
      </c>
      <c r="AA172" s="8">
        <f>V172/N172</f>
        <v>11.500963391136802</v>
      </c>
      <c r="AB172" s="4">
        <f>N172/6</f>
        <v>346</v>
      </c>
      <c r="AC172" s="4">
        <f>V172/6</f>
        <v>3979.3333333333335</v>
      </c>
    </row>
    <row r="173" spans="1:29" x14ac:dyDescent="0.25">
      <c r="A173" t="str">
        <f>feed!A173</f>
        <v>malapetaka</v>
      </c>
      <c r="B173" t="str">
        <f>feed!B173</f>
        <v>bolawei9</v>
      </c>
      <c r="C173" t="str">
        <f>feed!C173</f>
        <v>The Fallen</v>
      </c>
      <c r="D173">
        <f>SUMPRODUCT(MID(0&amp;feed!D173,LARGE(INDEX(ISNUMBER(--MID(feed!D173,ROW($1:$19),1))*
ROW($1:$19),0),ROW($1:$19))+1,1)*10^ROW($1:$19)/10)</f>
        <v>21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2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0</v>
      </c>
      <c r="K173">
        <f>SUMPRODUCT(MID(0&amp;feed!K173,LARGE(INDEX(ISNUMBER(--MID(feed!K173,ROW($1:$19),1))*
ROW($1:$19),0),ROW($1:$19))+1,1)*10^ROW($1:$19)/10)</f>
        <v>6</v>
      </c>
      <c r="L173">
        <f>SUMPRODUCT(MID(0&amp;feed!L173,LARGE(INDEX(ISNUMBER(--MID(feed!L173,ROW($1:$19),1))*
ROW($1:$19),0),ROW($1:$19))+1,1)*10^ROW($1:$19)/10)</f>
        <v>5</v>
      </c>
      <c r="M173" t="str">
        <f>feed!M173</f>
        <v>Mixed Economy</v>
      </c>
      <c r="N173">
        <f>SUMPRODUCT(MID(0&amp;feed!N173,LARGE(INDEX(ISNUMBER(--MID(feed!N173,ROW($1:$5),1))*
ROW($1:$5),0),ROW($1:$5))+1,1)*10^ROW($1:$5)/10)</f>
        <v>2072</v>
      </c>
      <c r="O173">
        <f>SUMPRODUCT(MID(0&amp;feed!O173,LARGE(INDEX(ISNUMBER(--MID(feed!O173,ROW($1:$5),1))*
ROW($1:$5),0),ROW($1:$5))+1,1)*10^ROW($1:$5)/10)</f>
        <v>74</v>
      </c>
      <c r="P173" t="str">
        <f>feed!P173</f>
        <v>Near Depletion</v>
      </c>
      <c r="Q173">
        <f>IF(P173=0,40, IF(P173="Depleted",0, IF(P173="Near Depletion",10, IF(P173="Plentiful",70, IF(P173="Untapped",90,"Error")))))</f>
        <v>10</v>
      </c>
      <c r="R173" t="str">
        <f>feed!Q173</f>
        <v>Somewhat Large</v>
      </c>
      <c r="S173">
        <f>IF(R173="None",0, IF(R173="Meagre",1.5, IF(R173="Small",3, IF(R173="Mediocre",4.5, IF(R173="Somewhat Large",6, IF(R173="Large",7.5, IF(R173="Powerful",9, IF(R173="Very Powerful",10,"Error"))))))))</f>
        <v>6</v>
      </c>
      <c r="T173" t="str">
        <f>feed!R173</f>
        <v>East Indies</v>
      </c>
      <c r="U173" t="str">
        <f>feed!S173</f>
        <v>Neutral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173" t="str">
        <f>feed!U173</f>
        <v>http://blocgame.com/stats.php?id=60813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4638</v>
      </c>
      <c r="AA173" s="8">
        <f>V173/N173</f>
        <v>4.9531853281853282</v>
      </c>
      <c r="AB173" s="4">
        <f>N173/6</f>
        <v>345.33333333333331</v>
      </c>
      <c r="AC173" s="4">
        <f>V173/6</f>
        <v>1710.5</v>
      </c>
    </row>
    <row r="174" spans="1:29" x14ac:dyDescent="0.25">
      <c r="A174" t="str">
        <f>feed!A174</f>
        <v>FORECASTLE</v>
      </c>
      <c r="B174" t="str">
        <f>feed!B174</f>
        <v>syafiq88sudin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40</v>
      </c>
      <c r="E174">
        <f>SUMPRODUCT(MID(0&amp;feed!E174,LARGE(INDEX(ISNUMBER(--MID(feed!E174,ROW($1:$19),1))*
ROW($1:$19),0),ROW($1:$19))+1,1)*10^ROW($1:$19)/10)</f>
        <v>5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2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16</v>
      </c>
      <c r="L174">
        <f>SUMPRODUCT(MID(0&amp;feed!L174,LARGE(INDEX(ISNUMBER(--MID(feed!L174,ROW($1:$19),1))*
ROW($1:$19),0),ROW($1:$19))+1,1)*10^ROW($1:$19)/10)</f>
        <v>7</v>
      </c>
      <c r="M174" t="str">
        <f>feed!M174</f>
        <v>Mixed Economy</v>
      </c>
      <c r="N174">
        <f>SUMPRODUCT(MID(0&amp;feed!N174,LARGE(INDEX(ISNUMBER(--MID(feed!N174,ROW($1:$5),1))*
ROW($1:$5),0),ROW($1:$5))+1,1)*10^ROW($1:$5)/10)</f>
        <v>2061</v>
      </c>
      <c r="O174">
        <f>SUMPRODUCT(MID(0&amp;feed!O174,LARGE(INDEX(ISNUMBER(--MID(feed!O174,ROW($1:$5),1))*
ROW($1:$5),0),ROW($1:$5))+1,1)*10^ROW($1:$5)/10)</f>
        <v>177</v>
      </c>
      <c r="P174">
        <f>feed!P174</f>
        <v>0</v>
      </c>
      <c r="Q174">
        <f>IF(P174=0,40, IF(P174="Depleted",0, IF(P174="Near Depletion",10, IF(P174="Plentiful",70, IF(P174="Untapped",90,"Error")))))</f>
        <v>40</v>
      </c>
      <c r="R174" t="str">
        <f>feed!Q174</f>
        <v>Powerful</v>
      </c>
      <c r="S174">
        <f>IF(R174="None",0, IF(R174="Meagre",1.5, IF(R174="Small",3, IF(R174="Mediocre",4.5, IF(R174="Somewhat Large",6, IF(R174="Large",7.5, IF(R174="Powerful",9, IF(R174="Very Powerful",10,"Error"))))))))</f>
        <v>9</v>
      </c>
      <c r="T174" t="str">
        <f>feed!R174</f>
        <v>Pacific Rim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174" t="str">
        <f>feed!U174</f>
        <v>http://blocgame.com/stats.php?id=62894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3934</v>
      </c>
      <c r="AA174" s="8">
        <f>V174/N174</f>
        <v>6.8214459000485199</v>
      </c>
      <c r="AB174" s="4">
        <f>N174/6</f>
        <v>343.5</v>
      </c>
      <c r="AC174" s="4">
        <f>V174/6</f>
        <v>2343.1666666666665</v>
      </c>
    </row>
    <row r="175" spans="1:29" x14ac:dyDescent="0.25">
      <c r="A175" t="str">
        <f>feed!A176</f>
        <v>Zen killer</v>
      </c>
      <c r="B175" t="str">
        <f>feed!B176</f>
        <v>Jermainecrazy2157</v>
      </c>
      <c r="C175" t="str">
        <f>feed!C176</f>
        <v>Interpol</v>
      </c>
      <c r="D175">
        <f>SUMPRODUCT(MID(0&amp;feed!D176,LARGE(INDEX(ISNUMBER(--MID(feed!D176,ROW($1:$19),1))*
ROW($1:$19),0),ROW($1:$19))+1,1)*10^ROW($1:$19)/10)</f>
        <v>80</v>
      </c>
      <c r="E175">
        <f>SUMPRODUCT(MID(0&amp;feed!E176,LARGE(INDEX(ISNUMBER(--MID(feed!E176,ROW($1:$19),1))*
ROW($1:$19),0),ROW($1:$19))+1,1)*10^ROW($1:$19)/10)</f>
        <v>6</v>
      </c>
      <c r="F175" t="str">
        <f>feed!F176</f>
        <v>Second World War surplus</v>
      </c>
      <c r="G175" t="str">
        <f>feed!G176</f>
        <v>Gandhi-like</v>
      </c>
      <c r="H175">
        <f>SUMPRODUCT(MID(0&amp;feed!H176,LARGE(INDEX(ISNUMBER(--MID(feed!H176,ROW($1:$1),1))*
ROW($1:$1),0),ROW($1:$1))+1,1)*10^ROW($1:$1)/10)</f>
        <v>3</v>
      </c>
      <c r="I175" t="str">
        <f>feed!I176</f>
        <v>Good</v>
      </c>
      <c r="J175">
        <f>SUMPRODUCT(MID(0&amp;feed!J176,LARGE(INDEX(ISNUMBER(--MID(feed!J176,ROW($1:$19),1))*
ROW($1:$19),0),ROW($1:$19))+1,1)*10^ROW($1:$19)/10)</f>
        <v>13</v>
      </c>
      <c r="K175">
        <f>SUMPRODUCT(MID(0&amp;feed!K176,LARGE(INDEX(ISNUMBER(--MID(feed!K176,ROW($1:$19),1))*
ROW($1:$19),0),ROW($1:$19))+1,1)*10^ROW($1:$19)/10)</f>
        <v>20</v>
      </c>
      <c r="L175">
        <f>SUMPRODUCT(MID(0&amp;feed!L176,LARGE(INDEX(ISNUMBER(--MID(feed!L176,ROW($1:$19),1))*
ROW($1:$19),0),ROW($1:$19))+1,1)*10^ROW($1:$19)/10)</f>
        <v>8</v>
      </c>
      <c r="M175" t="str">
        <f>feed!M176</f>
        <v>Central Planning</v>
      </c>
      <c r="N175">
        <f>SUMPRODUCT(MID(0&amp;feed!N176,LARGE(INDEX(ISNUMBER(--MID(feed!N176,ROW($1:$5),1))*
ROW($1:$5),0),ROW($1:$5))+1,1)*10^ROW($1:$5)/10)</f>
        <v>2059</v>
      </c>
      <c r="O175">
        <f>SUMPRODUCT(MID(0&amp;feed!O176,LARGE(INDEX(ISNUMBER(--MID(feed!O176,ROW($1:$5),1))*
ROW($1:$5),0),ROW($1:$5))+1,1)*10^ROW($1:$5)/10)</f>
        <v>97</v>
      </c>
      <c r="P175" t="str">
        <f>feed!P176</f>
        <v>Untapped</v>
      </c>
      <c r="Q175">
        <f>IF(P175=0,40, IF(P175="Depleted",0, IF(P175="Near Depletion",10, IF(P175="Plentiful",70, IF(P175="Untapped",90,"Error")))))</f>
        <v>90</v>
      </c>
      <c r="R175" t="str">
        <f>feed!Q176</f>
        <v>Powerful</v>
      </c>
      <c r="S175">
        <f>IF(R175="None",0, IF(R175="Meagre",1.5, IF(R175="Small",3, IF(R175="Mediocre",4.5, IF(R175="Somewhat Large",6, IF(R175="Large",7.5, IF(R175="Powerful",9, IF(R175="Very Powerful",10,"Error"))))))))</f>
        <v>9</v>
      </c>
      <c r="T175" t="str">
        <f>feed!R176</f>
        <v>Pacific Rim</v>
      </c>
      <c r="U175" t="str">
        <f>feed!S176</f>
        <v>Soviet Union</v>
      </c>
      <c r="V175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175" t="str">
        <f>feed!U176</f>
        <v>http://blocgame.com/stats.php?id=63107</v>
      </c>
      <c r="X175" s="4">
        <f>SUMPRODUCT(MID(0&amp;feed!V176,LARGE(INDEX(ISNUMBER(--MID(feed!V176,ROW($1:$5),1))*
ROW($1:$5),0),ROW($1:$5))+1,1)*10^ROW($1:$5)/10)</f>
        <v>1</v>
      </c>
      <c r="Y175">
        <f>feed!W176</f>
        <v>0</v>
      </c>
      <c r="Z175" s="4">
        <f>V175-H175*750-K175*375-L175*375</f>
        <v>29555</v>
      </c>
      <c r="AA175" s="8">
        <f>V175/N175</f>
        <v>20.54638173870811</v>
      </c>
      <c r="AB175" s="4">
        <f>N175/6</f>
        <v>343.16666666666669</v>
      </c>
      <c r="AC175" s="4">
        <f>V175/6</f>
        <v>7050.833333333333</v>
      </c>
    </row>
    <row r="176" spans="1:29" x14ac:dyDescent="0.25">
      <c r="A176" t="str">
        <f>feed!A175</f>
        <v>Dondang Sayang</v>
      </c>
      <c r="B176" t="str">
        <f>feed!B175</f>
        <v>Cempaka Sari</v>
      </c>
      <c r="C176" t="str">
        <f>feed!C175</f>
        <v>PIRATES</v>
      </c>
      <c r="D176">
        <f>SUMPRODUCT(MID(0&amp;feed!D175,LARGE(INDEX(ISNUMBER(--MID(feed!D175,ROW($1:$19),1))*
ROW($1:$19),0),ROW($1:$19))+1,1)*10^ROW($1:$19)/10)</f>
        <v>98</v>
      </c>
      <c r="E176">
        <f>SUMPRODUCT(MID(0&amp;feed!E175,LARGE(INDEX(ISNUMBER(--MID(feed!E175,ROW($1:$19),1))*
ROW($1:$19),0),ROW($1:$19))+1,1)*10^ROW($1:$19)/10)</f>
        <v>11</v>
      </c>
      <c r="F176" t="str">
        <f>feed!F175</f>
        <v>Second World War surplus</v>
      </c>
      <c r="G176" t="str">
        <f>feed!G175</f>
        <v>Gandhi-like</v>
      </c>
      <c r="H176">
        <f>SUMPRODUCT(MID(0&amp;feed!H175,LARGE(INDEX(ISNUMBER(--MID(feed!H175,ROW($1:$1),1))*
ROW($1:$1),0),ROW($1:$1))+1,1)*10^ROW($1:$1)/10)</f>
        <v>4</v>
      </c>
      <c r="I176" t="str">
        <f>feed!I175</f>
        <v>Poor</v>
      </c>
      <c r="J176">
        <f>SUMPRODUCT(MID(0&amp;feed!J175,LARGE(INDEX(ISNUMBER(--MID(feed!J175,ROW($1:$19),1))*
ROW($1:$19),0),ROW($1:$19))+1,1)*10^ROW($1:$19)/10)</f>
        <v>1</v>
      </c>
      <c r="K176">
        <f>SUMPRODUCT(MID(0&amp;feed!K175,LARGE(INDEX(ISNUMBER(--MID(feed!K175,ROW($1:$19),1))*
ROW($1:$19),0),ROW($1:$19))+1,1)*10^ROW($1:$19)/10)</f>
        <v>15</v>
      </c>
      <c r="L176">
        <f>SUMPRODUCT(MID(0&amp;feed!L175,LARGE(INDEX(ISNUMBER(--MID(feed!L175,ROW($1:$19),1))*
ROW($1:$19),0),ROW($1:$19))+1,1)*10^ROW($1:$19)/10)</f>
        <v>13</v>
      </c>
      <c r="M176" t="str">
        <f>feed!M175</f>
        <v>Free Market</v>
      </c>
      <c r="N176">
        <f>SUMPRODUCT(MID(0&amp;feed!N175,LARGE(INDEX(ISNUMBER(--MID(feed!N175,ROW($1:$5),1))*
ROW($1:$5),0),ROW($1:$5))+1,1)*10^ROW($1:$5)/10)</f>
        <v>2059</v>
      </c>
      <c r="O176">
        <f>SUMPRODUCT(MID(0&amp;feed!O175,LARGE(INDEX(ISNUMBER(--MID(feed!O175,ROW($1:$5),1))*
ROW($1:$5),0),ROW($1:$5))+1,1)*10^ROW($1:$5)/10)</f>
        <v>217</v>
      </c>
      <c r="P176" t="str">
        <f>feed!P175</f>
        <v>Untapped</v>
      </c>
      <c r="Q176">
        <f>IF(P176=0,40, IF(P176="Depleted",0, IF(P176="Near Depletion",10, IF(P176="Plentiful",70, IF(P176="Untapped",90,"Error")))))</f>
        <v>90</v>
      </c>
      <c r="R176" t="str">
        <f>feed!Q175</f>
        <v>Powerful</v>
      </c>
      <c r="S176">
        <f>IF(R176="None",0, IF(R176="Meagre",1.5, IF(R176="Small",3, IF(R176="Mediocre",4.5, IF(R176="Somewhat Large",6, IF(R176="Large",7.5, IF(R176="Powerful",9, IF(R176="Very Powerful",10,"Error"))))))))</f>
        <v>9</v>
      </c>
      <c r="T176" t="str">
        <f>feed!R175</f>
        <v>East Indies</v>
      </c>
      <c r="U176" t="str">
        <f>feed!S175</f>
        <v>United States</v>
      </c>
      <c r="V176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176" t="str">
        <f>feed!U175</f>
        <v>http://blocgame.com/stats.php?id=60628</v>
      </c>
      <c r="X176" s="4">
        <f>SUMPRODUCT(MID(0&amp;feed!V175,LARGE(INDEX(ISNUMBER(--MID(feed!V175,ROW($1:$5),1))*
ROW($1:$5),0),ROW($1:$5))+1,1)*10^ROW($1:$5)/10)</f>
        <v>0</v>
      </c>
      <c r="Y176">
        <f>feed!W175</f>
        <v>0</v>
      </c>
      <c r="Z176" s="4">
        <f>V176-H176*750-K176*375-L176*375</f>
        <v>5023</v>
      </c>
      <c r="AA176" s="8">
        <f>V176/N176</f>
        <v>8.9961146187469652</v>
      </c>
      <c r="AB176" s="4">
        <f>N176/6</f>
        <v>343.16666666666669</v>
      </c>
      <c r="AC176" s="4">
        <f>V176/6</f>
        <v>3087.1666666666665</v>
      </c>
    </row>
    <row r="177" spans="1:29" x14ac:dyDescent="0.25">
      <c r="A177" t="str">
        <f>feed!A177</f>
        <v>al-Bahrayn</v>
      </c>
      <c r="B177" t="str">
        <f>feed!B177</f>
        <v>dbdb</v>
      </c>
      <c r="C177" t="str">
        <f>feed!C177</f>
        <v>The Order</v>
      </c>
      <c r="D177">
        <f>SUMPRODUCT(MID(0&amp;feed!D177,LARGE(INDEX(ISNUMBER(--MID(feed!D177,ROW($1:$19),1))*
ROW($1:$19),0),ROW($1:$19))+1,1)*10^ROW($1:$19)/10)</f>
        <v>98</v>
      </c>
      <c r="E177">
        <f>SUMPRODUCT(MID(0&amp;feed!E177,LARGE(INDEX(ISNUMBER(--MID(feed!E177,ROW($1:$19),1))*
ROW($1:$19),0),ROW($1:$19))+1,1)*10^ROW($1:$19)/10)</f>
        <v>6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4</v>
      </c>
      <c r="K177">
        <f>SUMPRODUCT(MID(0&amp;feed!K177,LARGE(INDEX(ISNUMBER(--MID(feed!K177,ROW($1:$19),1))*
ROW($1:$19),0),ROW($1:$19))+1,1)*10^ROW($1:$19)/10)</f>
        <v>16</v>
      </c>
      <c r="L177">
        <f>SUMPRODUCT(MID(0&amp;feed!L177,LARGE(INDEX(ISNUMBER(--MID(feed!L177,ROW($1:$19),1))*
ROW($1:$19),0),ROW($1:$19))+1,1)*10^ROW($1:$19)/10)</f>
        <v>12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2043</v>
      </c>
      <c r="O177">
        <f>SUMPRODUCT(MID(0&amp;feed!O177,LARGE(INDEX(ISNUMBER(--MID(feed!O177,ROW($1:$5),1))*
ROW($1:$5),0),ROW($1:$5))+1,1)*10^ROW($1:$5)/10)</f>
        <v>1122</v>
      </c>
      <c r="P177" t="str">
        <f>feed!P177</f>
        <v>Untapped</v>
      </c>
      <c r="Q177">
        <f>IF(P177=0,40, IF(P177="Depleted",0, IF(P177="Near Depletion",10, IF(P177="Plentiful",70, IF(P177="Untapped",90,"Error")))))</f>
        <v>90</v>
      </c>
      <c r="R177" t="str">
        <f>feed!Q177</f>
        <v>Powerful</v>
      </c>
      <c r="S177">
        <f>IF(R177="None",0, IF(R177="Meagre",1.5, IF(R177="Small",3, IF(R177="Mediocre",4.5, IF(R177="Somewhat Large",6, IF(R177="Large",7.5, IF(R177="Powerful",9, IF(R177="Very Powerful",10,"Error"))))))))</f>
        <v>9</v>
      </c>
      <c r="T177" t="str">
        <f>feed!R177</f>
        <v>Mesopotamia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77" t="str">
        <f>feed!U177</f>
        <v>http://blocgame.com/stats.php?id=59775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24288</v>
      </c>
      <c r="AA177" s="8">
        <f>V177/N177</f>
        <v>18.129221732745961</v>
      </c>
      <c r="AB177" s="4">
        <f>N177/6</f>
        <v>340.5</v>
      </c>
      <c r="AC177" s="4">
        <f>V177/6</f>
        <v>6173</v>
      </c>
    </row>
    <row r="178" spans="1:29" x14ac:dyDescent="0.25">
      <c r="A178" t="str">
        <f>feed!A178</f>
        <v>Large Man</v>
      </c>
      <c r="B178" t="str">
        <f>feed!B178</f>
        <v>LargeMan</v>
      </c>
      <c r="C178" t="str">
        <f>feed!C178</f>
        <v>The Hetairoi Guild</v>
      </c>
      <c r="D178">
        <f>SUMPRODUCT(MID(0&amp;feed!D178,LARGE(INDEX(ISNUMBER(--MID(feed!D178,ROW($1:$19),1))*
ROW($1:$19),0),ROW($1:$19))+1,1)*10^ROW($1:$19)/10)</f>
        <v>105</v>
      </c>
      <c r="E178">
        <f>SUMPRODUCT(MID(0&amp;feed!E178,LARGE(INDEX(ISNUMBER(--MID(feed!E178,ROW($1:$19),1))*
ROW($1:$19),0),ROW($1:$19))+1,1)*10^ROW($1:$19)/10)</f>
        <v>4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4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7</v>
      </c>
      <c r="K178">
        <f>SUMPRODUCT(MID(0&amp;feed!K178,LARGE(INDEX(ISNUMBER(--MID(feed!K178,ROW($1:$19),1))*
ROW($1:$19),0),ROW($1:$19))+1,1)*10^ROW($1:$19)/10)</f>
        <v>9</v>
      </c>
      <c r="L178">
        <f>SUMPRODUCT(MID(0&amp;feed!L178,LARGE(INDEX(ISNUMBER(--MID(feed!L178,ROW($1:$19),1))*
ROW($1:$19),0),ROW($1:$19))+1,1)*10^ROW($1:$19)/10)</f>
        <v>16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2041</v>
      </c>
      <c r="O178">
        <f>SUMPRODUCT(MID(0&amp;feed!O178,LARGE(INDEX(ISNUMBER(--MID(feed!O178,ROW($1:$5),1))*
ROW($1:$5),0),ROW($1:$5))+1,1)*10^ROW($1:$5)/10)</f>
        <v>8234</v>
      </c>
      <c r="P178" t="str">
        <f>feed!P178</f>
        <v>Untapped</v>
      </c>
      <c r="Q178">
        <f>IF(P178=0,40, IF(P178="Depleted",0, IF(P178="Near Depletion",10, IF(P178="Plentiful",70, IF(P178="Untapped",90,"Error")))))</f>
        <v>90</v>
      </c>
      <c r="R178" t="str">
        <f>feed!Q178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feed!R178</f>
        <v>Egypt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178" t="str">
        <f>feed!U178</f>
        <v>http://blocgame.com/stats.php?id=52836</v>
      </c>
      <c r="X178" s="4">
        <f>SUMPRODUCT(MID(0&amp;feed!V178,LARGE(INDEX(ISNUMBER(--MID(feed!V178,ROW($1:$5),1))*
ROW($1:$5),0),ROW($1:$5))+1,1)*10^ROW($1:$5)/10)</f>
        <v>1</v>
      </c>
      <c r="Y178">
        <f>feed!W178</f>
        <v>0</v>
      </c>
      <c r="Z178" s="4">
        <f>V178-H178*750-K178*375-L178*375</f>
        <v>44343</v>
      </c>
      <c r="AA178" s="8">
        <f>V178/N178</f>
        <v>27.789318961293482</v>
      </c>
      <c r="AB178" s="4">
        <f>N178/6</f>
        <v>340.16666666666669</v>
      </c>
      <c r="AC178" s="4">
        <f>V178/6</f>
        <v>9453</v>
      </c>
    </row>
    <row r="179" spans="1:29" x14ac:dyDescent="0.25">
      <c r="A179" t="str">
        <f>feed!A179</f>
        <v>kinabalu</v>
      </c>
      <c r="B179" t="str">
        <f>feed!B179</f>
        <v>fatimah</v>
      </c>
      <c r="C179">
        <f>feed!C179</f>
        <v>0</v>
      </c>
      <c r="D179">
        <f>SUMPRODUCT(MID(0&amp;feed!D179,LARGE(INDEX(ISNUMBER(--MID(feed!D179,ROW($1:$19),1))*
ROW($1:$19),0),ROW($1:$19))+1,1)*10^ROW($1:$19)/10)</f>
        <v>6</v>
      </c>
      <c r="E179">
        <f>SUMPRODUCT(MID(0&amp;feed!E179,LARGE(INDEX(ISNUMBER(--MID(feed!E179,ROW($1:$19),1))*
ROW($1:$19),0),ROW($1:$19))+1,1)*10^ROW($1:$19)/10)</f>
        <v>0</v>
      </c>
      <c r="F179" t="str">
        <f>feed!F179</f>
        <v>First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0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45</v>
      </c>
      <c r="K179">
        <f>SUMPRODUCT(MID(0&amp;feed!K179,LARGE(INDEX(ISNUMBER(--MID(feed!K179,ROW($1:$19),1))*
ROW($1:$19),0),ROW($1:$19))+1,1)*10^ROW($1:$19)/10)</f>
        <v>3</v>
      </c>
      <c r="L179">
        <f>SUMPRODUCT(MID(0&amp;feed!L179,LARGE(INDEX(ISNUMBER(--MID(feed!L179,ROW($1:$19),1))*
ROW($1:$19),0),ROW($1:$19))+1,1)*10^ROW($1:$19)/10)</f>
        <v>3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2041</v>
      </c>
      <c r="O179">
        <f>SUMPRODUCT(MID(0&amp;feed!O179,LARGE(INDEX(ISNUMBER(--MID(feed!O179,ROW($1:$5),1))*
ROW($1:$5),0),ROW($1:$5))+1,1)*10^ROW($1:$5)/10)</f>
        <v>510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Meagre</v>
      </c>
      <c r="S179">
        <f>IF(R179="None",0, IF(R179="Meagre",1.5, IF(R179="Small",3, IF(R179="Mediocre",4.5, IF(R179="Somewhat Large",6, IF(R179="Large",7.5, IF(R179="Powerful",9, IF(R179="Very Powerful",10,"Error"))))))))</f>
        <v>1.5</v>
      </c>
      <c r="T179" t="str">
        <f>feed!R179</f>
        <v>Arabia</v>
      </c>
      <c r="U179" t="str">
        <f>feed!S179</f>
        <v>Neutral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79" t="str">
        <f>feed!U179</f>
        <v>http://blocgame.com/stats.php?id=62887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2</v>
      </c>
      <c r="AA179" s="8">
        <f>V179/N179</f>
        <v>1.1033806957373837</v>
      </c>
      <c r="AB179" s="4">
        <f>N179/6</f>
        <v>340.16666666666669</v>
      </c>
      <c r="AC179" s="4">
        <f>V179/6</f>
        <v>375.33333333333331</v>
      </c>
    </row>
    <row r="180" spans="1:29" x14ac:dyDescent="0.25">
      <c r="A180" t="str">
        <f>feed!A180</f>
        <v>Rudenia</v>
      </c>
      <c r="B180" t="str">
        <f>feed!B180</f>
        <v>Supreme Leader</v>
      </c>
      <c r="C180" t="str">
        <f>feed!C180</f>
        <v>The Fallen</v>
      </c>
      <c r="D180">
        <f>SUMPRODUCT(MID(0&amp;feed!D180,LARGE(INDEX(ISNUMBER(--MID(feed!D180,ROW($1:$19),1))*
ROW($1:$19),0),ROW($1:$19))+1,1)*10^ROW($1:$19)/10)</f>
        <v>7</v>
      </c>
      <c r="E180">
        <f>SUMPRODUCT(MID(0&amp;feed!E180,LARGE(INDEX(ISNUMBER(--MID(feed!E180,ROW($1:$19),1))*
ROW($1:$19),0),ROW($1:$19))+1,1)*10^ROW($1:$19)/10)</f>
        <v>1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2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5</v>
      </c>
      <c r="K180">
        <f>SUMPRODUCT(MID(0&amp;feed!K180,LARGE(INDEX(ISNUMBER(--MID(feed!K180,ROW($1:$19),1))*
ROW($1:$19),0),ROW($1:$19))+1,1)*10^ROW($1:$19)/10)</f>
        <v>12</v>
      </c>
      <c r="L180">
        <f>SUMPRODUCT(MID(0&amp;feed!L180,LARGE(INDEX(ISNUMBER(--MID(feed!L180,ROW($1:$19),1))*
ROW($1:$19),0),ROW($1:$19))+1,1)*10^ROW($1:$19)/10)</f>
        <v>10</v>
      </c>
      <c r="M180" t="str">
        <f>feed!M180</f>
        <v>Free Market</v>
      </c>
      <c r="N180">
        <f>SUMPRODUCT(MID(0&amp;feed!N180,LARGE(INDEX(ISNUMBER(--MID(feed!N180,ROW($1:$5),1))*
ROW($1:$5),0),ROW($1:$5))+1,1)*10^ROW($1:$5)/10)</f>
        <v>2036</v>
      </c>
      <c r="O180">
        <f>SUMPRODUCT(MID(0&amp;feed!O180,LARGE(INDEX(ISNUMBER(--MID(feed!O180,ROW($1:$5),1))*
ROW($1:$5),0),ROW($1:$5))+1,1)*10^ROW($1:$5)/10)</f>
        <v>2363</v>
      </c>
      <c r="P180" t="str">
        <f>feed!P180</f>
        <v>Near Depletion</v>
      </c>
      <c r="Q180">
        <f>IF(P180=0,40, IF(P180="Depleted",0, IF(P180="Near Depletion",10, IF(P180="Plentiful",70, IF(P180="Untapped",90,"Error")))))</f>
        <v>10</v>
      </c>
      <c r="R180" t="str">
        <f>feed!Q180</f>
        <v>Mediocre</v>
      </c>
      <c r="S180">
        <f>IF(R180="None",0, IF(R180="Meagre",1.5, IF(R180="Small",3, IF(R180="Mediocre",4.5, IF(R180="Somewhat Large",6, IF(R180="Large",7.5, IF(R180="Powerful",9, IF(R180="Very Powerful",10,"Error"))))))))</f>
        <v>4.5</v>
      </c>
      <c r="T180" t="str">
        <f>feed!R180</f>
        <v>Arabia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180" t="str">
        <f>feed!U180</f>
        <v>http://blocgame.com/stats.php?id=47765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5886</v>
      </c>
      <c r="AA180" s="8">
        <f>V180/N180</f>
        <v>7.6797642436149314</v>
      </c>
      <c r="AB180" s="4">
        <f>N180/6</f>
        <v>339.33333333333331</v>
      </c>
      <c r="AC180" s="4">
        <f>V180/6</f>
        <v>2606</v>
      </c>
    </row>
    <row r="181" spans="1:29" x14ac:dyDescent="0.25">
      <c r="A181" t="str">
        <f>feed!A181</f>
        <v>Mangkok</v>
      </c>
      <c r="B181" t="str">
        <f>feed!B181</f>
        <v>MangkukHayun</v>
      </c>
      <c r="C181" t="str">
        <f>feed!C181</f>
        <v>Interpol</v>
      </c>
      <c r="D181">
        <f>SUMPRODUCT(MID(0&amp;feed!D181,LARGE(INDEX(ISNUMBER(--MID(feed!D181,ROW($1:$19),1))*
ROW($1:$19),0),ROW($1:$19))+1,1)*10^ROW($1:$19)/10)</f>
        <v>88</v>
      </c>
      <c r="E181">
        <f>SUMPRODUCT(MID(0&amp;feed!E181,LARGE(INDEX(ISNUMBER(--MID(feed!E181,ROW($1:$19),1))*
ROW($1:$19),0),ROW($1:$19))+1,1)*10^ROW($1:$19)/10)</f>
        <v>0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3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1</v>
      </c>
      <c r="K181">
        <f>SUMPRODUCT(MID(0&amp;feed!K181,LARGE(INDEX(ISNUMBER(--MID(feed!K181,ROW($1:$19),1))*
ROW($1:$19),0),ROW($1:$19))+1,1)*10^ROW($1:$19)/10)</f>
        <v>21</v>
      </c>
      <c r="L181">
        <f>SUMPRODUCT(MID(0&amp;feed!L181,LARGE(INDEX(ISNUMBER(--MID(feed!L181,ROW($1:$19),1))*
ROW($1:$19),0),ROW($1:$19))+1,1)*10^ROW($1:$19)/10)</f>
        <v>16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2031</v>
      </c>
      <c r="O181">
        <f>SUMPRODUCT(MID(0&amp;feed!O181,LARGE(INDEX(ISNUMBER(--MID(feed!O181,ROW($1:$5),1))*
ROW($1:$5),0),ROW($1:$5))+1,1)*10^ROW($1:$5)/10)</f>
        <v>351</v>
      </c>
      <c r="P181">
        <f>feed!P181</f>
        <v>0</v>
      </c>
      <c r="Q181">
        <f>IF(P181=0,40, IF(P181="Depleted",0, IF(P181="Near Depletion",10, IF(P181="Plentiful",70, IF(P181="Untapped",90,"Error")))))</f>
        <v>40</v>
      </c>
      <c r="R181" t="str">
        <f>feed!Q181</f>
        <v>Mediocre</v>
      </c>
      <c r="S181">
        <f>IF(R181="None",0, IF(R181="Meagre",1.5, IF(R181="Small",3, IF(R181="Mediocre",4.5, IF(R181="Somewhat Large",6, IF(R181="Large",7.5, IF(R181="Powerful",9, IF(R181="Very Powerful",10,"Error"))))))))</f>
        <v>4.5</v>
      </c>
      <c r="T181" t="str">
        <f>feed!R181</f>
        <v>East Indies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181" t="str">
        <f>feed!U181</f>
        <v>http://blocgame.com/stats.php?id=62210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37382</v>
      </c>
      <c r="AA181" s="8">
        <f>V181/N181</f>
        <v>26.345150172328903</v>
      </c>
      <c r="AB181" s="4">
        <f>N181/6</f>
        <v>338.5</v>
      </c>
      <c r="AC181" s="4">
        <f>V181/6</f>
        <v>8917.8333333333339</v>
      </c>
    </row>
    <row r="182" spans="1:29" x14ac:dyDescent="0.25">
      <c r="A182" t="str">
        <f>feed!A182</f>
        <v>Kulunkjin</v>
      </c>
      <c r="B182" t="str">
        <f>feed!B182</f>
        <v>Areum ling</v>
      </c>
      <c r="C182" t="str">
        <f>feed!C182</f>
        <v>SPQR</v>
      </c>
      <c r="D182">
        <f>SUMPRODUCT(MID(0&amp;feed!D182,LARGE(INDEX(ISNUMBER(--MID(feed!D182,ROW($1:$19),1))*
ROW($1:$19),0),ROW($1:$19))+1,1)*10^ROW($1:$19)/10)</f>
        <v>21</v>
      </c>
      <c r="E182">
        <f>SUMPRODUCT(MID(0&amp;feed!E182,LARGE(INDEX(ISNUMBER(--MID(feed!E182,ROW($1:$19),1))*
ROW($1:$19),0),ROW($1:$19))+1,1)*10^ROW($1:$19)/10)</f>
        <v>0</v>
      </c>
      <c r="F182" t="str">
        <f>feed!F182</f>
        <v>First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0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59</v>
      </c>
      <c r="K182">
        <f>SUMPRODUCT(MID(0&amp;feed!K182,LARGE(INDEX(ISNUMBER(--MID(feed!K182,ROW($1:$19),1))*
ROW($1:$19),0),ROW($1:$19))+1,1)*10^ROW($1:$19)/10)</f>
        <v>6</v>
      </c>
      <c r="L182">
        <f>SUMPRODUCT(MID(0&amp;feed!L182,LARGE(INDEX(ISNUMBER(--MID(feed!L182,ROW($1:$19),1))*
ROW($1:$19),0),ROW($1:$19))+1,1)*10^ROW($1:$19)/10)</f>
        <v>4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2028</v>
      </c>
      <c r="O182">
        <f>SUMPRODUCT(MID(0&amp;feed!O182,LARGE(INDEX(ISNUMBER(--MID(feed!O182,ROW($1:$5),1))*
ROW($1:$5),0),ROW($1:$5))+1,1)*10^ROW($1:$5)/10)</f>
        <v>4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Mediocre</v>
      </c>
      <c r="S182">
        <f>IF(R182="None",0, IF(R182="Meagre",1.5, IF(R182="Small",3, IF(R182="Mediocre",4.5, IF(R182="Somewhat Large",6, IF(R182="Large",7.5, IF(R182="Powerful",9, IF(R182="Very Powerful",10,"Error"))))))))</f>
        <v>4.5</v>
      </c>
      <c r="T182" t="str">
        <f>feed!R182</f>
        <v>Pacific Rim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182" t="str">
        <f>feed!U182</f>
        <v>http://blocgame.com/stats.php?id=62604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3071</v>
      </c>
      <c r="AA182" s="8">
        <f>V182/N182</f>
        <v>3.363412228796844</v>
      </c>
      <c r="AB182" s="4">
        <f>N182/6</f>
        <v>338</v>
      </c>
      <c r="AC182" s="4">
        <f>V182/6</f>
        <v>1136.8333333333333</v>
      </c>
    </row>
    <row r="183" spans="1:29" x14ac:dyDescent="0.25">
      <c r="A183" t="str">
        <f>feed!A183</f>
        <v>Baden</v>
      </c>
      <c r="B183" t="str">
        <f>feed!B183</f>
        <v>Spectral.Knight</v>
      </c>
      <c r="C183" t="str">
        <f>feed!C183</f>
        <v>SPQR</v>
      </c>
      <c r="D183">
        <f>SUMPRODUCT(MID(0&amp;feed!D183,LARGE(INDEX(ISNUMBER(--MID(feed!D183,ROW($1:$19),1))*
ROW($1:$19),0),ROW($1:$19))+1,1)*10^ROW($1:$19)/10)</f>
        <v>99</v>
      </c>
      <c r="E183">
        <f>SUMPRODUCT(MID(0&amp;feed!E183,LARGE(INDEX(ISNUMBER(--MID(feed!E183,ROW($1:$19),1))*
ROW($1:$19),0),ROW($1:$19))+1,1)*10^ROW($1:$19)/10)</f>
        <v>1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1</v>
      </c>
      <c r="K183">
        <f>SUMPRODUCT(MID(0&amp;feed!K183,LARGE(INDEX(ISNUMBER(--MID(feed!K183,ROW($1:$19),1))*
ROW($1:$19),0),ROW($1:$19))+1,1)*10^ROW($1:$19)/10)</f>
        <v>15</v>
      </c>
      <c r="L183">
        <f>SUMPRODUCT(MID(0&amp;feed!L183,LARGE(INDEX(ISNUMBER(--MID(feed!L183,ROW($1:$19),1))*
ROW($1:$19),0),ROW($1:$19))+1,1)*10^ROW($1:$19)/10)</f>
        <v>4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2012</v>
      </c>
      <c r="O183">
        <f>SUMPRODUCT(MID(0&amp;feed!O183,LARGE(INDEX(ISNUMBER(--MID(feed!O183,ROW($1:$5),1))*
ROW($1:$5),0),ROW($1:$5))+1,1)*10^ROW($1:$5)/10)</f>
        <v>170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Somewhat Large</v>
      </c>
      <c r="S183">
        <f>IF(R183="None",0, IF(R183="Meagre",1.5, IF(R183="Small",3, IF(R183="Mediocre",4.5, IF(R183="Somewhat Large",6, IF(R183="Large",7.5, IF(R183="Powerful",9, IF(R183="Very Powerful",10,"Error"))))))))</f>
        <v>6</v>
      </c>
      <c r="T183" t="str">
        <f>feed!R183</f>
        <v>East Indies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183" t="str">
        <f>feed!U183</f>
        <v>http://blocgame.com/stats.php?id=48684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26682</v>
      </c>
      <c r="AA183" s="8">
        <f>V183/N183</f>
        <v>17.54821073558648</v>
      </c>
      <c r="AB183" s="4">
        <f>N183/6</f>
        <v>335.33333333333331</v>
      </c>
      <c r="AC183" s="4">
        <f>V183/6</f>
        <v>5884.5</v>
      </c>
    </row>
    <row r="184" spans="1:29" x14ac:dyDescent="0.25">
      <c r="A184" t="str">
        <f>feed!A184</f>
        <v>Lothlï¿½rien</v>
      </c>
      <c r="B184" t="str">
        <f>feed!B184</f>
        <v>Galadriel</v>
      </c>
      <c r="C184">
        <f>feed!C184</f>
        <v>0</v>
      </c>
      <c r="D184">
        <f>SUMPRODUCT(MID(0&amp;feed!D184,LARGE(INDEX(ISNUMBER(--MID(feed!D184,ROW($1:$19),1))*
ROW($1:$19),0),ROW($1:$19))+1,1)*10^ROW($1:$19)/10)</f>
        <v>159</v>
      </c>
      <c r="E184">
        <f>SUMPRODUCT(MID(0&amp;feed!E184,LARGE(INDEX(ISNUMBER(--MID(feed!E184,ROW($1:$19),1))*
ROW($1:$19),0),ROW($1:$19))+1,1)*10^ROW($1:$19)/10)</f>
        <v>32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1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1</v>
      </c>
      <c r="K184">
        <f>SUMPRODUCT(MID(0&amp;feed!K184,LARGE(INDEX(ISNUMBER(--MID(feed!K184,ROW($1:$19),1))*
ROW($1:$19),0),ROW($1:$19))+1,1)*10^ROW($1:$19)/10)</f>
        <v>45</v>
      </c>
      <c r="L184">
        <f>SUMPRODUCT(MID(0&amp;feed!L184,LARGE(INDEX(ISNUMBER(--MID(feed!L184,ROW($1:$19),1))*
ROW($1:$19),0),ROW($1:$19))+1,1)*10^ROW($1:$19)/10)</f>
        <v>45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2011</v>
      </c>
      <c r="O184">
        <f>SUMPRODUCT(MID(0&amp;feed!O184,LARGE(INDEX(ISNUMBER(--MID(feed!O184,ROW($1:$5),1))*
ROW($1:$5),0),ROW($1:$5))+1,1)*10^ROW($1:$5)/10)</f>
        <v>11078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feed!R184</f>
        <v>Atlas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184" t="str">
        <f>feed!U184</f>
        <v>http://blocgame.com/stats.php?id=64165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9136</v>
      </c>
      <c r="AA184" s="8">
        <f>V184/N184</f>
        <v>21.698657384385879</v>
      </c>
      <c r="AB184" s="4">
        <f>N184/6</f>
        <v>335.16666666666669</v>
      </c>
      <c r="AC184" s="4">
        <f>V184/6</f>
        <v>7272.666666666667</v>
      </c>
    </row>
    <row r="185" spans="1:29" x14ac:dyDescent="0.25">
      <c r="A185" t="str">
        <f>feed!A185</f>
        <v>Cocobongo</v>
      </c>
      <c r="B185" t="str">
        <f>feed!B185</f>
        <v>Cuban Pete</v>
      </c>
      <c r="C185" t="str">
        <f>feed!C185</f>
        <v>Interpol</v>
      </c>
      <c r="D185">
        <f>SUMPRODUCT(MID(0&amp;feed!D185,LARGE(INDEX(ISNUMBER(--MID(feed!D185,ROW($1:$19),1))*
ROW($1:$19),0),ROW($1:$19))+1,1)*10^ROW($1:$19)/10)</f>
        <v>60</v>
      </c>
      <c r="E185">
        <f>SUMPRODUCT(MID(0&amp;feed!E185,LARGE(INDEX(ISNUMBER(--MID(feed!E185,ROW($1:$19),1))*
ROW($1:$19),0),ROW($1:$19))+1,1)*10^ROW($1:$19)/10)</f>
        <v>3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1</v>
      </c>
      <c r="K185">
        <f>SUMPRODUCT(MID(0&amp;feed!K185,LARGE(INDEX(ISNUMBER(--MID(feed!K185,ROW($1:$19),1))*
ROW($1:$19),0),ROW($1:$19))+1,1)*10^ROW($1:$19)/10)</f>
        <v>13</v>
      </c>
      <c r="L185">
        <f>SUMPRODUCT(MID(0&amp;feed!L185,LARGE(INDEX(ISNUMBER(--MID(feed!L185,ROW($1:$19),1))*
ROW($1:$19),0),ROW($1:$19))+1,1)*10^ROW($1:$19)/10)</f>
        <v>1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2003</v>
      </c>
      <c r="O185">
        <f>SUMPRODUCT(MID(0&amp;feed!O185,LARGE(INDEX(ISNUMBER(--MID(feed!O185,ROW($1:$5),1))*
ROW($1:$5),0),ROW($1:$5))+1,1)*10^ROW($1:$5)/10)</f>
        <v>277</v>
      </c>
      <c r="P185" t="str">
        <f>feed!P185</f>
        <v>Untapped</v>
      </c>
      <c r="Q185">
        <f>IF(P185=0,40, IF(P185="Depleted",0, IF(P185="Near Depletion",10, IF(P185="Plentiful",70, IF(P185="Untapped",90,"Error")))))</f>
        <v>90</v>
      </c>
      <c r="R185" t="str">
        <f>feed!Q185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feed!R185</f>
        <v>Gran Colombia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185" t="str">
        <f>feed!U185</f>
        <v>http://blocgame.com/stats.php?id=58193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11340</v>
      </c>
      <c r="AA185" s="8">
        <f>V185/N185</f>
        <v>9.0314528207688465</v>
      </c>
      <c r="AB185" s="4">
        <f>N185/6</f>
        <v>333.83333333333331</v>
      </c>
      <c r="AC185" s="4">
        <f>V185/6</f>
        <v>3015</v>
      </c>
    </row>
    <row r="186" spans="1:29" x14ac:dyDescent="0.25">
      <c r="A186" t="str">
        <f>feed!A186</f>
        <v>Inderapura</v>
      </c>
      <c r="B186" t="str">
        <f>feed!B186</f>
        <v>Lordfazal</v>
      </c>
      <c r="C186" t="str">
        <f>feed!C186</f>
        <v>PIRATES</v>
      </c>
      <c r="D186">
        <f>SUMPRODUCT(MID(0&amp;feed!D186,LARGE(INDEX(ISNUMBER(--MID(feed!D186,ROW($1:$19),1))*
ROW($1:$19),0),ROW($1:$19))+1,1)*10^ROW($1:$19)/10)</f>
        <v>85</v>
      </c>
      <c r="E186">
        <f>SUMPRODUCT(MID(0&amp;feed!E186,LARGE(INDEX(ISNUMBER(--MID(feed!E186,ROW($1:$19),1))*
ROW($1:$19),0),ROW($1:$19))+1,1)*10^ROW($1:$19)/10)</f>
        <v>5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3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2</v>
      </c>
      <c r="K186">
        <f>SUMPRODUCT(MID(0&amp;feed!K186,LARGE(INDEX(ISNUMBER(--MID(feed!K186,ROW($1:$19),1))*
ROW($1:$19),0),ROW($1:$19))+1,1)*10^ROW($1:$19)/10)</f>
        <v>16</v>
      </c>
      <c r="L186">
        <f>SUMPRODUCT(MID(0&amp;feed!L186,LARGE(INDEX(ISNUMBER(--MID(feed!L186,ROW($1:$19),1))*
ROW($1:$19),0),ROW($1:$19))+1,1)*10^ROW($1:$19)/10)</f>
        <v>10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1999</v>
      </c>
      <c r="O186">
        <f>SUMPRODUCT(MID(0&amp;feed!O186,LARGE(INDEX(ISNUMBER(--MID(feed!O186,ROW($1:$5),1))*
ROW($1:$5),0),ROW($1:$5))+1,1)*10^ROW($1:$5)/10)</f>
        <v>488</v>
      </c>
      <c r="P186" t="str">
        <f>feed!P186</f>
        <v>Untapped</v>
      </c>
      <c r="Q186">
        <f>IF(P186=0,40, IF(P186="Depleted",0, IF(P186="Near Depletion",10, IF(P186="Plentiful",70, IF(P186="Untapped",90,"Error")))))</f>
        <v>90</v>
      </c>
      <c r="R186" t="str">
        <f>feed!Q186</f>
        <v>Large</v>
      </c>
      <c r="S186">
        <f>IF(R186="None",0, IF(R186="Meagre",1.5, IF(R186="Small",3, IF(R186="Mediocre",4.5, IF(R186="Somewhat Large",6, IF(R186="Large",7.5, IF(R186="Powerful",9, IF(R186="Very Powerful",10,"Error"))))))))</f>
        <v>7.5</v>
      </c>
      <c r="T186" t="str">
        <f>feed!R186</f>
        <v>East Indies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186" t="str">
        <f>feed!U186</f>
        <v>http://blocgame.com/stats.php?id=62928</v>
      </c>
      <c r="X186" s="4">
        <f>SUMPRODUCT(MID(0&amp;feed!V186,LARGE(INDEX(ISNUMBER(--MID(feed!V186,ROW($1:$5),1))*
ROW($1:$5),0),ROW($1:$5))+1,1)*10^ROW($1:$5)/10)</f>
        <v>0</v>
      </c>
      <c r="Y186">
        <f>feed!W186</f>
        <v>0.05</v>
      </c>
      <c r="Z186" s="4">
        <f>V186-H186*750-K186*375-L186*375</f>
        <v>4290</v>
      </c>
      <c r="AA186" s="8">
        <f>V186/N186</f>
        <v>8.1490745372686337</v>
      </c>
      <c r="AB186" s="4">
        <f>N186/6</f>
        <v>333.16666666666669</v>
      </c>
      <c r="AC186" s="4">
        <f>V186/6</f>
        <v>2715</v>
      </c>
    </row>
    <row r="187" spans="1:29" x14ac:dyDescent="0.25">
      <c r="A187" t="str">
        <f>feed!A187</f>
        <v>Neu-Berlin</v>
      </c>
      <c r="B187" t="str">
        <f>feed!B187</f>
        <v>JewWithCoins</v>
      </c>
      <c r="C187">
        <f>feed!C187</f>
        <v>0</v>
      </c>
      <c r="D187">
        <f>SUMPRODUCT(MID(0&amp;feed!D187,LARGE(INDEX(ISNUMBER(--MID(feed!D187,ROW($1:$19),1))*
ROW($1:$19),0),ROW($1:$19))+1,1)*10^ROW($1:$19)/10)</f>
        <v>49</v>
      </c>
      <c r="E187">
        <f>SUMPRODUCT(MID(0&amp;feed!E187,LARGE(INDEX(ISNUMBER(--MID(feed!E187,ROW($1:$19),1))*
ROW($1:$19),0),ROW($1:$19))+1,1)*10^ROW($1:$19)/10)</f>
        <v>6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3</v>
      </c>
      <c r="I187" t="str">
        <f>feed!I187</f>
        <v>Poor</v>
      </c>
      <c r="J187">
        <f>SUMPRODUCT(MID(0&amp;feed!J187,LARGE(INDEX(ISNUMBER(--MID(feed!J187,ROW($1:$19),1))*
ROW($1:$19),0),ROW($1:$19))+1,1)*10^ROW($1:$19)/10)</f>
        <v>132</v>
      </c>
      <c r="K187">
        <f>SUMPRODUCT(MID(0&amp;feed!K187,LARGE(INDEX(ISNUMBER(--MID(feed!K187,ROW($1:$19),1))*
ROW($1:$19),0),ROW($1:$19))+1,1)*10^ROW($1:$19)/10)</f>
        <v>20</v>
      </c>
      <c r="L187">
        <f>SUMPRODUCT(MID(0&amp;feed!L187,LARGE(INDEX(ISNUMBER(--MID(feed!L187,ROW($1:$19),1))*
ROW($1:$19),0),ROW($1:$19))+1,1)*10^ROW($1:$19)/10)</f>
        <v>14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1994</v>
      </c>
      <c r="O187">
        <f>SUMPRODUCT(MID(0&amp;feed!O187,LARGE(INDEX(ISNUMBER(--MID(feed!O187,ROW($1:$5),1))*
ROW($1:$5),0),ROW($1:$5))+1,1)*10^ROW($1:$5)/10)</f>
        <v>282</v>
      </c>
      <c r="P187" t="str">
        <f>feed!P187</f>
        <v>Untapped</v>
      </c>
      <c r="Q187">
        <f>IF(P187=0,40, IF(P187="Depleted",0, IF(P187="Near Depletion",10, IF(P187="Plentiful",70, IF(P187="Untapped",90,"Error")))))</f>
        <v>90</v>
      </c>
      <c r="R187" t="str">
        <f>feed!Q187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feed!R187</f>
        <v>China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187" t="str">
        <f>feed!U187</f>
        <v>http://blocgame.com/stats.php?id=63504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15574</v>
      </c>
      <c r="AA187" s="8">
        <f>V187/N187</f>
        <v>15.332998996990973</v>
      </c>
      <c r="AB187" s="4">
        <f>N187/6</f>
        <v>332.33333333333331</v>
      </c>
      <c r="AC187" s="4">
        <f>V187/6</f>
        <v>5095.666666666667</v>
      </c>
    </row>
    <row r="188" spans="1:29" x14ac:dyDescent="0.25">
      <c r="A188" t="str">
        <f>feed!A188</f>
        <v>Genocidia</v>
      </c>
      <c r="B188" t="str">
        <f>feed!B188</f>
        <v>wolf2686</v>
      </c>
      <c r="C188" t="str">
        <f>feed!C188</f>
        <v>The Hetairoi Guild</v>
      </c>
      <c r="D188">
        <f>SUMPRODUCT(MID(0&amp;feed!D188,LARGE(INDEX(ISNUMBER(--MID(feed!D188,ROW($1:$19),1))*
ROW($1:$19),0),ROW($1:$19))+1,1)*10^ROW($1:$19)/10)</f>
        <v>2</v>
      </c>
      <c r="E188">
        <f>SUMPRODUCT(MID(0&amp;feed!E188,LARGE(INDEX(ISNUMBER(--MID(feed!E188,ROW($1:$19),1))*
ROW($1:$19),0),ROW($1:$19))+1,1)*10^ROW($1:$19)/10)</f>
        <v>0</v>
      </c>
      <c r="F188" t="str">
        <f>feed!F188</f>
        <v>Second World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61</v>
      </c>
      <c r="K188">
        <f>SUMPRODUCT(MID(0&amp;feed!K188,LARGE(INDEX(ISNUMBER(--MID(feed!K188,ROW($1:$19),1))*
ROW($1:$19),0),ROW($1:$19))+1,1)*10^ROW($1:$19)/10)</f>
        <v>11</v>
      </c>
      <c r="L188">
        <f>SUMPRODUCT(MID(0&amp;feed!L188,LARGE(INDEX(ISNUMBER(--MID(feed!L188,ROW($1:$19),1))*
ROW($1:$19),0),ROW($1:$19))+1,1)*10^ROW($1:$19)/10)</f>
        <v>4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1984</v>
      </c>
      <c r="O188">
        <f>SUMPRODUCT(MID(0&amp;feed!O188,LARGE(INDEX(ISNUMBER(--MID(feed!O188,ROW($1:$5),1))*
ROW($1:$5),0),ROW($1:$5))+1,1)*10^ROW($1:$5)/10)</f>
        <v>270</v>
      </c>
      <c r="P188" t="str">
        <f>feed!P188</f>
        <v>Untapped</v>
      </c>
      <c r="Q188">
        <f>IF(P188=0,40, IF(P188="Depleted",0, IF(P188="Near Depletion",10, IF(P188="Plentiful",70, IF(P188="Untapped",90,"Error")))))</f>
        <v>90</v>
      </c>
      <c r="R188" t="str">
        <f>feed!Q188</f>
        <v>Large</v>
      </c>
      <c r="S188">
        <f>IF(R188="None",0, IF(R188="Meagre",1.5, IF(R188="Small",3, IF(R188="Mediocre",4.5, IF(R188="Somewhat Large",6, IF(R188="Large",7.5, IF(R188="Powerful",9, IF(R188="Very Powerful",10,"Error"))))))))</f>
        <v>7.5</v>
      </c>
      <c r="T188" t="str">
        <f>feed!R188</f>
        <v>China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188" t="str">
        <f>feed!U188</f>
        <v>http://blocgame.com/stats.php?id=41291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>V188-H188*750-K188*375-L188*375</f>
        <v>2529</v>
      </c>
      <c r="AA188" s="8">
        <f>V188/N188</f>
        <v>4.487903225806452</v>
      </c>
      <c r="AB188" s="4">
        <f>N188/6</f>
        <v>330.66666666666669</v>
      </c>
      <c r="AC188" s="4">
        <f>V188/6</f>
        <v>1484</v>
      </c>
    </row>
    <row r="189" spans="1:29" x14ac:dyDescent="0.25">
      <c r="A189" t="str">
        <f>feed!A189</f>
        <v>raja_png</v>
      </c>
      <c r="B189" t="str">
        <f>feed!B189</f>
        <v>DiDi27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5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1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25</v>
      </c>
      <c r="K189">
        <f>SUMPRODUCT(MID(0&amp;feed!K189,LARGE(INDEX(ISNUMBER(--MID(feed!K189,ROW($1:$19),1))*
ROW($1:$19),0),ROW($1:$19))+1,1)*10^ROW($1:$19)/10)</f>
        <v>2</v>
      </c>
      <c r="L189">
        <f>SUMPRODUCT(MID(0&amp;feed!L189,LARGE(INDEX(ISNUMBER(--MID(feed!L189,ROW($1:$19),1))*
ROW($1:$19),0),ROW($1:$19))+1,1)*10^ROW($1:$19)/10)</f>
        <v>3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1976</v>
      </c>
      <c r="O189">
        <f>SUMPRODUCT(MID(0&amp;feed!O189,LARGE(INDEX(ISNUMBER(--MID(feed!O189,ROW($1:$5),1))*
ROW($1:$5),0),ROW($1:$5))+1,1)*10^ROW($1:$5)/10)</f>
        <v>53</v>
      </c>
      <c r="P189" t="str">
        <f>feed!P189</f>
        <v>Untapped</v>
      </c>
      <c r="Q189">
        <f>IF(P189=0,40, IF(P189="Depleted",0, IF(P189="Near Depletion",10, IF(P189="Plentiful",70, IF(P189="Untapped",90,"Error")))))</f>
        <v>90</v>
      </c>
      <c r="R189" t="str">
        <f>feed!Q189</f>
        <v>Meagre</v>
      </c>
      <c r="S189">
        <f>IF(R189="None",0, IF(R189="Meagre",1.5, IF(R189="Small",3, IF(R189="Mediocre",4.5, IF(R189="Somewhat Large",6, IF(R189="Large",7.5, IF(R189="Powerful",9, IF(R189="Very Powerful",10,"Error"))))))))</f>
        <v>1.5</v>
      </c>
      <c r="T189" t="str">
        <f>feed!R189</f>
        <v>Pacific Rim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89" t="str">
        <f>feed!U189</f>
        <v>http://blocgame.com/stats.php?id=62000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157</v>
      </c>
      <c r="AA189" s="8">
        <f>V189/N189</f>
        <v>1.4078947368421053</v>
      </c>
      <c r="AB189" s="4">
        <f>N189/6</f>
        <v>329.33333333333331</v>
      </c>
      <c r="AC189" s="4">
        <f>V189/6</f>
        <v>463.66666666666669</v>
      </c>
    </row>
    <row r="190" spans="1:29" x14ac:dyDescent="0.25">
      <c r="A190" t="str">
        <f>feed!A190</f>
        <v>Kukulala</v>
      </c>
      <c r="B190" t="str">
        <f>feed!B190</f>
        <v>Unkel</v>
      </c>
      <c r="C190">
        <f>feed!C190</f>
        <v>0</v>
      </c>
      <c r="D190">
        <f>SUMPRODUCT(MID(0&amp;feed!D190,LARGE(INDEX(ISNUMBER(--MID(feed!D190,ROW($1:$19),1))*
ROW($1:$19),0),ROW($1:$19))+1,1)*10^ROW($1:$19)/10)</f>
        <v>40</v>
      </c>
      <c r="E190">
        <f>SUMPRODUCT(MID(0&amp;feed!E190,LARGE(INDEX(ISNUMBER(--MID(feed!E190,ROW($1:$19),1))*
ROW($1:$19),0),ROW($1:$19))+1,1)*10^ROW($1:$19)/10)</f>
        <v>5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4</v>
      </c>
      <c r="K190">
        <f>SUMPRODUCT(MID(0&amp;feed!K190,LARGE(INDEX(ISNUMBER(--MID(feed!K190,ROW($1:$19),1))*
ROW($1:$19),0),ROW($1:$19))+1,1)*10^ROW($1:$19)/10)</f>
        <v>17</v>
      </c>
      <c r="L190">
        <f>SUMPRODUCT(MID(0&amp;feed!L190,LARGE(INDEX(ISNUMBER(--MID(feed!L190,ROW($1:$19),1))*
ROW($1:$19),0),ROW($1:$19))+1,1)*10^ROW($1:$19)/10)</f>
        <v>9</v>
      </c>
      <c r="M190" t="str">
        <f>feed!M190</f>
        <v>Free Market</v>
      </c>
      <c r="N190">
        <f>SUMPRODUCT(MID(0&amp;feed!N190,LARGE(INDEX(ISNUMBER(--MID(feed!N190,ROW($1:$5),1))*
ROW($1:$5),0),ROW($1:$5))+1,1)*10^ROW($1:$5)/10)</f>
        <v>1960</v>
      </c>
      <c r="O190">
        <f>SUMPRODUCT(MID(0&amp;feed!O190,LARGE(INDEX(ISNUMBER(--MID(feed!O190,ROW($1:$5),1))*
ROW($1:$5),0),ROW($1:$5))+1,1)*10^ROW($1:$5)/10)</f>
        <v>5</v>
      </c>
      <c r="P190">
        <f>feed!P190</f>
        <v>0</v>
      </c>
      <c r="Q190">
        <f>IF(P190=0,40, IF(P190="Depleted",0, IF(P190="Near Depletion",10, IF(P190="Plentiful",70, IF(P190="Untapped",90,"Error")))))</f>
        <v>40</v>
      </c>
      <c r="R190" t="str">
        <f>feed!Q190</f>
        <v>Somewhat Large</v>
      </c>
      <c r="S190">
        <f>IF(R190="None",0, IF(R190="Meagre",1.5, IF(R190="Small",3, IF(R190="Mediocre",4.5, IF(R190="Somewhat Large",6, IF(R190="Large",7.5, IF(R190="Powerful",9, IF(R190="Very Powerful",10,"Error"))))))))</f>
        <v>6</v>
      </c>
      <c r="T190" t="str">
        <f>feed!R190</f>
        <v>Indochina</v>
      </c>
      <c r="U190" t="str">
        <f>feed!S190</f>
        <v>United States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190" t="str">
        <f>feed!U190</f>
        <v>http://blocgame.com/stats.php?id=60796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16791</v>
      </c>
      <c r="AA190" s="8">
        <f>V190/N190</f>
        <v>14.306632653061225</v>
      </c>
      <c r="AB190" s="4">
        <f>N190/6</f>
        <v>326.66666666666669</v>
      </c>
      <c r="AC190" s="4">
        <f>V190/6</f>
        <v>4673.5</v>
      </c>
    </row>
    <row r="191" spans="1:29" x14ac:dyDescent="0.25">
      <c r="A191" t="str">
        <f>feed!A191</f>
        <v>Swagvila</v>
      </c>
      <c r="B191" t="str">
        <f>feed!B191</f>
        <v>Saddam Hussgay</v>
      </c>
      <c r="C191" t="str">
        <f>feed!C191</f>
        <v>The Fallen</v>
      </c>
      <c r="D191">
        <f>SUMPRODUCT(MID(0&amp;feed!D191,LARGE(INDEX(ISNUMBER(--MID(feed!D191,ROW($1:$19),1))*
ROW($1:$19),0),ROW($1:$19))+1,1)*10^ROW($1:$19)/10)</f>
        <v>88</v>
      </c>
      <c r="E191">
        <f>SUMPRODUCT(MID(0&amp;feed!E191,LARGE(INDEX(ISNUMBER(--MID(feed!E191,ROW($1:$19),1))*
ROW($1:$19),0),ROW($1:$19))+1,1)*10^ROW($1:$19)/10)</f>
        <v>6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3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3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1955</v>
      </c>
      <c r="O191">
        <f>SUMPRODUCT(MID(0&amp;feed!O191,LARGE(INDEX(ISNUMBER(--MID(feed!O191,ROW($1:$5),1))*
ROW($1:$5),0),ROW($1:$5))+1,1)*10^ROW($1:$5)/10)</f>
        <v>254</v>
      </c>
      <c r="P191" t="str">
        <f>feed!P191</f>
        <v>Plentiful</v>
      </c>
      <c r="Q191">
        <f>IF(P191=0,40, IF(P191="Depleted",0, IF(P191="Near Depletion",10, IF(P191="Plentiful",70, IF(P191="Untapped",90,"Error")))))</f>
        <v>70</v>
      </c>
      <c r="R191" t="str">
        <f>feed!Q191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feed!R191</f>
        <v>China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191" t="str">
        <f>feed!U191</f>
        <v>http://blocgame.com/stats.php?id=45990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31491</v>
      </c>
      <c r="AA191" s="8">
        <f>V191/N191</f>
        <v>20.136061381074168</v>
      </c>
      <c r="AB191" s="4">
        <f>N191/6</f>
        <v>325.83333333333331</v>
      </c>
      <c r="AC191" s="4">
        <f>V191/6</f>
        <v>6561</v>
      </c>
    </row>
    <row r="192" spans="1:29" x14ac:dyDescent="0.25">
      <c r="A192" t="str">
        <f>feed!A192</f>
        <v>Gammaria</v>
      </c>
      <c r="B192" t="str">
        <f>feed!B192</f>
        <v>Jacob DeGoes</v>
      </c>
      <c r="C192">
        <f>feed!C192</f>
        <v>0</v>
      </c>
      <c r="D192">
        <f>SUMPRODUCT(MID(0&amp;feed!D192,LARGE(INDEX(ISNUMBER(--MID(feed!D192,ROW($1:$19),1))*
ROW($1:$19),0),ROW($1:$19))+1,1)*10^ROW($1:$19)/10)</f>
        <v>79</v>
      </c>
      <c r="E192">
        <f>SUMPRODUCT(MID(0&amp;feed!E192,LARGE(INDEX(ISNUMBER(--MID(feed!E192,ROW($1:$19),1))*
ROW($1:$19),0),ROW($1:$19))+1,1)*10^ROW($1:$19)/10)</f>
        <v>0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3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13</v>
      </c>
      <c r="K192">
        <f>SUMPRODUCT(MID(0&amp;feed!K192,LARGE(INDEX(ISNUMBER(--MID(feed!K192,ROW($1:$19),1))*
ROW($1:$19),0),ROW($1:$19))+1,1)*10^ROW($1:$19)/10)</f>
        <v>13</v>
      </c>
      <c r="L192">
        <f>SUMPRODUCT(MID(0&amp;feed!L192,LARGE(INDEX(ISNUMBER(--MID(feed!L192,ROW($1:$19),1))*
ROW($1:$19),0),ROW($1:$19))+1,1)*10^ROW($1:$19)/10)</f>
        <v>9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1955</v>
      </c>
      <c r="O192">
        <f>SUMPRODUCT(MID(0&amp;feed!O192,LARGE(INDEX(ISNUMBER(--MID(feed!O192,ROW($1:$5),1))*
ROW($1:$5),0),ROW($1:$5))+1,1)*10^ROW($1:$5)/10)</f>
        <v>603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feed!R192</f>
        <v>East Indies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192" t="str">
        <f>feed!U192</f>
        <v>http://blocgame.com/stats.php?id=64334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>V192-H192*750-K192*375-L192*375</f>
        <v>26369</v>
      </c>
      <c r="AA192" s="8">
        <f>V192/N192</f>
        <v>18.858823529411765</v>
      </c>
      <c r="AB192" s="4">
        <f>N192/6</f>
        <v>325.83333333333331</v>
      </c>
      <c r="AC192" s="4">
        <f>V192/6</f>
        <v>6144.833333333333</v>
      </c>
    </row>
    <row r="193" spans="1:29" x14ac:dyDescent="0.25">
      <c r="A193" t="str">
        <f>feed!A193</f>
        <v>Buchepalia</v>
      </c>
      <c r="B193" t="str">
        <f>feed!B193</f>
        <v>ubiqa</v>
      </c>
      <c r="C193" t="str">
        <f>feed!C193</f>
        <v>Brotherhood of Nod</v>
      </c>
      <c r="D193">
        <f>SUMPRODUCT(MID(0&amp;feed!D193,LARGE(INDEX(ISNUMBER(--MID(feed!D193,ROW($1:$19),1))*
ROW($1:$19),0),ROW($1:$19))+1,1)*10^ROW($1:$19)/10)</f>
        <v>70</v>
      </c>
      <c r="E193">
        <f>SUMPRODUCT(MID(0&amp;feed!E193,LARGE(INDEX(ISNUMBER(--MID(feed!E193,ROW($1:$19),1))*
ROW($1:$19),0),ROW($1:$19))+1,1)*10^ROW($1:$19)/10)</f>
        <v>1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3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16</v>
      </c>
      <c r="K193">
        <f>SUMPRODUCT(MID(0&amp;feed!K193,LARGE(INDEX(ISNUMBER(--MID(feed!K193,ROW($1:$19),1))*
ROW($1:$19),0),ROW($1:$19))+1,1)*10^ROW($1:$19)/10)</f>
        <v>21</v>
      </c>
      <c r="L193">
        <f>SUMPRODUCT(MID(0&amp;feed!L193,LARGE(INDEX(ISNUMBER(--MID(feed!L193,ROW($1:$19),1))*
ROW($1:$19),0),ROW($1:$19))+1,1)*10^ROW($1:$19)/10)</f>
        <v>10</v>
      </c>
      <c r="M193" t="str">
        <f>feed!M193</f>
        <v>Mixed Economy</v>
      </c>
      <c r="N193">
        <f>SUMPRODUCT(MID(0&amp;feed!N193,LARGE(INDEX(ISNUMBER(--MID(feed!N193,ROW($1:$5),1))*
ROW($1:$5),0),ROW($1:$5))+1,1)*10^ROW($1:$5)/10)</f>
        <v>1954</v>
      </c>
      <c r="O193">
        <f>SUMPRODUCT(MID(0&amp;feed!O193,LARGE(INDEX(ISNUMBER(--MID(feed!O193,ROW($1:$5),1))*
ROW($1:$5),0),ROW($1:$5))+1,1)*10^ROW($1:$5)/10)</f>
        <v>35</v>
      </c>
      <c r="P193" t="str">
        <f>feed!P193</f>
        <v>Plentiful</v>
      </c>
      <c r="Q193">
        <f>IF(P193=0,40, IF(P193="Depleted",0, IF(P193="Near Depletion",10, IF(P193="Plentiful",70, IF(P193="Untapped",90,"Error")))))</f>
        <v>70</v>
      </c>
      <c r="R193" t="str">
        <f>feed!Q193</f>
        <v>Powerful</v>
      </c>
      <c r="S193">
        <f>IF(R193="None",0, IF(R193="Meagre",1.5, IF(R193="Small",3, IF(R193="Mediocre",4.5, IF(R193="Somewhat Large",6, IF(R193="Large",7.5, IF(R193="Powerful",9, IF(R193="Very Powerful",10,"Error"))))))))</f>
        <v>9</v>
      </c>
      <c r="T193" t="str">
        <f>feed!R193</f>
        <v>Caribbean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193" t="str">
        <f>feed!U193</f>
        <v>http://blocgame.com/stats.php?id=60734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5139</v>
      </c>
      <c r="AA193" s="8">
        <f>V193/N193</f>
        <v>9.7308085977482079</v>
      </c>
      <c r="AB193" s="4">
        <f>N193/6</f>
        <v>325.66666666666669</v>
      </c>
      <c r="AC193" s="4">
        <f>V193/6</f>
        <v>3169</v>
      </c>
    </row>
    <row r="194" spans="1:29" x14ac:dyDescent="0.25">
      <c r="A194" t="str">
        <f>feed!A195</f>
        <v>Lyranistan</v>
      </c>
      <c r="B194" t="str">
        <f>feed!B195</f>
        <v>Lyranistan</v>
      </c>
      <c r="C194" t="str">
        <f>feed!C195</f>
        <v>Brotherhood of Nod</v>
      </c>
      <c r="D194">
        <f>SUMPRODUCT(MID(0&amp;feed!D195,LARGE(INDEX(ISNUMBER(--MID(feed!D195,ROW($1:$19),1))*
ROW($1:$19),0),ROW($1:$19))+1,1)*10^ROW($1:$19)/10)</f>
        <v>118</v>
      </c>
      <c r="E194">
        <f>SUMPRODUCT(MID(0&amp;feed!E195,LARGE(INDEX(ISNUMBER(--MID(feed!E195,ROW($1:$19),1))*
ROW($1:$19),0),ROW($1:$19))+1,1)*10^ROW($1:$19)/10)</f>
        <v>5</v>
      </c>
      <c r="F194" t="str">
        <f>feed!F195</f>
        <v>Korean War surplus</v>
      </c>
      <c r="G194" t="str">
        <f>feed!G195</f>
        <v>Angelic</v>
      </c>
      <c r="H194">
        <f>SUMPRODUCT(MID(0&amp;feed!H195,LARGE(INDEX(ISNUMBER(--MID(feed!H195,ROW($1:$1),1))*
ROW($1:$1),0),ROW($1:$1))+1,1)*10^ROW($1:$1)/10)</f>
        <v>3</v>
      </c>
      <c r="I194" t="str">
        <f>feed!I195</f>
        <v>Standard</v>
      </c>
      <c r="J194">
        <f>SUMPRODUCT(MID(0&amp;feed!J195,LARGE(INDEX(ISNUMBER(--MID(feed!J195,ROW($1:$19),1))*
ROW($1:$19),0),ROW($1:$19))+1,1)*10^ROW($1:$19)/10)</f>
        <v>0</v>
      </c>
      <c r="K194">
        <f>SUMPRODUCT(MID(0&amp;feed!K195,LARGE(INDEX(ISNUMBER(--MID(feed!K195,ROW($1:$19),1))*
ROW($1:$19),0),ROW($1:$19))+1,1)*10^ROW($1:$19)/10)</f>
        <v>30</v>
      </c>
      <c r="L194">
        <f>SUMPRODUCT(MID(0&amp;feed!L195,LARGE(INDEX(ISNUMBER(--MID(feed!L195,ROW($1:$19),1))*
ROW($1:$19),0),ROW($1:$19))+1,1)*10^ROW($1:$19)/10)</f>
        <v>25</v>
      </c>
      <c r="M194" t="str">
        <f>feed!M195</f>
        <v>Central Planning</v>
      </c>
      <c r="N194">
        <f>SUMPRODUCT(MID(0&amp;feed!N195,LARGE(INDEX(ISNUMBER(--MID(feed!N195,ROW($1:$5),1))*
ROW($1:$5),0),ROW($1:$5))+1,1)*10^ROW($1:$5)/10)</f>
        <v>1953</v>
      </c>
      <c r="O194">
        <f>SUMPRODUCT(MID(0&amp;feed!O195,LARGE(INDEX(ISNUMBER(--MID(feed!O195,ROW($1:$5),1))*
ROW($1:$5),0),ROW($1:$5))+1,1)*10^ROW($1:$5)/10)</f>
        <v>3650</v>
      </c>
      <c r="P194" t="str">
        <f>feed!P195</f>
        <v>Untapped</v>
      </c>
      <c r="Q194">
        <f>IF(P194=0,40, IF(P194="Depleted",0, IF(P194="Near Depletion",10, IF(P194="Plentiful",70, IF(P194="Untapped",90,"Error")))))</f>
        <v>90</v>
      </c>
      <c r="R194" t="str">
        <f>feed!Q195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feed!R195</f>
        <v>Mesopotamia</v>
      </c>
      <c r="U194" t="str">
        <f>feed!S195</f>
        <v>Soviet Union</v>
      </c>
      <c r="V19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194" t="str">
        <f>feed!U195</f>
        <v>http://blocgame.com/stats.php?id=56860</v>
      </c>
      <c r="X194" s="4">
        <f>SUMPRODUCT(MID(0&amp;feed!V195,LARGE(INDEX(ISNUMBER(--MID(feed!V195,ROW($1:$5),1))*
ROW($1:$5),0),ROW($1:$5))+1,1)*10^ROW($1:$5)/10)</f>
        <v>2</v>
      </c>
      <c r="Y194">
        <f>feed!W195</f>
        <v>0</v>
      </c>
      <c r="Z194" s="4">
        <f>V194-H194*750-K194*375-L194*375</f>
        <v>27162</v>
      </c>
      <c r="AA194" s="8">
        <f>V194/N194</f>
        <v>25.62058371735791</v>
      </c>
      <c r="AB194" s="4">
        <f>N194/6</f>
        <v>325.5</v>
      </c>
      <c r="AC194" s="4">
        <f>V194/6</f>
        <v>8339.5</v>
      </c>
    </row>
    <row r="195" spans="1:29" x14ac:dyDescent="0.25">
      <c r="A195" t="str">
        <f>feed!A194</f>
        <v>Targaria</v>
      </c>
      <c r="B195" t="str">
        <f>feed!B194</f>
        <v>i0i0i0</v>
      </c>
      <c r="C195" t="str">
        <f>feed!C194</f>
        <v>SPQR</v>
      </c>
      <c r="D195">
        <f>SUMPRODUCT(MID(0&amp;feed!D194,LARGE(INDEX(ISNUMBER(--MID(feed!D194,ROW($1:$19),1))*
ROW($1:$19),0),ROW($1:$19))+1,1)*10^ROW($1:$19)/10)</f>
        <v>39</v>
      </c>
      <c r="E195">
        <f>SUMPRODUCT(MID(0&amp;feed!E194,LARGE(INDEX(ISNUMBER(--MID(feed!E194,ROW($1:$19),1))*
ROW($1:$19),0),ROW($1:$19))+1,1)*10^ROW($1:$19)/10)</f>
        <v>0</v>
      </c>
      <c r="F195" t="str">
        <f>feed!F194</f>
        <v>First World War surplus</v>
      </c>
      <c r="G195" t="str">
        <f>feed!G194</f>
        <v>Gandhi-like</v>
      </c>
      <c r="H195">
        <f>SUMPRODUCT(MID(0&amp;feed!H194,LARGE(INDEX(ISNUMBER(--MID(feed!H194,ROW($1:$1),1))*
ROW($1:$1),0),ROW($1:$1))+1,1)*10^ROW($1:$1)/10)</f>
        <v>1</v>
      </c>
      <c r="I195" t="str">
        <f>feed!I194</f>
        <v>Elite</v>
      </c>
      <c r="J195">
        <f>SUMPRODUCT(MID(0&amp;feed!J194,LARGE(INDEX(ISNUMBER(--MID(feed!J194,ROW($1:$19),1))*
ROW($1:$19),0),ROW($1:$19))+1,1)*10^ROW($1:$19)/10)</f>
        <v>9</v>
      </c>
      <c r="K195">
        <f>SUMPRODUCT(MID(0&amp;feed!K194,LARGE(INDEX(ISNUMBER(--MID(feed!K194,ROW($1:$19),1))*
ROW($1:$19),0),ROW($1:$19))+1,1)*10^ROW($1:$19)/10)</f>
        <v>10</v>
      </c>
      <c r="L195">
        <f>SUMPRODUCT(MID(0&amp;feed!L194,LARGE(INDEX(ISNUMBER(--MID(feed!L194,ROW($1:$19),1))*
ROW($1:$19),0),ROW($1:$19))+1,1)*10^ROW($1:$19)/10)</f>
        <v>7</v>
      </c>
      <c r="M195" t="str">
        <f>feed!M194</f>
        <v>Central Planning</v>
      </c>
      <c r="N195">
        <f>SUMPRODUCT(MID(0&amp;feed!N194,LARGE(INDEX(ISNUMBER(--MID(feed!N194,ROW($1:$5),1))*
ROW($1:$5),0),ROW($1:$5))+1,1)*10^ROW($1:$5)/10)</f>
        <v>1953</v>
      </c>
      <c r="O195">
        <f>SUMPRODUCT(MID(0&amp;feed!O194,LARGE(INDEX(ISNUMBER(--MID(feed!O194,ROW($1:$5),1))*
ROW($1:$5),0),ROW($1:$5))+1,1)*10^ROW($1:$5)/10)</f>
        <v>133</v>
      </c>
      <c r="P195" t="str">
        <f>feed!P194</f>
        <v>Near Depletion</v>
      </c>
      <c r="Q195">
        <f>IF(P195=0,40, IF(P195="Depleted",0, IF(P195="Near Depletion",10, IF(P195="Plentiful",70, IF(P195="Untapped",90,"Error")))))</f>
        <v>10</v>
      </c>
      <c r="R195" t="str">
        <f>feed!Q194</f>
        <v>Somewhat Large</v>
      </c>
      <c r="S195">
        <f>IF(R195="None",0, IF(R195="Meagre",1.5, IF(R195="Small",3, IF(R195="Mediocre",4.5, IF(R195="Somewhat Large",6, IF(R195="Large",7.5, IF(R195="Powerful",9, IF(R195="Very Powerful",10,"Error"))))))))</f>
        <v>6</v>
      </c>
      <c r="T195" t="str">
        <f>feed!R194</f>
        <v>Pacific Rim</v>
      </c>
      <c r="U195" t="str">
        <f>feed!S194</f>
        <v>Soviet Union</v>
      </c>
      <c r="V195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195" t="str">
        <f>feed!U194</f>
        <v>http://blocgame.com/stats.php?id=42946</v>
      </c>
      <c r="X195" s="4">
        <f>SUMPRODUCT(MID(0&amp;feed!V194,LARGE(INDEX(ISNUMBER(--MID(feed!V194,ROW($1:$5),1))*
ROW($1:$5),0),ROW($1:$5))+1,1)*10^ROW($1:$5)/10)</f>
        <v>0</v>
      </c>
      <c r="Y195">
        <f>feed!W194</f>
        <v>0</v>
      </c>
      <c r="Z195" s="4">
        <f>V195-H195*750-K195*375-L195*375</f>
        <v>5953</v>
      </c>
      <c r="AA195" s="8">
        <f>V195/N195</f>
        <v>6.6963645673323091</v>
      </c>
      <c r="AB195" s="4">
        <f>N195/6</f>
        <v>325.5</v>
      </c>
      <c r="AC195" s="4">
        <f>V195/6</f>
        <v>2179.6666666666665</v>
      </c>
    </row>
    <row r="196" spans="1:29" x14ac:dyDescent="0.25">
      <c r="A196" t="str">
        <f>feed!A196</f>
        <v>Shiba</v>
      </c>
      <c r="B196" t="str">
        <f>feed!B196</f>
        <v>Dogtown33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118</v>
      </c>
      <c r="E196">
        <f>SUMPRODUCT(MID(0&amp;feed!E196,LARGE(INDEX(ISNUMBER(--MID(feed!E196,ROW($1:$19),1))*
ROW($1:$19),0),ROW($1:$19))+1,1)*10^ROW($1:$19)/10)</f>
        <v>0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2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22</v>
      </c>
      <c r="L196">
        <f>SUMPRODUCT(MID(0&amp;feed!L196,LARGE(INDEX(ISNUMBER(--MID(feed!L196,ROW($1:$19),1))*
ROW($1:$19),0),ROW($1:$19))+1,1)*10^ROW($1:$19)/10)</f>
        <v>15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1950</v>
      </c>
      <c r="O196">
        <f>SUMPRODUCT(MID(0&amp;feed!O196,LARGE(INDEX(ISNUMBER(--MID(feed!O196,ROW($1:$5),1))*
ROW($1:$5),0),ROW($1:$5))+1,1)*10^ROW($1:$5)/10)</f>
        <v>35</v>
      </c>
      <c r="P196" t="str">
        <f>feed!P196</f>
        <v>Plentiful</v>
      </c>
      <c r="Q196">
        <f>IF(P196=0,40, IF(P196="Depleted",0, IF(P196="Near Depletion",10, IF(P196="Plentiful",70, IF(P196="Untapped",90,"Error")))))</f>
        <v>70</v>
      </c>
      <c r="R196" t="str">
        <f>feed!Q196</f>
        <v>Mediocre</v>
      </c>
      <c r="S196">
        <f>IF(R196="None",0, IF(R196="Meagre",1.5, IF(R196="Small",3, IF(R196="Mediocre",4.5, IF(R196="Somewhat Large",6, IF(R196="Large",7.5, IF(R196="Powerful",9, IF(R196="Very Powerful",10,"Error"))))))))</f>
        <v>4.5</v>
      </c>
      <c r="T196" t="str">
        <f>feed!R196</f>
        <v>Pacific Rim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196" t="str">
        <f>feed!U196</f>
        <v>http://blocgame.com/stats.php?id=56250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12922</v>
      </c>
      <c r="AA196" s="8">
        <f>V196/N196</f>
        <v>14.511282051282052</v>
      </c>
      <c r="AB196" s="4">
        <f>N196/6</f>
        <v>325</v>
      </c>
      <c r="AC196" s="4">
        <f>V196/6</f>
        <v>4716.166666666667</v>
      </c>
    </row>
    <row r="197" spans="1:29" x14ac:dyDescent="0.25">
      <c r="A197" t="str">
        <f>feed!A197</f>
        <v>Addin-territory</v>
      </c>
      <c r="B197" t="str">
        <f>feed!B197</f>
        <v>Addin</v>
      </c>
      <c r="C197" t="str">
        <f>feed!C197</f>
        <v>PIRATES</v>
      </c>
      <c r="D197">
        <f>SUMPRODUCT(MID(0&amp;feed!D197,LARGE(INDEX(ISNUMBER(--MID(feed!D197,ROW($1:$19),1))*
ROW($1:$19),0),ROW($1:$19))+1,1)*10^ROW($1:$19)/10)</f>
        <v>23</v>
      </c>
      <c r="E197">
        <f>SUMPRODUCT(MID(0&amp;feed!E197,LARGE(INDEX(ISNUMBER(--MID(feed!E197,ROW($1:$19),1))*
ROW($1:$19),0),ROW($1:$19))+1,1)*10^ROW($1:$19)/10)</f>
        <v>0</v>
      </c>
      <c r="F197" t="str">
        <f>feed!F197</f>
        <v>Korean War surplus</v>
      </c>
      <c r="G197" t="str">
        <f>feed!G197</f>
        <v>Nice</v>
      </c>
      <c r="H197">
        <f>SUMPRODUCT(MID(0&amp;feed!H197,LARGE(INDEX(ISNUMBER(--MID(feed!H197,ROW($1:$1),1))*
ROW($1:$1),0),ROW($1:$1))+1,1)*10^ROW($1:$1)/10)</f>
        <v>1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6</v>
      </c>
      <c r="K197">
        <f>SUMPRODUCT(MID(0&amp;feed!K197,LARGE(INDEX(ISNUMBER(--MID(feed!K197,ROW($1:$19),1))*
ROW($1:$19),0),ROW($1:$19))+1,1)*10^ROW($1:$19)/10)</f>
        <v>15</v>
      </c>
      <c r="L197">
        <f>SUMPRODUCT(MID(0&amp;feed!L197,LARGE(INDEX(ISNUMBER(--MID(feed!L197,ROW($1:$19),1))*
ROW($1:$19),0),ROW($1:$19))+1,1)*10^ROW($1:$19)/10)</f>
        <v>4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1945</v>
      </c>
      <c r="O197">
        <f>SUMPRODUCT(MID(0&amp;feed!O197,LARGE(INDEX(ISNUMBER(--MID(feed!O197,ROW($1:$5),1))*
ROW($1:$5),0),ROW($1:$5))+1,1)*10^ROW($1:$5)/10)</f>
        <v>220</v>
      </c>
      <c r="P197">
        <f>feed!P197</f>
        <v>0</v>
      </c>
      <c r="Q197">
        <f>IF(P197=0,40, IF(P197="Depleted",0, IF(P197="Near Depletion",10, IF(P197="Plentiful",70, IF(P197="Untapped",90,"Error")))))</f>
        <v>40</v>
      </c>
      <c r="R197" t="str">
        <f>feed!Q197</f>
        <v>Somewhat Large</v>
      </c>
      <c r="S197">
        <f>IF(R197="None",0, IF(R197="Meagre",1.5, IF(R197="Small",3, IF(R197="Mediocre",4.5, IF(R197="Somewhat Large",6, IF(R197="Large",7.5, IF(R197="Powerful",9, IF(R197="Very Powerful",10,"Error"))))))))</f>
        <v>6</v>
      </c>
      <c r="T197" t="str">
        <f>feed!R197</f>
        <v>Caribbean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197" t="str">
        <f>feed!U197</f>
        <v>http://blocgame.com/stats.php?id=62712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9099</v>
      </c>
      <c r="AA197" s="8">
        <f>V197/N197</f>
        <v>8.7269922879177386</v>
      </c>
      <c r="AB197" s="4">
        <f>N197/6</f>
        <v>324.16666666666669</v>
      </c>
      <c r="AC197" s="4">
        <f>V197/6</f>
        <v>2829</v>
      </c>
    </row>
    <row r="198" spans="1:29" x14ac:dyDescent="0.25">
      <c r="A198" t="str">
        <f>feed!A198</f>
        <v>Honduras</v>
      </c>
      <c r="B198" t="str">
        <f>feed!B198</f>
        <v>Inferno666</v>
      </c>
      <c r="C198" t="str">
        <f>feed!C198</f>
        <v>The Fallen</v>
      </c>
      <c r="D198">
        <f>SUMPRODUCT(MID(0&amp;feed!D198,LARGE(INDEX(ISNUMBER(--MID(feed!D198,ROW($1:$19),1))*
ROW($1:$19),0),ROW($1:$19))+1,1)*10^ROW($1:$19)/10)</f>
        <v>85</v>
      </c>
      <c r="E198">
        <f>SUMPRODUCT(MID(0&amp;feed!E198,LARGE(INDEX(ISNUMBER(--MID(feed!E198,ROW($1:$19),1))*
ROW($1:$19),0),ROW($1:$19))+1,1)*10^ROW($1:$19)/10)</f>
        <v>0</v>
      </c>
      <c r="F198" t="str">
        <f>feed!F198</f>
        <v>Korean War surplus</v>
      </c>
      <c r="G198" t="str">
        <f>feed!G198</f>
        <v>Nice</v>
      </c>
      <c r="H198">
        <f>SUMPRODUCT(MID(0&amp;feed!H198,LARGE(INDEX(ISNUMBER(--MID(feed!H198,ROW($1:$1),1))*
ROW($1:$1),0),ROW($1:$1))+1,1)*10^ROW($1:$1)/10)</f>
        <v>2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9</v>
      </c>
      <c r="K198">
        <f>SUMPRODUCT(MID(0&amp;feed!K198,LARGE(INDEX(ISNUMBER(--MID(feed!K198,ROW($1:$19),1))*
ROW($1:$19),0),ROW($1:$19))+1,1)*10^ROW($1:$19)/10)</f>
        <v>17</v>
      </c>
      <c r="L198">
        <f>SUMPRODUCT(MID(0&amp;feed!L198,LARGE(INDEX(ISNUMBER(--MID(feed!L198,ROW($1:$19),1))*
ROW($1:$19),0),ROW($1:$19))+1,1)*10^ROW($1:$19)/10)</f>
        <v>7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1941</v>
      </c>
      <c r="O198">
        <f>SUMPRODUCT(MID(0&amp;feed!O198,LARGE(INDEX(ISNUMBER(--MID(feed!O198,ROW($1:$5),1))*
ROW($1:$5),0),ROW($1:$5))+1,1)*10^ROW($1:$5)/10)</f>
        <v>323</v>
      </c>
      <c r="P198">
        <f>feed!P198</f>
        <v>0</v>
      </c>
      <c r="Q198">
        <f>IF(P198=0,40, IF(P198="Depleted",0, IF(P198="Near Depletion",10, IF(P198="Plentiful",70, IF(P198="Untapped",90,"Error")))))</f>
        <v>40</v>
      </c>
      <c r="R198" t="str">
        <f>feed!Q198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feed!R198</f>
        <v>Mesoamerica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198" t="str">
        <f>feed!U198</f>
        <v>http://blocgame.com/stats.php?id=60291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28978</v>
      </c>
      <c r="AA198" s="8">
        <f>V198/N198</f>
        <v>20.33900051519835</v>
      </c>
      <c r="AB198" s="4">
        <f>N198/6</f>
        <v>323.5</v>
      </c>
      <c r="AC198" s="4">
        <f>V198/6</f>
        <v>6579.666666666667</v>
      </c>
    </row>
    <row r="199" spans="1:29" x14ac:dyDescent="0.25">
      <c r="A199" t="str">
        <f>feed!A199</f>
        <v>Lomar</v>
      </c>
      <c r="B199" t="str">
        <f>feed!B199</f>
        <v>Sarnen</v>
      </c>
      <c r="C199" t="str">
        <f>feed!C199</f>
        <v>Steel Brotherhood</v>
      </c>
      <c r="D199">
        <f>SUMPRODUCT(MID(0&amp;feed!D199,LARGE(INDEX(ISNUMBER(--MID(feed!D199,ROW($1:$19),1))*
ROW($1:$19),0),ROW($1:$19))+1,1)*10^ROW($1:$19)/10)</f>
        <v>8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Questionable</v>
      </c>
      <c r="H199">
        <f>SUMPRODUCT(MID(0&amp;feed!H199,LARGE(INDEX(ISNUMBER(--MID(feed!H199,ROW($1:$1),1))*
ROW($1:$1),0),ROW($1:$1))+1,1)*10^ROW($1:$1)/10)</f>
        <v>1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78</v>
      </c>
      <c r="K199">
        <f>SUMPRODUCT(MID(0&amp;feed!K199,LARGE(INDEX(ISNUMBER(--MID(feed!K199,ROW($1:$19),1))*
ROW($1:$19),0),ROW($1:$19))+1,1)*10^ROW($1:$19)/10)</f>
        <v>7</v>
      </c>
      <c r="L199">
        <f>SUMPRODUCT(MID(0&amp;feed!L199,LARGE(INDEX(ISNUMBER(--MID(feed!L199,ROW($1:$19),1))*
ROW($1:$19),0),ROW($1:$19))+1,1)*10^ROW($1:$19)/10)</f>
        <v>2</v>
      </c>
      <c r="M199" t="str">
        <f>feed!M199</f>
        <v>Mixed Economy</v>
      </c>
      <c r="N199">
        <f>SUMPRODUCT(MID(0&amp;feed!N199,LARGE(INDEX(ISNUMBER(--MID(feed!N199,ROW($1:$5),1))*
ROW($1:$5),0),ROW($1:$5))+1,1)*10^ROW($1:$5)/10)</f>
        <v>1940</v>
      </c>
      <c r="O199">
        <f>SUMPRODUCT(MID(0&amp;feed!O199,LARGE(INDEX(ISNUMBER(--MID(feed!O199,ROW($1:$5),1))*
ROW($1:$5),0),ROW($1:$5))+1,1)*10^ROW($1:$5)/10)</f>
        <v>766</v>
      </c>
      <c r="P199" t="str">
        <f>feed!P199</f>
        <v>Untapped</v>
      </c>
      <c r="Q199">
        <f>IF(P199=0,40, IF(P199="Depleted",0, IF(P199="Near Depletion",10, IF(P199="Plentiful",70, IF(P199="Untapped",90,"Error")))))</f>
        <v>90</v>
      </c>
      <c r="R199" t="str">
        <f>feed!Q199</f>
        <v>Mediocre</v>
      </c>
      <c r="S199">
        <f>IF(R199="None",0, IF(R199="Meagre",1.5, IF(R199="Small",3, IF(R199="Mediocre",4.5, IF(R199="Somewhat Large",6, IF(R199="Large",7.5, IF(R199="Powerful",9, IF(R199="Very Powerful",10,"Error"))))))))</f>
        <v>4.5</v>
      </c>
      <c r="T199" t="str">
        <f>feed!R199</f>
        <v>Mesopotamia</v>
      </c>
      <c r="U199" t="str">
        <f>feed!S199</f>
        <v>Neutral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199" t="str">
        <f>feed!U199</f>
        <v>http://blocgame.com/stats.php?id=63175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1164</v>
      </c>
      <c r="AA199" s="8">
        <f>V199/N199</f>
        <v>2.7262886597938145</v>
      </c>
      <c r="AB199" s="4">
        <f>N199/6</f>
        <v>323.33333333333331</v>
      </c>
      <c r="AC199" s="4">
        <f>V199/6</f>
        <v>881.5</v>
      </c>
    </row>
    <row r="200" spans="1:29" x14ac:dyDescent="0.25">
      <c r="A200" t="str">
        <f>feed!A200</f>
        <v>PolandThePower</v>
      </c>
      <c r="B200" t="str">
        <f>feed!B200</f>
        <v>PolandThePower44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33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Undisciplined Rabble</v>
      </c>
      <c r="J200">
        <f>SUMPRODUCT(MID(0&amp;feed!J200,LARGE(INDEX(ISNUMBER(--MID(feed!J200,ROW($1:$19),1))*
ROW($1:$19),0),ROW($1:$19))+1,1)*10^ROW($1:$19)/10)</f>
        <v>21</v>
      </c>
      <c r="K200">
        <f>SUMPRODUCT(MID(0&amp;feed!K200,LARGE(INDEX(ISNUMBER(--MID(feed!K200,ROW($1:$19),1))*
ROW($1:$19),0),ROW($1:$19))+1,1)*10^ROW($1:$19)/10)</f>
        <v>13</v>
      </c>
      <c r="L200">
        <f>SUMPRODUCT(MID(0&amp;feed!L200,LARGE(INDEX(ISNUMBER(--MID(feed!L200,ROW($1:$19),1))*
ROW($1:$19),0),ROW($1:$19))+1,1)*10^ROW($1:$19)/10)</f>
        <v>7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1939</v>
      </c>
      <c r="O200">
        <f>SUMPRODUCT(MID(0&amp;feed!O200,LARGE(INDEX(ISNUMBER(--MID(feed!O200,ROW($1:$5),1))*
ROW($1:$5),0),ROW($1:$5))+1,1)*10^ROW($1:$5)/10)</f>
        <v>841</v>
      </c>
      <c r="P200" t="str">
        <f>feed!P200</f>
        <v>Plentiful</v>
      </c>
      <c r="Q200">
        <f>IF(P200=0,40, IF(P200="Depleted",0, IF(P200="Near Depletion",10, IF(P200="Plentiful",70, IF(P200="Untapped",90,"Error")))))</f>
        <v>70</v>
      </c>
      <c r="R200" t="str">
        <f>feed!Q200</f>
        <v>Somewhat Large</v>
      </c>
      <c r="S200">
        <f>IF(R200="None",0, IF(R200="Meagre",1.5, IF(R200="Small",3, IF(R200="Mediocre",4.5, IF(R200="Somewhat Large",6, IF(R200="Large",7.5, IF(R200="Powerful",9, IF(R200="Very Powerful",10,"Error"))))))))</f>
        <v>6</v>
      </c>
      <c r="T200" t="str">
        <f>feed!R200</f>
        <v>Mesopotamia</v>
      </c>
      <c r="U200" t="str">
        <f>feed!S200</f>
        <v>Neutral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200" t="str">
        <f>feed!U200</f>
        <v>http://blocgame.com/stats.php?id=58217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4020</v>
      </c>
      <c r="AA200" s="8">
        <f>V200/N200</f>
        <v>6.7148014440433217</v>
      </c>
      <c r="AB200" s="4">
        <f>N200/6</f>
        <v>323.16666666666669</v>
      </c>
      <c r="AC200" s="4">
        <f>V200/6</f>
        <v>2170</v>
      </c>
    </row>
    <row r="201" spans="1:29" x14ac:dyDescent="0.25">
      <c r="A201" t="str">
        <f>feed!A201</f>
        <v>Wankmuffin</v>
      </c>
      <c r="B201" t="str">
        <f>feed!B201</f>
        <v>tempcunt</v>
      </c>
      <c r="C201">
        <f>feed!C201</f>
        <v>0</v>
      </c>
      <c r="D201">
        <f>SUMPRODUCT(MID(0&amp;feed!D201,LARGE(INDEX(ISNUMBER(--MID(feed!D201,ROW($1:$19),1))*
ROW($1:$19),0),ROW($1:$19))+1,1)*10^ROW($1:$19)/10)</f>
        <v>8</v>
      </c>
      <c r="E201">
        <f>SUMPRODUCT(MID(0&amp;feed!E201,LARGE(INDEX(ISNUMBER(--MID(feed!E201,ROW($1:$19),1))*
ROW($1:$19),0),ROW($1:$19))+1,1)*10^ROW($1:$19)/10)</f>
        <v>0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3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4</v>
      </c>
      <c r="K201">
        <f>SUMPRODUCT(MID(0&amp;feed!K201,LARGE(INDEX(ISNUMBER(--MID(feed!K201,ROW($1:$19),1))*
ROW($1:$19),0),ROW($1:$19))+1,1)*10^ROW($1:$19)/10)</f>
        <v>2</v>
      </c>
      <c r="L201">
        <f>SUMPRODUCT(MID(0&amp;feed!L201,LARGE(INDEX(ISNUMBER(--MID(feed!L201,ROW($1:$19),1))*
ROW($1:$19),0),ROW($1:$19))+1,1)*10^ROW($1:$19)/10)</f>
        <v>6</v>
      </c>
      <c r="M201" t="str">
        <f>feed!M201</f>
        <v>Mixed Economy</v>
      </c>
      <c r="N201">
        <f>SUMPRODUCT(MID(0&amp;feed!N201,LARGE(INDEX(ISNUMBER(--MID(feed!N201,ROW($1:$5),1))*
ROW($1:$5),0),ROW($1:$5))+1,1)*10^ROW($1:$5)/10)</f>
        <v>1932</v>
      </c>
      <c r="O201">
        <f>SUMPRODUCT(MID(0&amp;feed!O201,LARGE(INDEX(ISNUMBER(--MID(feed!O201,ROW($1:$5),1))*
ROW($1:$5),0),ROW($1:$5))+1,1)*10^ROW($1:$5)/10)</f>
        <v>338</v>
      </c>
      <c r="P201">
        <f>feed!P201</f>
        <v>0</v>
      </c>
      <c r="Q201">
        <f>IF(P201=0,40, IF(P201="Depleted",0, IF(P201="Near Depletion",10, IF(P201="Plentiful",70, IF(P201="Untapped",90,"Error")))))</f>
        <v>40</v>
      </c>
      <c r="R201" t="str">
        <f>feed!Q201</f>
        <v>Mediocre</v>
      </c>
      <c r="S201">
        <f>IF(R201="None",0, IF(R201="Meagre",1.5, IF(R201="Small",3, IF(R201="Mediocre",4.5, IF(R201="Somewhat Large",6, IF(R201="Large",7.5, IF(R201="Powerful",9, IF(R201="Very Powerful",10,"Error"))))))))</f>
        <v>4.5</v>
      </c>
      <c r="T201" t="str">
        <f>feed!R201</f>
        <v>Mesoamerica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201" t="str">
        <f>feed!U201</f>
        <v>http://blocgame.com/stats.php?id=63325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328</v>
      </c>
      <c r="AA201" s="8">
        <f>V201/N201</f>
        <v>2.8871635610766044</v>
      </c>
      <c r="AB201" s="4">
        <f>N201/6</f>
        <v>322</v>
      </c>
      <c r="AC201" s="4">
        <f>V201/6</f>
        <v>929.66666666666663</v>
      </c>
    </row>
    <row r="202" spans="1:29" x14ac:dyDescent="0.25">
      <c r="A202" t="str">
        <f>feed!A202</f>
        <v>Shinystan</v>
      </c>
      <c r="B202" t="str">
        <f>feed!B202</f>
        <v>He Who Wears No Pants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67</v>
      </c>
      <c r="E202">
        <f>SUMPRODUCT(MID(0&amp;feed!E202,LARGE(INDEX(ISNUMBER(--MID(feed!E202,ROW($1:$19),1))*
ROW($1:$19),0),ROW($1:$19))+1,1)*10^ROW($1:$19)/10)</f>
        <v>1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2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28</v>
      </c>
      <c r="K202">
        <f>SUMPRODUCT(MID(0&amp;feed!K202,LARGE(INDEX(ISNUMBER(--MID(feed!K202,ROW($1:$19),1))*
ROW($1:$19),0),ROW($1:$19))+1,1)*10^ROW($1:$19)/10)</f>
        <v>12</v>
      </c>
      <c r="L202">
        <f>SUMPRODUCT(MID(0&amp;feed!L202,LARGE(INDEX(ISNUMBER(--MID(feed!L202,ROW($1:$19),1))*
ROW($1:$19),0),ROW($1:$19))+1,1)*10^ROW($1:$19)/10)</f>
        <v>4</v>
      </c>
      <c r="M202" t="str">
        <f>feed!M202</f>
        <v>Free Market</v>
      </c>
      <c r="N202">
        <f>SUMPRODUCT(MID(0&amp;feed!N202,LARGE(INDEX(ISNUMBER(--MID(feed!N202,ROW($1:$5),1))*
ROW($1:$5),0),ROW($1:$5))+1,1)*10^ROW($1:$5)/10)</f>
        <v>1925</v>
      </c>
      <c r="O202">
        <f>SUMPRODUCT(MID(0&amp;feed!O202,LARGE(INDEX(ISNUMBER(--MID(feed!O202,ROW($1:$5),1))*
ROW($1:$5),0),ROW($1:$5))+1,1)*10^ROW($1:$5)/10)</f>
        <v>269</v>
      </c>
      <c r="P202" t="str">
        <f>feed!P202</f>
        <v>Untapped</v>
      </c>
      <c r="Q202">
        <f>IF(P202=0,40, IF(P202="Depleted",0, IF(P202="Near Depletion",10, IF(P202="Plentiful",70, IF(P202="Untapped",90,"Error")))))</f>
        <v>90</v>
      </c>
      <c r="R202" t="str">
        <f>feed!Q202</f>
        <v>Somewhat Large</v>
      </c>
      <c r="S202">
        <f>IF(R202="None",0, IF(R202="Meagre",1.5, IF(R202="Small",3, IF(R202="Mediocre",4.5, IF(R202="Somewhat Large",6, IF(R202="Large",7.5, IF(R202="Powerful",9, IF(R202="Very Powerful",10,"Error"))))))))</f>
        <v>6</v>
      </c>
      <c r="T202" t="str">
        <f>feed!R202</f>
        <v>Caribbean</v>
      </c>
      <c r="U202" t="str">
        <f>feed!S202</f>
        <v>Neutral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202" t="str">
        <f>feed!U202</f>
        <v>http://blocgame.com/stats.php?id=63522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>V202-H202*750-K202*375-L202*375</f>
        <v>8510</v>
      </c>
      <c r="AA202" s="8">
        <f>V202/N202</f>
        <v>8.3168831168831172</v>
      </c>
      <c r="AB202" s="4">
        <f>N202/6</f>
        <v>320.83333333333331</v>
      </c>
      <c r="AC202" s="4">
        <f>V202/6</f>
        <v>2668.3333333333335</v>
      </c>
    </row>
    <row r="203" spans="1:29" x14ac:dyDescent="0.25">
      <c r="A203" t="str">
        <f>feed!A203</f>
        <v>Opallia</v>
      </c>
      <c r="B203" t="str">
        <f>feed!B203</f>
        <v>Opal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103</v>
      </c>
      <c r="E203">
        <f>SUMPRODUCT(MID(0&amp;feed!E203,LARGE(INDEX(ISNUMBER(--MID(feed!E203,ROW($1:$19),1))*
ROW($1:$19),0),ROW($1:$19))+1,1)*10^ROW($1:$19)/10)</f>
        <v>7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15</v>
      </c>
      <c r="K203">
        <f>SUMPRODUCT(MID(0&amp;feed!K203,LARGE(INDEX(ISNUMBER(--MID(feed!K203,ROW($1:$19),1))*
ROW($1:$19),0),ROW($1:$19))+1,1)*10^ROW($1:$19)/10)</f>
        <v>25</v>
      </c>
      <c r="L203">
        <f>SUMPRODUCT(MID(0&amp;feed!L203,LARGE(INDEX(ISNUMBER(--MID(feed!L203,ROW($1:$19),1))*
ROW($1:$19),0),ROW($1:$19))+1,1)*10^ROW($1:$19)/10)</f>
        <v>6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1921</v>
      </c>
      <c r="O203">
        <f>SUMPRODUCT(MID(0&amp;feed!O203,LARGE(INDEX(ISNUMBER(--MID(feed!O203,ROW($1:$5),1))*
ROW($1:$5),0),ROW($1:$5))+1,1)*10^ROW($1:$5)/10)</f>
        <v>318</v>
      </c>
      <c r="P203" t="str">
        <f>feed!P203</f>
        <v>Untapped</v>
      </c>
      <c r="Q203">
        <f>IF(P203=0,40, IF(P203="Depleted",0, IF(P203="Near Depletion",10, IF(P203="Plentiful",70, IF(P203="Untapped",90,"Error")))))</f>
        <v>90</v>
      </c>
      <c r="R203" t="str">
        <f>feed!Q203</f>
        <v>Large</v>
      </c>
      <c r="S203">
        <f>IF(R203="None",0, IF(R203="Meagre",1.5, IF(R203="Small",3, IF(R203="Mediocre",4.5, IF(R203="Somewhat Large",6, IF(R203="Large",7.5, IF(R203="Powerful",9, IF(R203="Very Powerful",10,"Error"))))))))</f>
        <v>7.5</v>
      </c>
      <c r="T203" t="str">
        <f>feed!R203</f>
        <v>Mesoamerica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203" t="str">
        <f>feed!U203</f>
        <v>http://blocgame.com/stats.php?id=63666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31614</v>
      </c>
      <c r="AA203" s="8">
        <f>V203/N203</f>
        <v>23.28943258719417</v>
      </c>
      <c r="AB203" s="4">
        <f>N203/6</f>
        <v>320.16666666666669</v>
      </c>
      <c r="AC203" s="4">
        <f>V203/6</f>
        <v>7456.5</v>
      </c>
    </row>
    <row r="204" spans="1:29" x14ac:dyDescent="0.25">
      <c r="A204" t="str">
        <f>feed!A204</f>
        <v>Cyleia</v>
      </c>
      <c r="B204" t="str">
        <f>feed!B204</f>
        <v>Silas Adar</v>
      </c>
      <c r="C204">
        <f>feed!C204</f>
        <v>0</v>
      </c>
      <c r="D204">
        <f>SUMPRODUCT(MID(0&amp;feed!D204,LARGE(INDEX(ISNUMBER(--MID(feed!D204,ROW($1:$19),1))*
ROW($1:$19),0),ROW($1:$19))+1,1)*10^ROW($1:$19)/10)</f>
        <v>10</v>
      </c>
      <c r="E204">
        <f>SUMPRODUCT(MID(0&amp;feed!E204,LARGE(INDEX(ISNUMBER(--MID(feed!E204,ROW($1:$19),1))*
ROW($1:$19),0),ROW($1:$19))+1,1)*10^ROW($1:$19)/10)</f>
        <v>0</v>
      </c>
      <c r="F204" t="str">
        <f>feed!F204</f>
        <v>Second World War surplus</v>
      </c>
      <c r="G204" t="str">
        <f>feed!G204</f>
        <v>Good</v>
      </c>
      <c r="H204">
        <f>SUMPRODUCT(MID(0&amp;feed!H204,LARGE(INDEX(ISNUMBER(--MID(feed!H204,ROW($1:$1),1))*
ROW($1:$1),0),ROW($1:$1))+1,1)*10^ROW($1:$1)/10)</f>
        <v>1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14</v>
      </c>
      <c r="K204">
        <f>SUMPRODUCT(MID(0&amp;feed!K204,LARGE(INDEX(ISNUMBER(--MID(feed!K204,ROW($1:$19),1))*
ROW($1:$19),0),ROW($1:$19))+1,1)*10^ROW($1:$19)/10)</f>
        <v>11</v>
      </c>
      <c r="L204">
        <f>SUMPRODUCT(MID(0&amp;feed!L204,LARGE(INDEX(ISNUMBER(--MID(feed!L204,ROW($1:$19),1))*
ROW($1:$19),0),ROW($1:$19))+1,1)*10^ROW($1:$19)/10)</f>
        <v>6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1920</v>
      </c>
      <c r="O204">
        <f>SUMPRODUCT(MID(0&amp;feed!O204,LARGE(INDEX(ISNUMBER(--MID(feed!O204,ROW($1:$5),1))*
ROW($1:$5),0),ROW($1:$5))+1,1)*10^ROW($1:$5)/10)</f>
        <v>25</v>
      </c>
      <c r="P204" t="str">
        <f>feed!P204</f>
        <v>Untapped</v>
      </c>
      <c r="Q204">
        <f>IF(P204=0,40, IF(P204="Depleted",0, IF(P204="Near Depletion",10, IF(P204="Plentiful",70, IF(P204="Untapped",90,"Error")))))</f>
        <v>90</v>
      </c>
      <c r="R204" t="str">
        <f>feed!Q204</f>
        <v>Mediocre</v>
      </c>
      <c r="S204">
        <f>IF(R204="None",0, IF(R204="Meagre",1.5, IF(R204="Small",3, IF(R204="Mediocre",4.5, IF(R204="Somewhat Large",6, IF(R204="Large",7.5, IF(R204="Powerful",9, IF(R204="Very Powerful",10,"Error"))))))))</f>
        <v>4.5</v>
      </c>
      <c r="T204" t="str">
        <f>feed!R204</f>
        <v>Mesoamerica</v>
      </c>
      <c r="U204" t="str">
        <f>feed!S204</f>
        <v>Neutral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204" t="str">
        <f>feed!U204</f>
        <v>http://blocgame.com/stats.php?id=62784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1722</v>
      </c>
      <c r="AA204" s="8">
        <f>V204/N204</f>
        <v>4.6078124999999996</v>
      </c>
      <c r="AB204" s="4">
        <f>N204/6</f>
        <v>320</v>
      </c>
      <c r="AC204" s="4">
        <f>V204/6</f>
        <v>1474.5</v>
      </c>
    </row>
    <row r="205" spans="1:29" x14ac:dyDescent="0.25">
      <c r="A205" t="str">
        <f>feed!A205</f>
        <v>Empyrea</v>
      </c>
      <c r="B205" t="str">
        <f>feed!B205</f>
        <v>Sir_Scarf</v>
      </c>
      <c r="C205">
        <f>feed!C205</f>
        <v>0</v>
      </c>
      <c r="D205">
        <f>SUMPRODUCT(MID(0&amp;feed!D205,LARGE(INDEX(ISNUMBER(--MID(feed!D205,ROW($1:$19),1))*
ROW($1:$19),0),ROW($1:$19))+1,1)*10^ROW($1:$19)/10)</f>
        <v>47</v>
      </c>
      <c r="E205">
        <f>SUMPRODUCT(MID(0&amp;feed!E205,LARGE(INDEX(ISNUMBER(--MID(feed!E205,ROW($1:$19),1))*
ROW($1:$19),0),ROW($1:$19))+1,1)*10^ROW($1:$19)/10)</f>
        <v>1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2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1</v>
      </c>
      <c r="K205">
        <f>SUMPRODUCT(MID(0&amp;feed!K205,LARGE(INDEX(ISNUMBER(--MID(feed!K205,ROW($1:$19),1))*
ROW($1:$19),0),ROW($1:$19))+1,1)*10^ROW($1:$19)/10)</f>
        <v>18</v>
      </c>
      <c r="L205">
        <f>SUMPRODUCT(MID(0&amp;feed!L205,LARGE(INDEX(ISNUMBER(--MID(feed!L205,ROW($1:$19),1))*
ROW($1:$19),0),ROW($1:$19))+1,1)*10^ROW($1:$19)/10)</f>
        <v>3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1910</v>
      </c>
      <c r="O205">
        <f>SUMPRODUCT(MID(0&amp;feed!O205,LARGE(INDEX(ISNUMBER(--MID(feed!O205,ROW($1:$5),1))*
ROW($1:$5),0),ROW($1:$5))+1,1)*10^ROW($1:$5)/10)</f>
        <v>3</v>
      </c>
      <c r="P205" t="str">
        <f>feed!P205</f>
        <v>Plentiful</v>
      </c>
      <c r="Q205">
        <f>IF(P205=0,40, IF(P205="Depleted",0, IF(P205="Near Depletion",10, IF(P205="Plentiful",70, IF(P205="Untapped",90,"Error")))))</f>
        <v>70</v>
      </c>
      <c r="R205" t="str">
        <f>feed!Q205</f>
        <v>Powerful</v>
      </c>
      <c r="S205">
        <f>IF(R205="None",0, IF(R205="Meagre",1.5, IF(R205="Small",3, IF(R205="Mediocre",4.5, IF(R205="Somewhat Large",6, IF(R205="Large",7.5, IF(R205="Powerful",9, IF(R205="Very Powerful",10,"Error"))))))))</f>
        <v>9</v>
      </c>
      <c r="T205" t="str">
        <f>feed!R205</f>
        <v>Pacific Rim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205" t="str">
        <f>feed!U205</f>
        <v>http://blocgame.com/stats.php?id=49411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21894</v>
      </c>
      <c r="AA205" s="8">
        <f>V205/N205</f>
        <v>16.371204188481677</v>
      </c>
      <c r="AB205" s="4">
        <f>N205/6</f>
        <v>318.33333333333331</v>
      </c>
      <c r="AC205" s="4">
        <f>V205/6</f>
        <v>5211.5</v>
      </c>
    </row>
    <row r="206" spans="1:29" x14ac:dyDescent="0.25">
      <c r="A206" t="str">
        <f>feed!A206</f>
        <v>Zeon Alliance</v>
      </c>
      <c r="B206" t="str">
        <f>feed!B206</f>
        <v>Char Aznable</v>
      </c>
      <c r="C206" t="str">
        <f>feed!C206</f>
        <v>PIRATES</v>
      </c>
      <c r="D206">
        <f>SUMPRODUCT(MID(0&amp;feed!D206,LARGE(INDEX(ISNUMBER(--MID(feed!D206,ROW($1:$19),1))*
ROW($1:$19),0),ROW($1:$19))+1,1)*10^ROW($1:$19)/10)</f>
        <v>120</v>
      </c>
      <c r="E206">
        <f>SUMPRODUCT(MID(0&amp;feed!E206,LARGE(INDEX(ISNUMBER(--MID(feed!E206,ROW($1:$19),1))*
ROW($1:$19),0),ROW($1:$19))+1,1)*10^ROW($1:$19)/10)</f>
        <v>11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</v>
      </c>
      <c r="K206">
        <f>SUMPRODUCT(MID(0&amp;feed!K206,LARGE(INDEX(ISNUMBER(--MID(feed!K206,ROW($1:$19),1))*
ROW($1:$19),0),ROW($1:$19))+1,1)*10^ROW($1:$19)/10)</f>
        <v>7</v>
      </c>
      <c r="L206">
        <f>SUMPRODUCT(MID(0&amp;feed!L206,LARGE(INDEX(ISNUMBER(--MID(feed!L206,ROW($1:$19),1))*
ROW($1:$19),0),ROW($1:$19))+1,1)*10^ROW($1:$19)/10)</f>
        <v>7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1908</v>
      </c>
      <c r="O206">
        <f>SUMPRODUCT(MID(0&amp;feed!O206,LARGE(INDEX(ISNUMBER(--MID(feed!O206,ROW($1:$5),1))*
ROW($1:$5),0),ROW($1:$5))+1,1)*10^ROW($1:$5)/10)</f>
        <v>447</v>
      </c>
      <c r="P206" t="str">
        <f>feed!P206</f>
        <v>Untapped</v>
      </c>
      <c r="Q206">
        <f>IF(P206=0,40, IF(P206="Depleted",0, IF(P206="Near Depletion",10, IF(P206="Plentiful",70, IF(P206="Untapped",90,"Error")))))</f>
        <v>90</v>
      </c>
      <c r="R206" t="str">
        <f>feed!Q206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feed!R206</f>
        <v>Pacific Rim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206" t="str">
        <f>feed!U206</f>
        <v>http://blocgame.com/stats.php?id=62248</v>
      </c>
      <c r="X206" s="4">
        <f>SUMPRODUCT(MID(0&amp;feed!V206,LARGE(INDEX(ISNUMBER(--MID(feed!V206,ROW($1:$5),1))*
ROW($1:$5),0),ROW($1:$5))+1,1)*10^ROW($1:$5)/10)</f>
        <v>1</v>
      </c>
      <c r="Y206">
        <f>feed!W206</f>
        <v>0</v>
      </c>
      <c r="Z206" s="4">
        <f>V206-H206*750-K206*375-L206*375</f>
        <v>26432</v>
      </c>
      <c r="AA206" s="8">
        <f>V206/N206</f>
        <v>17.784067085953879</v>
      </c>
      <c r="AB206" s="4">
        <f>N206/6</f>
        <v>318</v>
      </c>
      <c r="AC206" s="4">
        <f>V206/6</f>
        <v>5655.333333333333</v>
      </c>
    </row>
    <row r="207" spans="1:29" x14ac:dyDescent="0.25">
      <c r="A207" t="str">
        <f>feed!A207</f>
        <v>Razgriskm</v>
      </c>
      <c r="B207" t="str">
        <f>feed!B207</f>
        <v>Tordus Stahl</v>
      </c>
      <c r="C207" t="str">
        <f>feed!C207</f>
        <v>Interpol</v>
      </c>
      <c r="D207">
        <f>SUMPRODUCT(MID(0&amp;feed!D207,LARGE(INDEX(ISNUMBER(--MID(feed!D207,ROW($1:$19),1))*
ROW($1:$19),0),ROW($1:$19))+1,1)*10^ROW($1:$19)/10)</f>
        <v>46</v>
      </c>
      <c r="E207">
        <f>SUMPRODUCT(MID(0&amp;feed!E207,LARGE(INDEX(ISNUMBER(--MID(feed!E207,ROW($1:$19),1))*
ROW($1:$19),0),ROW($1:$19))+1,1)*10^ROW($1:$19)/10)</f>
        <v>4</v>
      </c>
      <c r="F207" t="str">
        <f>feed!F207</f>
        <v>Second World War surplus</v>
      </c>
      <c r="G207" t="str">
        <f>feed!G207</f>
        <v>Angelic</v>
      </c>
      <c r="H207">
        <f>SUMPRODUCT(MID(0&amp;feed!H207,LARGE(INDEX(ISNUMBER(--MID(feed!H207,ROW($1:$1),1))*
ROW($1:$1),0),ROW($1:$1))+1,1)*10^ROW($1:$1)/10)</f>
        <v>3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4</v>
      </c>
      <c r="K207">
        <f>SUMPRODUCT(MID(0&amp;feed!K207,LARGE(INDEX(ISNUMBER(--MID(feed!K207,ROW($1:$19),1))*
ROW($1:$19),0),ROW($1:$19))+1,1)*10^ROW($1:$19)/10)</f>
        <v>20</v>
      </c>
      <c r="L207">
        <f>SUMPRODUCT(MID(0&amp;feed!L207,LARGE(INDEX(ISNUMBER(--MID(feed!L207,ROW($1:$19),1))*
ROW($1:$19),0),ROW($1:$19))+1,1)*10^ROW($1:$19)/10)</f>
        <v>9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1906</v>
      </c>
      <c r="O207">
        <f>SUMPRODUCT(MID(0&amp;feed!O207,LARGE(INDEX(ISNUMBER(--MID(feed!O207,ROW($1:$5),1))*
ROW($1:$5),0),ROW($1:$5))+1,1)*10^ROW($1:$5)/10)</f>
        <v>544</v>
      </c>
      <c r="P207" t="str">
        <f>feed!P207</f>
        <v>Near Depletion</v>
      </c>
      <c r="Q207">
        <f>IF(P207=0,40, IF(P207="Depleted",0, IF(P207="Near Depletion",10, IF(P207="Plentiful",70, IF(P207="Untapped",90,"Error")))))</f>
        <v>10</v>
      </c>
      <c r="R207" t="str">
        <f>feed!Q207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feed!R207</f>
        <v>West Africa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207" t="str">
        <f>feed!U207</f>
        <v>http://blocgame.com/stats.php?id=63117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16055</v>
      </c>
      <c r="AA207" s="8">
        <f>V207/N207</f>
        <v>15.309548793284366</v>
      </c>
      <c r="AB207" s="4">
        <f>N207/6</f>
        <v>317.66666666666669</v>
      </c>
      <c r="AC207" s="4">
        <f>V207/6</f>
        <v>4863.333333333333</v>
      </c>
    </row>
    <row r="208" spans="1:29" x14ac:dyDescent="0.25">
      <c r="A208" t="str">
        <f>feed!A208</f>
        <v>Nerdia</v>
      </c>
      <c r="B208" t="str">
        <f>feed!B208</f>
        <v>TheKyu</v>
      </c>
      <c r="C208" t="str">
        <f>feed!C208</f>
        <v>Brotherhood of Nod</v>
      </c>
      <c r="D208">
        <f>SUMPRODUCT(MID(0&amp;feed!D208,LARGE(INDEX(ISNUMBER(--MID(feed!D208,ROW($1:$19),1))*
ROW($1:$19),0),ROW($1:$19))+1,1)*10^ROW($1:$19)/10)</f>
        <v>99</v>
      </c>
      <c r="E208">
        <f>SUMPRODUCT(MID(0&amp;feed!E208,LARGE(INDEX(ISNUMBER(--MID(feed!E208,ROW($1:$19),1))*
ROW($1:$19),0),ROW($1:$19))+1,1)*10^ROW($1:$19)/10)</f>
        <v>10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5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4</v>
      </c>
      <c r="K208">
        <f>SUMPRODUCT(MID(0&amp;feed!K208,LARGE(INDEX(ISNUMBER(--MID(feed!K208,ROW($1:$19),1))*
ROW($1:$19),0),ROW($1:$19))+1,1)*10^ROW($1:$19)/10)</f>
        <v>43</v>
      </c>
      <c r="L208">
        <f>SUMPRODUCT(MID(0&amp;feed!L208,LARGE(INDEX(ISNUMBER(--MID(feed!L208,ROW($1:$19),1))*
ROW($1:$19),0),ROW($1:$19))+1,1)*10^ROW($1:$19)/10)</f>
        <v>25</v>
      </c>
      <c r="M208" t="str">
        <f>feed!M208</f>
        <v>Free Market</v>
      </c>
      <c r="N208">
        <f>SUMPRODUCT(MID(0&amp;feed!N208,LARGE(INDEX(ISNUMBER(--MID(feed!N208,ROW($1:$5),1))*
ROW($1:$5),0),ROW($1:$5))+1,1)*10^ROW($1:$5)/10)</f>
        <v>1901</v>
      </c>
      <c r="O208">
        <f>SUMPRODUCT(MID(0&amp;feed!O208,LARGE(INDEX(ISNUMBER(--MID(feed!O208,ROW($1:$5),1))*
ROW($1:$5),0),ROW($1:$5))+1,1)*10^ROW($1:$5)/10)</f>
        <v>0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feed!R208</f>
        <v>Caribbean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208" t="str">
        <f>feed!U208</f>
        <v>http://blocgame.com/stats.php?id=56451</v>
      </c>
      <c r="X208" s="4">
        <f>SUMPRODUCT(MID(0&amp;feed!V208,LARGE(INDEX(ISNUMBER(--MID(feed!V208,ROW($1:$5),1))*
ROW($1:$5),0),ROW($1:$5))+1,1)*10^ROW($1:$5)/10)</f>
        <v>1</v>
      </c>
      <c r="Y208">
        <f>feed!W208</f>
        <v>0</v>
      </c>
      <c r="Z208" s="4">
        <f>V208-H208*750-K208*375-L208*375</f>
        <v>15756</v>
      </c>
      <c r="AA208" s="8">
        <f>V208/N208</f>
        <v>23.674907943187797</v>
      </c>
      <c r="AB208" s="4">
        <f>N208/6</f>
        <v>316.83333333333331</v>
      </c>
      <c r="AC208" s="4">
        <f>V208/6</f>
        <v>7501</v>
      </c>
    </row>
    <row r="209" spans="1:29" x14ac:dyDescent="0.25">
      <c r="A209" t="str">
        <f>feed!A209</f>
        <v>SrpskaRepublika</v>
      </c>
      <c r="B209" t="str">
        <f>feed!B209</f>
        <v>Enoch Powell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98</v>
      </c>
      <c r="E209">
        <f>SUMPRODUCT(MID(0&amp;feed!E209,LARGE(INDEX(ISNUMBER(--MID(feed!E209,ROW($1:$19),1))*
ROW($1:$19),0),ROW($1:$19))+1,1)*10^ROW($1:$19)/10)</f>
        <v>1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2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2</v>
      </c>
      <c r="K209">
        <f>SUMPRODUCT(MID(0&amp;feed!K209,LARGE(INDEX(ISNUMBER(--MID(feed!K209,ROW($1:$19),1))*
ROW($1:$19),0),ROW($1:$19))+1,1)*10^ROW($1:$19)/10)</f>
        <v>27</v>
      </c>
      <c r="L209">
        <f>SUMPRODUCT(MID(0&amp;feed!L209,LARGE(INDEX(ISNUMBER(--MID(feed!L209,ROW($1:$19),1))*
ROW($1:$19),0),ROW($1:$19))+1,1)*10^ROW($1:$19)/10)</f>
        <v>8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1898</v>
      </c>
      <c r="O209">
        <f>SUMPRODUCT(MID(0&amp;feed!O209,LARGE(INDEX(ISNUMBER(--MID(feed!O209,ROW($1:$5),1))*
ROW($1:$5),0),ROW($1:$5))+1,1)*10^ROW($1:$5)/10)</f>
        <v>269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feed!R209</f>
        <v>Southern Africa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209" t="str">
        <f>feed!U209</f>
        <v>http://blocgame.com/stats.php?id=63541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14330</v>
      </c>
      <c r="AA209" s="8">
        <f>V209/N209</f>
        <v>15.255532139093782</v>
      </c>
      <c r="AB209" s="4">
        <f>N209/6</f>
        <v>316.33333333333331</v>
      </c>
      <c r="AC209" s="4">
        <f>V209/6</f>
        <v>4825.833333333333</v>
      </c>
    </row>
    <row r="210" spans="1:29" x14ac:dyDescent="0.25">
      <c r="A210" t="str">
        <f>feed!A210</f>
        <v>Bahamat</v>
      </c>
      <c r="B210" t="str">
        <f>feed!B210</f>
        <v>Gamersauce</v>
      </c>
      <c r="C210" t="str">
        <f>feed!C210</f>
        <v>The Khilafah</v>
      </c>
      <c r="D210">
        <f>SUMPRODUCT(MID(0&amp;feed!D210,LARGE(INDEX(ISNUMBER(--MID(feed!D210,ROW($1:$19),1))*
ROW($1:$19),0),ROW($1:$19))+1,1)*10^ROW($1:$19)/10)</f>
        <v>20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Angelic</v>
      </c>
      <c r="H210">
        <f>SUMPRODUCT(MID(0&amp;feed!H210,LARGE(INDEX(ISNUMBER(--MID(feed!H210,ROW($1:$1),1))*
ROW($1:$1),0),ROW($1:$1))+1,1)*10^ROW($1:$1)/10)</f>
        <v>2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21</v>
      </c>
      <c r="L210">
        <f>SUMPRODUCT(MID(0&amp;feed!L210,LARGE(INDEX(ISNUMBER(--MID(feed!L210,ROW($1:$19),1))*
ROW($1:$19),0),ROW($1:$19))+1,1)*10^ROW($1:$19)/10)</f>
        <v>8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1896</v>
      </c>
      <c r="O210">
        <f>SUMPRODUCT(MID(0&amp;feed!O210,LARGE(INDEX(ISNUMBER(--MID(feed!O210,ROW($1:$5),1))*
ROW($1:$5),0),ROW($1:$5))+1,1)*10^ROW($1:$5)/10)</f>
        <v>68</v>
      </c>
      <c r="P210">
        <f>feed!P210</f>
        <v>0</v>
      </c>
      <c r="Q210">
        <f>IF(P210=0,40, IF(P210="Depleted",0, IF(P210="Near Depletion",10, IF(P210="Plentiful",70, IF(P210="Untapped",90,"Error")))))</f>
        <v>40</v>
      </c>
      <c r="R210" t="str">
        <f>feed!Q210</f>
        <v>Mediocre</v>
      </c>
      <c r="S210">
        <f>IF(R210="None",0, IF(R210="Meagre",1.5, IF(R210="Small",3, IF(R210="Mediocre",4.5, IF(R210="Somewhat Large",6, IF(R210="Large",7.5, IF(R210="Powerful",9, IF(R210="Very Powerful",10,"Error"))))))))</f>
        <v>4.5</v>
      </c>
      <c r="T210" t="str">
        <f>feed!R210</f>
        <v>The Subcontinent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210" t="str">
        <f>feed!U210</f>
        <v>http://blocgame.com/stats.php?id=64061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4800</v>
      </c>
      <c r="AA210" s="8">
        <f>V210/N210</f>
        <v>9.0585443037974684</v>
      </c>
      <c r="AB210" s="4">
        <f>N210/6</f>
        <v>316</v>
      </c>
      <c r="AC210" s="4">
        <f>V210/6</f>
        <v>2862.5</v>
      </c>
    </row>
    <row r="211" spans="1:29" x14ac:dyDescent="0.25">
      <c r="A211" t="str">
        <f>feed!A211</f>
        <v>Edtopia</v>
      </c>
      <c r="B211" t="str">
        <f>feed!B211</f>
        <v>Edgar</v>
      </c>
      <c r="C211" t="str">
        <f>feed!C211</f>
        <v>The Federal Colonies</v>
      </c>
      <c r="D211">
        <f>SUMPRODUCT(MID(0&amp;feed!D211,LARGE(INDEX(ISNUMBER(--MID(feed!D211,ROW($1:$19),1))*
ROW($1:$19),0),ROW($1:$19))+1,1)*10^ROW($1:$19)/10)</f>
        <v>37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6</v>
      </c>
      <c r="K211">
        <f>SUMPRODUCT(MID(0&amp;feed!K211,LARGE(INDEX(ISNUMBER(--MID(feed!K211,ROW($1:$19),1))*
ROW($1:$19),0),ROW($1:$19))+1,1)*10^ROW($1:$19)/10)</f>
        <v>13</v>
      </c>
      <c r="L211">
        <f>SUMPRODUCT(MID(0&amp;feed!L211,LARGE(INDEX(ISNUMBER(--MID(feed!L211,ROW($1:$19),1))*
ROW($1:$19),0),ROW($1:$19))+1,1)*10^ROW($1:$19)/10)</f>
        <v>3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1895</v>
      </c>
      <c r="O211">
        <f>SUMPRODUCT(MID(0&amp;feed!O211,LARGE(INDEX(ISNUMBER(--MID(feed!O211,ROW($1:$5),1))*
ROW($1:$5),0),ROW($1:$5))+1,1)*10^ROW($1:$5)/10)</f>
        <v>655</v>
      </c>
      <c r="P211" t="str">
        <f>feed!P211</f>
        <v>Plentiful</v>
      </c>
      <c r="Q211">
        <f>IF(P211=0,40, IF(P211="Depleted",0, IF(P211="Near Depletion",10, IF(P211="Plentiful",70, IF(P211="Untapped",90,"Error")))))</f>
        <v>70</v>
      </c>
      <c r="R211" t="str">
        <f>feed!Q211</f>
        <v>Mediocre</v>
      </c>
      <c r="S211">
        <f>IF(R211="None",0, IF(R211="Meagre",1.5, IF(R211="Small",3, IF(R211="Mediocre",4.5, IF(R211="Somewhat Large",6, IF(R211="Large",7.5, IF(R211="Powerful",9, IF(R211="Very Powerful",10,"Error"))))))))</f>
        <v>4.5</v>
      </c>
      <c r="T211" t="str">
        <f>feed!R211</f>
        <v>Mesoamerica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211" t="str">
        <f>feed!U211</f>
        <v>http://blocgame.com/stats.php?id=249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11906</v>
      </c>
      <c r="AA211" s="8">
        <f>V211/N211</f>
        <v>10.240633245382586</v>
      </c>
      <c r="AB211" s="4">
        <f>N211/6</f>
        <v>315.83333333333331</v>
      </c>
      <c r="AC211" s="4">
        <f>V211/6</f>
        <v>3234.3333333333335</v>
      </c>
    </row>
    <row r="212" spans="1:29" x14ac:dyDescent="0.25">
      <c r="A212" t="str">
        <f>feed!A212</f>
        <v>Bolshevikistan</v>
      </c>
      <c r="B212" t="str">
        <f>feed!B212</f>
        <v>S.D.Plessken</v>
      </c>
      <c r="C212" t="str">
        <f>feed!C212</f>
        <v>Brotherhood of Nod</v>
      </c>
      <c r="D212">
        <f>SUMPRODUCT(MID(0&amp;feed!D212,LARGE(INDEX(ISNUMBER(--MID(feed!D212,ROW($1:$19),1))*
ROW($1:$19),0),ROW($1:$19))+1,1)*10^ROW($1:$19)/10)</f>
        <v>93</v>
      </c>
      <c r="E212">
        <f>SUMPRODUCT(MID(0&amp;feed!E212,LARGE(INDEX(ISNUMBER(--MID(feed!E212,ROW($1:$19),1))*
ROW($1:$19),0),ROW($1:$19))+1,1)*10^ROW($1:$19)/10)</f>
        <v>2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3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12</v>
      </c>
      <c r="K212">
        <f>SUMPRODUCT(MID(0&amp;feed!K212,LARGE(INDEX(ISNUMBER(--MID(feed!K212,ROW($1:$19),1))*
ROW($1:$19),0),ROW($1:$19))+1,1)*10^ROW($1:$19)/10)</f>
        <v>22</v>
      </c>
      <c r="L212">
        <f>SUMPRODUCT(MID(0&amp;feed!L212,LARGE(INDEX(ISNUMBER(--MID(feed!L212,ROW($1:$19),1))*
ROW($1:$19),0),ROW($1:$19))+1,1)*10^ROW($1:$19)/10)</f>
        <v>0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1895</v>
      </c>
      <c r="O212">
        <f>SUMPRODUCT(MID(0&amp;feed!O212,LARGE(INDEX(ISNUMBER(--MID(feed!O212,ROW($1:$5),1))*
ROW($1:$5),0),ROW($1:$5))+1,1)*10^ROW($1:$5)/10)</f>
        <v>44</v>
      </c>
      <c r="P212" t="str">
        <f>feed!P212</f>
        <v>Near Depletion</v>
      </c>
      <c r="Q212">
        <f>IF(P212=0,40, IF(P212="Depleted",0, IF(P212="Near Depletion",10, IF(P212="Plentiful",70, IF(P212="Untapped",90,"Error")))))</f>
        <v>10</v>
      </c>
      <c r="R212" t="str">
        <f>feed!Q212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feed!R212</f>
        <v>Congo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12" t="str">
        <f>feed!U212</f>
        <v>http://blocgame.com/stats.php?id=60189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9973</v>
      </c>
      <c r="AA212" s="8">
        <f>V212/N212</f>
        <v>10.803693931398417</v>
      </c>
      <c r="AB212" s="4">
        <f>N212/6</f>
        <v>315.83333333333331</v>
      </c>
      <c r="AC212" s="4">
        <f>V212/6</f>
        <v>3412.1666666666665</v>
      </c>
    </row>
    <row r="213" spans="1:29" x14ac:dyDescent="0.25">
      <c r="A213" t="str">
        <f>feed!A213</f>
        <v>Based World</v>
      </c>
      <c r="B213" t="str">
        <f>feed!B213</f>
        <v>Lil B</v>
      </c>
      <c r="C213" t="str">
        <f>feed!C213</f>
        <v>SPQR</v>
      </c>
      <c r="D213">
        <f>SUMPRODUCT(MID(0&amp;feed!D213,LARGE(INDEX(ISNUMBER(--MID(feed!D213,ROW($1:$19),1))*
ROW($1:$19),0),ROW($1:$19))+1,1)*10^ROW($1:$19)/10)</f>
        <v>63</v>
      </c>
      <c r="E213">
        <f>SUMPRODUCT(MID(0&amp;feed!E213,LARGE(INDEX(ISNUMBER(--MID(feed!E213,ROW($1:$19),1))*
ROW($1:$19),0),ROW($1:$19))+1,1)*10^ROW($1:$19)/10)</f>
        <v>0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7</v>
      </c>
      <c r="K213">
        <f>SUMPRODUCT(MID(0&amp;feed!K213,LARGE(INDEX(ISNUMBER(--MID(feed!K213,ROW($1:$19),1))*
ROW($1:$19),0),ROW($1:$19))+1,1)*10^ROW($1:$19)/10)</f>
        <v>14</v>
      </c>
      <c r="L213">
        <f>SUMPRODUCT(MID(0&amp;feed!L213,LARGE(INDEX(ISNUMBER(--MID(feed!L213,ROW($1:$19),1))*
ROW($1:$19),0),ROW($1:$19))+1,1)*10^ROW($1:$19)/10)</f>
        <v>5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1893</v>
      </c>
      <c r="O213">
        <f>SUMPRODUCT(MID(0&amp;feed!O213,LARGE(INDEX(ISNUMBER(--MID(feed!O213,ROW($1:$5),1))*
ROW($1:$5),0),ROW($1:$5))+1,1)*10^ROW($1:$5)/10)</f>
        <v>399</v>
      </c>
      <c r="P213" t="str">
        <f>feed!P213</f>
        <v>Untapped</v>
      </c>
      <c r="Q213">
        <f>IF(P213=0,40, IF(P213="Depleted",0, IF(P213="Near Depletion",10, IF(P213="Plentiful",70, IF(P213="Untapped",90,"Error")))))</f>
        <v>90</v>
      </c>
      <c r="R213" t="str">
        <f>feed!Q213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feed!R213</f>
        <v>The Subcontinent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213" t="str">
        <f>feed!U213</f>
        <v>http://blocgame.com/stats.php?id=58035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12720</v>
      </c>
      <c r="AA213" s="8">
        <f>V213/N213</f>
        <v>11.275752773375594</v>
      </c>
      <c r="AB213" s="4">
        <f>N213/6</f>
        <v>315.5</v>
      </c>
      <c r="AC213" s="4">
        <f>V213/6</f>
        <v>3557.5</v>
      </c>
    </row>
    <row r="214" spans="1:29" x14ac:dyDescent="0.25">
      <c r="A214" t="str">
        <f>feed!A214</f>
        <v>Lolesco</v>
      </c>
      <c r="B214" t="str">
        <f>feed!B214</f>
        <v>Lolesco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116</v>
      </c>
      <c r="E214">
        <f>SUMPRODUCT(MID(0&amp;feed!E214,LARGE(INDEX(ISNUMBER(--MID(feed!E214,ROW($1:$19),1))*
ROW($1:$19),0),ROW($1:$19))+1,1)*10^ROW($1:$19)/10)</f>
        <v>2</v>
      </c>
      <c r="F214" t="str">
        <f>feed!F214</f>
        <v>Korean War surplus</v>
      </c>
      <c r="G214" t="str">
        <f>feed!G214</f>
        <v>Isolated</v>
      </c>
      <c r="H214">
        <f>SUMPRODUCT(MID(0&amp;feed!H214,LARGE(INDEX(ISNUMBER(--MID(feed!H214,ROW($1:$1),1))*
ROW($1:$1),0),ROW($1:$1))+1,1)*10^ROW($1:$1)/10)</f>
        <v>4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1</v>
      </c>
      <c r="K214">
        <f>SUMPRODUCT(MID(0&amp;feed!K214,LARGE(INDEX(ISNUMBER(--MID(feed!K214,ROW($1:$19),1))*
ROW($1:$19),0),ROW($1:$19))+1,1)*10^ROW($1:$19)/10)</f>
        <v>62</v>
      </c>
      <c r="L214">
        <f>SUMPRODUCT(MID(0&amp;feed!L214,LARGE(INDEX(ISNUMBER(--MID(feed!L214,ROW($1:$19),1))*
ROW($1:$19),0),ROW($1:$19))+1,1)*10^ROW($1:$19)/10)</f>
        <v>16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1891</v>
      </c>
      <c r="O214">
        <f>SUMPRODUCT(MID(0&amp;feed!O214,LARGE(INDEX(ISNUMBER(--MID(feed!O214,ROW($1:$5),1))*
ROW($1:$5),0),ROW($1:$5))+1,1)*10^ROW($1:$5)/10)</f>
        <v>6562</v>
      </c>
      <c r="P214" t="str">
        <f>feed!P214</f>
        <v>Plentiful</v>
      </c>
      <c r="Q214">
        <f>IF(P214=0,40, IF(P214="Depleted",0, IF(P214="Near Depletion",10, IF(P214="Plentiful",70, IF(P214="Untapped",90,"Error")))))</f>
        <v>70</v>
      </c>
      <c r="R214" t="str">
        <f>feed!Q214</f>
        <v>Powerful</v>
      </c>
      <c r="S214">
        <f>IF(R214="None",0, IF(R214="Meagre",1.5, IF(R214="Small",3, IF(R214="Mediocre",4.5, IF(R214="Somewhat Large",6, IF(R214="Large",7.5, IF(R214="Powerful",9, IF(R214="Very Powerful",10,"Error"))))))))</f>
        <v>9</v>
      </c>
      <c r="T214" t="str">
        <f>feed!R214</f>
        <v>Mesopotamia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214" t="str">
        <f>feed!U214</f>
        <v>http://blocgame.com/stats.php?id=48289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23832</v>
      </c>
      <c r="AA214" s="8">
        <f>V214/N214</f>
        <v>29.657324167107351</v>
      </c>
      <c r="AB214" s="4">
        <f>N214/6</f>
        <v>315.16666666666669</v>
      </c>
      <c r="AC214" s="4">
        <f>V214/6</f>
        <v>9347</v>
      </c>
    </row>
    <row r="215" spans="1:29" x14ac:dyDescent="0.25">
      <c r="A215" t="str">
        <f>feed!A215</f>
        <v>Vanan</v>
      </c>
      <c r="B215" t="str">
        <f>feed!B215</f>
        <v>Esler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139</v>
      </c>
      <c r="E215">
        <f>SUMPRODUCT(MID(0&amp;feed!E215,LARGE(INDEX(ISNUMBER(--MID(feed!E215,ROW($1:$19),1))*
ROW($1:$19),0),ROW($1:$19))+1,1)*10^ROW($1:$19)/10)</f>
        <v>5</v>
      </c>
      <c r="F215" t="str">
        <f>feed!F215</f>
        <v>Second World War surplus</v>
      </c>
      <c r="G215" t="str">
        <f>feed!G215</f>
        <v>Nice</v>
      </c>
      <c r="H215">
        <f>SUMPRODUCT(MID(0&amp;feed!H215,LARGE(INDEX(ISNUMBER(--MID(feed!H215,ROW($1:$1),1))*
ROW($1:$1),0),ROW($1:$1))+1,1)*10^ROW($1:$1)/10)</f>
        <v>4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14</v>
      </c>
      <c r="K215">
        <f>SUMPRODUCT(MID(0&amp;feed!K215,LARGE(INDEX(ISNUMBER(--MID(feed!K215,ROW($1:$19),1))*
ROW($1:$19),0),ROW($1:$19))+1,1)*10^ROW($1:$19)/10)</f>
        <v>39</v>
      </c>
      <c r="L215">
        <f>SUMPRODUCT(MID(0&amp;feed!L215,LARGE(INDEX(ISNUMBER(--MID(feed!L215,ROW($1:$19),1))*
ROW($1:$19),0),ROW($1:$19))+1,1)*10^ROW($1:$19)/10)</f>
        <v>10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1887</v>
      </c>
      <c r="O215">
        <f>SUMPRODUCT(MID(0&amp;feed!O215,LARGE(INDEX(ISNUMBER(--MID(feed!O215,ROW($1:$5),1))*
ROW($1:$5),0),ROW($1:$5))+1,1)*10^ROW($1:$5)/10)</f>
        <v>256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Powerful</v>
      </c>
      <c r="S215">
        <f>IF(R215="None",0, IF(R215="Meagre",1.5, IF(R215="Small",3, IF(R215="Mediocre",4.5, IF(R215="Somewhat Large",6, IF(R215="Large",7.5, IF(R215="Powerful",9, IF(R215="Very Powerful",10,"Error"))))))))</f>
        <v>9</v>
      </c>
      <c r="T215" t="str">
        <f>feed!R215</f>
        <v>Congo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215" t="str">
        <f>feed!U215</f>
        <v>http://blocgame.com/stats.php?id=63339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21516</v>
      </c>
      <c r="AA215" s="8">
        <f>V215/N215</f>
        <v>22.72972972972973</v>
      </c>
      <c r="AB215" s="4">
        <f>N215/6</f>
        <v>314.5</v>
      </c>
      <c r="AC215" s="4">
        <f>V215/6</f>
        <v>7148.5</v>
      </c>
    </row>
    <row r="216" spans="1:29" x14ac:dyDescent="0.25">
      <c r="A216" t="str">
        <f>feed!A216</f>
        <v>Tyrantia</v>
      </c>
      <c r="B216" t="str">
        <f>feed!B216</f>
        <v>Malakal</v>
      </c>
      <c r="C216" t="str">
        <f>feed!C216</f>
        <v>The Hetairoi Guild</v>
      </c>
      <c r="D216">
        <f>SUMPRODUCT(MID(0&amp;feed!D216,LARGE(INDEX(ISNUMBER(--MID(feed!D216,ROW($1:$19),1))*
ROW($1:$19),0),ROW($1:$19))+1,1)*10^ROW($1:$19)/10)</f>
        <v>149</v>
      </c>
      <c r="E216">
        <f>SUMPRODUCT(MID(0&amp;feed!E216,LARGE(INDEX(ISNUMBER(--MID(feed!E216,ROW($1:$19),1))*
ROW($1:$19),0),ROW($1:$19))+1,1)*10^ROW($1:$19)/10)</f>
        <v>12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4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1</v>
      </c>
      <c r="K216">
        <f>SUMPRODUCT(MID(0&amp;feed!K216,LARGE(INDEX(ISNUMBER(--MID(feed!K216,ROW($1:$19),1))*
ROW($1:$19),0),ROW($1:$19))+1,1)*10^ROW($1:$19)/10)</f>
        <v>44</v>
      </c>
      <c r="L216">
        <f>SUMPRODUCT(MID(0&amp;feed!L216,LARGE(INDEX(ISNUMBER(--MID(feed!L216,ROW($1:$19),1))*
ROW($1:$19),0),ROW($1:$19))+1,1)*10^ROW($1:$19)/10)</f>
        <v>19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1877</v>
      </c>
      <c r="O216">
        <f>SUMPRODUCT(MID(0&amp;feed!O216,LARGE(INDEX(ISNUMBER(--MID(feed!O216,ROW($1:$5),1))*
ROW($1:$5),0),ROW($1:$5))+1,1)*10^ROW($1:$5)/10)</f>
        <v>6584</v>
      </c>
      <c r="P216">
        <f>feed!P216</f>
        <v>0</v>
      </c>
      <c r="Q216">
        <f>IF(P216=0,40, IF(P216="Depleted",0, IF(P216="Near Depletion",10, IF(P216="Plentiful",70, IF(P216="Untapped",90,"Error")))))</f>
        <v>40</v>
      </c>
      <c r="R216" t="str">
        <f>feed!Q216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216" t="str">
        <f>feed!U216</f>
        <v>http://blocgame.com/stats.php?id=40238</v>
      </c>
      <c r="X216" s="4">
        <f>SUMPRODUCT(MID(0&amp;feed!V216,LARGE(INDEX(ISNUMBER(--MID(feed!V216,ROW($1:$5),1))*
ROW($1:$5),0),ROW($1:$5))+1,1)*10^ROW($1:$5)/10)</f>
        <v>4</v>
      </c>
      <c r="Y216">
        <f>feed!W216</f>
        <v>0.05</v>
      </c>
      <c r="Z216" s="4">
        <f>V216-H216*750-K216*375-L216*375</f>
        <v>36038</v>
      </c>
      <c r="AA216" s="8">
        <f>V216/N216</f>
        <v>33.384656366542352</v>
      </c>
      <c r="AB216" s="4">
        <f>N216/6</f>
        <v>312.83333333333331</v>
      </c>
      <c r="AC216" s="4">
        <f>V216/6</f>
        <v>10443.833333333334</v>
      </c>
    </row>
    <row r="217" spans="1:29" x14ac:dyDescent="0.25">
      <c r="A217" t="str">
        <f>feed!A217</f>
        <v>Free Vietnam</v>
      </c>
      <c r="B217" t="str">
        <f>feed!B217</f>
        <v>dragonexis99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40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9</v>
      </c>
      <c r="K217">
        <f>SUMPRODUCT(MID(0&amp;feed!K217,LARGE(INDEX(ISNUMBER(--MID(feed!K217,ROW($1:$19),1))*
ROW($1:$19),0),ROW($1:$19))+1,1)*10^ROW($1:$19)/10)</f>
        <v>13</v>
      </c>
      <c r="L217">
        <f>SUMPRODUCT(MID(0&amp;feed!L217,LARGE(INDEX(ISNUMBER(--MID(feed!L217,ROW($1:$19),1))*
ROW($1:$19),0),ROW($1:$19))+1,1)*10^ROW($1:$19)/10)</f>
        <v>8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1873</v>
      </c>
      <c r="O217">
        <f>SUMPRODUCT(MID(0&amp;feed!O217,LARGE(INDEX(ISNUMBER(--MID(feed!O217,ROW($1:$5),1))*
ROW($1:$5),0),ROW($1:$5))+1,1)*10^ROW($1:$5)/10)</f>
        <v>1</v>
      </c>
      <c r="P217">
        <f>feed!P217</f>
        <v>0</v>
      </c>
      <c r="Q217">
        <f>IF(P217=0,40, IF(P217="Depleted",0, IF(P217="Near Depletion",10, IF(P217="Plentiful",70, IF(P217="Untapped",90,"Error")))))</f>
        <v>40</v>
      </c>
      <c r="R217" t="str">
        <f>feed!Q217</f>
        <v>Somewhat Large</v>
      </c>
      <c r="S217">
        <f>IF(R217="None",0, IF(R217="Meagre",1.5, IF(R217="Small",3, IF(R217="Mediocre",4.5, IF(R217="Somewhat Large",6, IF(R217="Large",7.5, IF(R217="Powerful",9, IF(R217="Very Powerful",10,"Error"))))))))</f>
        <v>6</v>
      </c>
      <c r="T217" t="str">
        <f>feed!R217</f>
        <v>Indochina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217" t="str">
        <f>feed!U217</f>
        <v>http://blocgame.com/stats.php?id=60426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5784</v>
      </c>
      <c r="AA217" s="8">
        <f>V217/N217</f>
        <v>7.2925787506673787</v>
      </c>
      <c r="AB217" s="4">
        <f>N217/6</f>
        <v>312.16666666666669</v>
      </c>
      <c r="AC217" s="4">
        <f>V217/6</f>
        <v>2276.5</v>
      </c>
    </row>
    <row r="218" spans="1:29" x14ac:dyDescent="0.25">
      <c r="A218" t="str">
        <f>feed!A218</f>
        <v>constania</v>
      </c>
      <c r="B218" t="str">
        <f>feed!B218</f>
        <v>Comrade</v>
      </c>
      <c r="C218" t="str">
        <f>feed!C218</f>
        <v>The Hetairoi Guild</v>
      </c>
      <c r="D218">
        <f>SUMPRODUCT(MID(0&amp;feed!D218,LARGE(INDEX(ISNUMBER(--MID(feed!D218,ROW($1:$19),1))*
ROW($1:$19),0),ROW($1:$19))+1,1)*10^ROW($1:$19)/10)</f>
        <v>9</v>
      </c>
      <c r="E218">
        <f>SUMPRODUCT(MID(0&amp;feed!E218,LARGE(INDEX(ISNUMBER(--MID(feed!E218,ROW($1:$19),1))*
ROW($1:$19),0),ROW($1:$19))+1,1)*10^ROW($1:$19)/10)</f>
        <v>0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1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91</v>
      </c>
      <c r="K218">
        <f>SUMPRODUCT(MID(0&amp;feed!K218,LARGE(INDEX(ISNUMBER(--MID(feed!K218,ROW($1:$19),1))*
ROW($1:$19),0),ROW($1:$19))+1,1)*10^ROW($1:$19)/10)</f>
        <v>16</v>
      </c>
      <c r="L218">
        <f>SUMPRODUCT(MID(0&amp;feed!L218,LARGE(INDEX(ISNUMBER(--MID(feed!L218,ROW($1:$19),1))*
ROW($1:$19),0),ROW($1:$19))+1,1)*10^ROW($1:$19)/10)</f>
        <v>7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1852</v>
      </c>
      <c r="O218">
        <f>SUMPRODUCT(MID(0&amp;feed!O218,LARGE(INDEX(ISNUMBER(--MID(feed!O218,ROW($1:$5),1))*
ROW($1:$5),0),ROW($1:$5))+1,1)*10^ROW($1:$5)/10)</f>
        <v>7</v>
      </c>
      <c r="P218" t="str">
        <f>feed!P218</f>
        <v>Untapped</v>
      </c>
      <c r="Q218">
        <f>IF(P218=0,40, IF(P218="Depleted",0, IF(P218="Near Depletion",10, IF(P218="Plentiful",70, IF(P218="Untapped",90,"Error")))))</f>
        <v>90</v>
      </c>
      <c r="R218" t="str">
        <f>feed!Q218</f>
        <v>Large</v>
      </c>
      <c r="S218">
        <f>IF(R218="None",0, IF(R218="Meagre",1.5, IF(R218="Small",3, IF(R218="Mediocre",4.5, IF(R218="Somewhat Large",6, IF(R218="Large",7.5, IF(R218="Powerful",9, IF(R218="Very Powerful",10,"Error"))))))))</f>
        <v>7.5</v>
      </c>
      <c r="T218" t="str">
        <f>feed!R218</f>
        <v>Congo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218" t="str">
        <f>feed!U218</f>
        <v>http://blocgame.com/stats.php?id=62606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4228</v>
      </c>
      <c r="AA218" s="8">
        <f>V218/N218</f>
        <v>7.3450323974082075</v>
      </c>
      <c r="AB218" s="4">
        <f>N218/6</f>
        <v>308.66666666666669</v>
      </c>
      <c r="AC218" s="4">
        <f>V218/6</f>
        <v>2267.1666666666665</v>
      </c>
    </row>
    <row r="219" spans="1:29" x14ac:dyDescent="0.25">
      <c r="A219" t="str">
        <f>feed!A220</f>
        <v>Onstantinia</v>
      </c>
      <c r="B219" t="str">
        <f>feed!B220</f>
        <v>Thair</v>
      </c>
      <c r="C219" t="str">
        <f>feed!C220</f>
        <v>The Order</v>
      </c>
      <c r="D219">
        <f>SUMPRODUCT(MID(0&amp;feed!D220,LARGE(INDEX(ISNUMBER(--MID(feed!D220,ROW($1:$19),1))*
ROW($1:$19),0),ROW($1:$19))+1,1)*10^ROW($1:$19)/10)</f>
        <v>47</v>
      </c>
      <c r="E219">
        <f>SUMPRODUCT(MID(0&amp;feed!E220,LARGE(INDEX(ISNUMBER(--MID(feed!E220,ROW($1:$19),1))*
ROW($1:$19),0),ROW($1:$19))+1,1)*10^ROW($1:$19)/10)</f>
        <v>2</v>
      </c>
      <c r="F219" t="str">
        <f>feed!F220</f>
        <v>Korean War surplus</v>
      </c>
      <c r="G219" t="str">
        <f>feed!G220</f>
        <v>Gandhi-like</v>
      </c>
      <c r="H219">
        <f>SUMPRODUCT(MID(0&amp;feed!H220,LARGE(INDEX(ISNUMBER(--MID(feed!H220,ROW($1:$1),1))*
ROW($1:$1),0),ROW($1:$1))+1,1)*10^ROW($1:$1)/10)</f>
        <v>2</v>
      </c>
      <c r="I219" t="str">
        <f>feed!I220</f>
        <v>Elite</v>
      </c>
      <c r="J219">
        <f>SUMPRODUCT(MID(0&amp;feed!J220,LARGE(INDEX(ISNUMBER(--MID(feed!J220,ROW($1:$19),1))*
ROW($1:$19),0),ROW($1:$19))+1,1)*10^ROW($1:$19)/10)</f>
        <v>14</v>
      </c>
      <c r="K219">
        <f>SUMPRODUCT(MID(0&amp;feed!K220,LARGE(INDEX(ISNUMBER(--MID(feed!K220,ROW($1:$19),1))*
ROW($1:$19),0),ROW($1:$19))+1,1)*10^ROW($1:$19)/10)</f>
        <v>10</v>
      </c>
      <c r="L219">
        <f>SUMPRODUCT(MID(0&amp;feed!L220,LARGE(INDEX(ISNUMBER(--MID(feed!L220,ROW($1:$19),1))*
ROW($1:$19),0),ROW($1:$19))+1,1)*10^ROW($1:$19)/10)</f>
        <v>6</v>
      </c>
      <c r="M219" t="str">
        <f>feed!M220</f>
        <v>Central Planning</v>
      </c>
      <c r="N219">
        <f>SUMPRODUCT(MID(0&amp;feed!N220,LARGE(INDEX(ISNUMBER(--MID(feed!N220,ROW($1:$5),1))*
ROW($1:$5),0),ROW($1:$5))+1,1)*10^ROW($1:$5)/10)</f>
        <v>1851</v>
      </c>
      <c r="O219">
        <f>SUMPRODUCT(MID(0&amp;feed!O220,LARGE(INDEX(ISNUMBER(--MID(feed!O220,ROW($1:$5),1))*
ROW($1:$5),0),ROW($1:$5))+1,1)*10^ROW($1:$5)/10)</f>
        <v>204</v>
      </c>
      <c r="P219" t="str">
        <f>feed!P220</f>
        <v>Untapped</v>
      </c>
      <c r="Q219">
        <f>IF(P219=0,40, IF(P219="Depleted",0, IF(P219="Near Depletion",10, IF(P219="Plentiful",70, IF(P219="Untapped",90,"Error")))))</f>
        <v>90</v>
      </c>
      <c r="R219" t="str">
        <f>feed!Q220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feed!R220</f>
        <v>Congo</v>
      </c>
      <c r="U219" t="str">
        <f>feed!S220</f>
        <v>Soviet Union</v>
      </c>
      <c r="V219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219" t="str">
        <f>feed!U220</f>
        <v>http://blocgame.com/stats.php?id=62513</v>
      </c>
      <c r="X219" s="4">
        <f>SUMPRODUCT(MID(0&amp;feed!V220,LARGE(INDEX(ISNUMBER(--MID(feed!V220,ROW($1:$5),1))*
ROW($1:$5),0),ROW($1:$5))+1,1)*10^ROW($1:$5)/10)</f>
        <v>0</v>
      </c>
      <c r="Y219">
        <f>feed!W220</f>
        <v>0</v>
      </c>
      <c r="Z219" s="4">
        <f>V219-H219*750-K219*375-L219*375</f>
        <v>12748</v>
      </c>
      <c r="AA219" s="8">
        <f>V219/N219</f>
        <v>10.938951917882227</v>
      </c>
      <c r="AB219" s="4">
        <f>N219/6</f>
        <v>308.5</v>
      </c>
      <c r="AC219" s="4">
        <f>V219/6</f>
        <v>3374.6666666666665</v>
      </c>
    </row>
    <row r="220" spans="1:29" x14ac:dyDescent="0.25">
      <c r="A220" t="str">
        <f>feed!A219</f>
        <v>Weast America</v>
      </c>
      <c r="B220" t="str">
        <f>feed!B219</f>
        <v>Prince Pluto Nash</v>
      </c>
      <c r="C220" t="str">
        <f>feed!C219</f>
        <v>Brotherhood of Nod</v>
      </c>
      <c r="D220">
        <f>SUMPRODUCT(MID(0&amp;feed!D219,LARGE(INDEX(ISNUMBER(--MID(feed!D219,ROW($1:$19),1))*
ROW($1:$19),0),ROW($1:$19))+1,1)*10^ROW($1:$19)/10)</f>
        <v>71</v>
      </c>
      <c r="E220">
        <f>SUMPRODUCT(MID(0&amp;feed!E219,LARGE(INDEX(ISNUMBER(--MID(feed!E219,ROW($1:$19),1))*
ROW($1:$19),0),ROW($1:$19))+1,1)*10^ROW($1:$19)/10)</f>
        <v>0</v>
      </c>
      <c r="F220" t="str">
        <f>feed!F219</f>
        <v>Korean War surplus</v>
      </c>
      <c r="G220" t="str">
        <f>feed!G219</f>
        <v>Gandhi-like</v>
      </c>
      <c r="H220">
        <f>SUMPRODUCT(MID(0&amp;feed!H219,LARGE(INDEX(ISNUMBER(--MID(feed!H219,ROW($1:$1),1))*
ROW($1:$1),0),ROW($1:$1))+1,1)*10^ROW($1:$1)/10)</f>
        <v>1</v>
      </c>
      <c r="I220" t="str">
        <f>feed!I219</f>
        <v>Elite</v>
      </c>
      <c r="J220">
        <f>SUMPRODUCT(MID(0&amp;feed!J219,LARGE(INDEX(ISNUMBER(--MID(feed!J219,ROW($1:$19),1))*
ROW($1:$19),0),ROW($1:$19))+1,1)*10^ROW($1:$19)/10)</f>
        <v>6</v>
      </c>
      <c r="K220">
        <f>SUMPRODUCT(MID(0&amp;feed!K219,LARGE(INDEX(ISNUMBER(--MID(feed!K219,ROW($1:$19),1))*
ROW($1:$19),0),ROW($1:$19))+1,1)*10^ROW($1:$19)/10)</f>
        <v>11</v>
      </c>
      <c r="L220">
        <f>SUMPRODUCT(MID(0&amp;feed!L219,LARGE(INDEX(ISNUMBER(--MID(feed!L219,ROW($1:$19),1))*
ROW($1:$19),0),ROW($1:$19))+1,1)*10^ROW($1:$19)/10)</f>
        <v>11</v>
      </c>
      <c r="M220" t="str">
        <f>feed!M219</f>
        <v>Mixed Economy</v>
      </c>
      <c r="N220">
        <f>SUMPRODUCT(MID(0&amp;feed!N219,LARGE(INDEX(ISNUMBER(--MID(feed!N219,ROW($1:$5),1))*
ROW($1:$5),0),ROW($1:$5))+1,1)*10^ROW($1:$5)/10)</f>
        <v>1851</v>
      </c>
      <c r="O220">
        <f>SUMPRODUCT(MID(0&amp;feed!O219,LARGE(INDEX(ISNUMBER(--MID(feed!O219,ROW($1:$5),1))*
ROW($1:$5),0),ROW($1:$5))+1,1)*10^ROW($1:$5)/10)</f>
        <v>5094</v>
      </c>
      <c r="P220" t="str">
        <f>feed!P219</f>
        <v>Untapped</v>
      </c>
      <c r="Q220">
        <f>IF(P220=0,40, IF(P220="Depleted",0, IF(P220="Near Depletion",10, IF(P220="Plentiful",70, IF(P220="Untapped",90,"Error")))))</f>
        <v>90</v>
      </c>
      <c r="R220" t="str">
        <f>feed!Q219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feed!R219</f>
        <v>Persia</v>
      </c>
      <c r="U220" t="str">
        <f>feed!S219</f>
        <v>United States</v>
      </c>
      <c r="V220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220" t="str">
        <f>feed!U219</f>
        <v>http://blocgame.com/stats.php?id=55778</v>
      </c>
      <c r="X220" s="4">
        <f>SUMPRODUCT(MID(0&amp;feed!V219,LARGE(INDEX(ISNUMBER(--MID(feed!V219,ROW($1:$5),1))*
ROW($1:$5),0),ROW($1:$5))+1,1)*10^ROW($1:$5)/10)</f>
        <v>0</v>
      </c>
      <c r="Y220">
        <f>feed!W219</f>
        <v>0</v>
      </c>
      <c r="Z220" s="4">
        <f>V220-H220*750-K220*375-L220*375</f>
        <v>23500</v>
      </c>
      <c r="AA220" s="8">
        <f>V220/N220</f>
        <v>17.558076715289033</v>
      </c>
      <c r="AB220" s="4">
        <f>N220/6</f>
        <v>308.5</v>
      </c>
      <c r="AC220" s="4">
        <f>V220/6</f>
        <v>5416.666666666667</v>
      </c>
    </row>
    <row r="221" spans="1:29" x14ac:dyDescent="0.25">
      <c r="A221" t="str">
        <f>feed!A221</f>
        <v>Novaya</v>
      </c>
      <c r="B221" t="str">
        <f>feed!B221</f>
        <v>ScarletMarines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65</v>
      </c>
      <c r="E221">
        <f>SUMPRODUCT(MID(0&amp;feed!E221,LARGE(INDEX(ISNUMBER(--MID(feed!E221,ROW($1:$19),1))*
ROW($1:$19),0),ROW($1:$19))+1,1)*10^ROW($1:$19)/10)</f>
        <v>3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0</v>
      </c>
      <c r="K221">
        <f>SUMPRODUCT(MID(0&amp;feed!K221,LARGE(INDEX(ISNUMBER(--MID(feed!K221,ROW($1:$19),1))*
ROW($1:$19),0),ROW($1:$19))+1,1)*10^ROW($1:$19)/10)</f>
        <v>5</v>
      </c>
      <c r="L221">
        <f>SUMPRODUCT(MID(0&amp;feed!L221,LARGE(INDEX(ISNUMBER(--MID(feed!L221,ROW($1:$19),1))*
ROW($1:$19),0),ROW($1:$19))+1,1)*10^ROW($1:$19)/10)</f>
        <v>5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1838</v>
      </c>
      <c r="O221">
        <f>SUMPRODUCT(MID(0&amp;feed!O221,LARGE(INDEX(ISNUMBER(--MID(feed!O221,ROW($1:$5),1))*
ROW($1:$5),0),ROW($1:$5))+1,1)*10^ROW($1:$5)/10)</f>
        <v>499</v>
      </c>
      <c r="P221" t="str">
        <f>feed!P221</f>
        <v>Untapped</v>
      </c>
      <c r="Q221">
        <f>IF(P221=0,40, IF(P221="Depleted",0, IF(P221="Near Depletion",10, IF(P221="Plentiful",70, IF(P221="Untapped",90,"Error")))))</f>
        <v>90</v>
      </c>
      <c r="R221" t="str">
        <f>feed!Q221</f>
        <v>Mediocre</v>
      </c>
      <c r="S221">
        <f>IF(R221="None",0, IF(R221="Meagre",1.5, IF(R221="Small",3, IF(R221="Mediocre",4.5, IF(R221="Somewhat Large",6, IF(R221="Large",7.5, IF(R221="Powerful",9, IF(R221="Very Powerful",10,"Error"))))))))</f>
        <v>4.5</v>
      </c>
      <c r="T221" t="str">
        <f>feed!R221</f>
        <v>Pacific Rim</v>
      </c>
      <c r="U221" t="str">
        <f>feed!S221</f>
        <v>Neutral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221" t="str">
        <f>feed!U221</f>
        <v>http://blocgame.com/stats.php?id=62840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14850</v>
      </c>
      <c r="AA221" s="8">
        <f>V221/N221</f>
        <v>10.935799782372143</v>
      </c>
      <c r="AB221" s="4">
        <f>N221/6</f>
        <v>306.33333333333331</v>
      </c>
      <c r="AC221" s="4">
        <f>V221/6</f>
        <v>3350</v>
      </c>
    </row>
    <row r="222" spans="1:29" x14ac:dyDescent="0.25">
      <c r="A222" t="str">
        <f>feed!A222</f>
        <v>Praetoria Augusta</v>
      </c>
      <c r="B222" t="str">
        <f>feed!B222</f>
        <v>Lykos</v>
      </c>
      <c r="C222" t="str">
        <f>feed!C222</f>
        <v>SPQR</v>
      </c>
      <c r="D222">
        <f>SUMPRODUCT(MID(0&amp;feed!D222,LARGE(INDEX(ISNUMBER(--MID(feed!D222,ROW($1:$19),1))*
ROW($1:$19),0),ROW($1:$19))+1,1)*10^ROW($1:$19)/10)</f>
        <v>130</v>
      </c>
      <c r="E222">
        <f>SUMPRODUCT(MID(0&amp;feed!E222,LARGE(INDEX(ISNUMBER(--MID(feed!E222,ROW($1:$19),1))*
ROW($1:$19),0),ROW($1:$19))+1,1)*10^ROW($1:$19)/10)</f>
        <v>1</v>
      </c>
      <c r="F222" t="str">
        <f>feed!F222</f>
        <v>Korean War surplus</v>
      </c>
      <c r="G222" t="str">
        <f>feed!G222</f>
        <v>Nice</v>
      </c>
      <c r="H222">
        <f>SUMPRODUCT(MID(0&amp;feed!H222,LARGE(INDEX(ISNUMBER(--MID(feed!H222,ROW($1:$1),1))*
ROW($1:$1),0),ROW($1:$1))+1,1)*10^ROW($1:$1)/10)</f>
        <v>4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2</v>
      </c>
      <c r="K222">
        <f>SUMPRODUCT(MID(0&amp;feed!K222,LARGE(INDEX(ISNUMBER(--MID(feed!K222,ROW($1:$19),1))*
ROW($1:$19),0),ROW($1:$19))+1,1)*10^ROW($1:$19)/10)</f>
        <v>30</v>
      </c>
      <c r="L222">
        <f>SUMPRODUCT(MID(0&amp;feed!L222,LARGE(INDEX(ISNUMBER(--MID(feed!L222,ROW($1:$19),1))*
ROW($1:$19),0),ROW($1:$19))+1,1)*10^ROW($1:$19)/10)</f>
        <v>20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1835</v>
      </c>
      <c r="O222">
        <f>SUMPRODUCT(MID(0&amp;feed!O222,LARGE(INDEX(ISNUMBER(--MID(feed!O222,ROW($1:$5),1))*
ROW($1:$5),0),ROW($1:$5))+1,1)*10^ROW($1:$5)/10)</f>
        <v>8979</v>
      </c>
      <c r="P222" t="str">
        <f>feed!P222</f>
        <v>Untapped</v>
      </c>
      <c r="Q222">
        <f>IF(P222=0,40, IF(P222="Depleted",0, IF(P222="Near Depletion",10, IF(P222="Plentiful",70, IF(P222="Untapped",90,"Error")))))</f>
        <v>90</v>
      </c>
      <c r="R222" t="str">
        <f>feed!Q222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feed!R222</f>
        <v>Mesopotamia</v>
      </c>
      <c r="U222" t="str">
        <f>feed!S222</f>
        <v>Neutral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222" t="str">
        <f>feed!U222</f>
        <v>http://blocgame.com/stats.php?id=39021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20390</v>
      </c>
      <c r="AA222" s="8">
        <f>V222/N222</f>
        <v>22.96457765667575</v>
      </c>
      <c r="AB222" s="4">
        <f>N222/6</f>
        <v>305.83333333333331</v>
      </c>
      <c r="AC222" s="4">
        <f>V222/6</f>
        <v>7023.333333333333</v>
      </c>
    </row>
    <row r="223" spans="1:29" x14ac:dyDescent="0.25">
      <c r="A223" t="str">
        <f>feed!A223</f>
        <v>South Uganda</v>
      </c>
      <c r="B223" t="str">
        <f>feed!B223</f>
        <v>Dr. Idi Amin</v>
      </c>
      <c r="C223" t="str">
        <f>feed!C223</f>
        <v>The Fallen</v>
      </c>
      <c r="D223">
        <f>SUMPRODUCT(MID(0&amp;feed!D223,LARGE(INDEX(ISNUMBER(--MID(feed!D223,ROW($1:$19),1))*
ROW($1:$19),0),ROW($1:$19))+1,1)*10^ROW($1:$19)/10)</f>
        <v>189</v>
      </c>
      <c r="E223">
        <f>SUMPRODUCT(MID(0&amp;feed!E223,LARGE(INDEX(ISNUMBER(--MID(feed!E223,ROW($1:$19),1))*
ROW($1:$19),0),ROW($1:$19))+1,1)*10^ROW($1:$19)/10)</f>
        <v>15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6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4</v>
      </c>
      <c r="K223">
        <f>SUMPRODUCT(MID(0&amp;feed!K223,LARGE(INDEX(ISNUMBER(--MID(feed!K223,ROW($1:$19),1))*
ROW($1:$19),0),ROW($1:$19))+1,1)*10^ROW($1:$19)/10)</f>
        <v>41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1830</v>
      </c>
      <c r="O223">
        <f>SUMPRODUCT(MID(0&amp;feed!O223,LARGE(INDEX(ISNUMBER(--MID(feed!O223,ROW($1:$5),1))*
ROW($1:$5),0),ROW($1:$5))+1,1)*10^ROW($1:$5)/10)</f>
        <v>592</v>
      </c>
      <c r="P223" t="str">
        <f>feed!P223</f>
        <v>Untapped</v>
      </c>
      <c r="Q223">
        <f>IF(P223=0,40, IF(P223="Depleted",0, IF(P223="Near Depletion",10, IF(P223="Plentiful",70, IF(P223="Untapped",90,"Error")))))</f>
        <v>90</v>
      </c>
      <c r="R223" t="str">
        <f>feed!Q223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feed!R223</f>
        <v>Southern Africa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223" t="str">
        <f>feed!U223</f>
        <v>http://blocgame.com/stats.php?id=63128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21472</v>
      </c>
      <c r="AA223" s="8">
        <f>V223/N223</f>
        <v>24.028415300546449</v>
      </c>
      <c r="AB223" s="4">
        <f>N223/6</f>
        <v>305</v>
      </c>
      <c r="AC223" s="4">
        <f>V223/6</f>
        <v>7328.666666666667</v>
      </c>
    </row>
    <row r="224" spans="1:29" x14ac:dyDescent="0.25">
      <c r="A224" t="str">
        <f>feed!A224</f>
        <v>Fedorians</v>
      </c>
      <c r="B224" t="str">
        <f>feed!B224</f>
        <v>LeMemeMaster</v>
      </c>
      <c r="C224" t="str">
        <f>feed!C224</f>
        <v>Illuminati</v>
      </c>
      <c r="D224">
        <f>SUMPRODUCT(MID(0&amp;feed!D224,LARGE(INDEX(ISNUMBER(--MID(feed!D224,ROW($1:$19),1))*
ROW($1:$19),0),ROW($1:$19))+1,1)*10^ROW($1:$19)/10)</f>
        <v>9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0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84</v>
      </c>
      <c r="K224">
        <f>SUMPRODUCT(MID(0&amp;feed!K224,LARGE(INDEX(ISNUMBER(--MID(feed!K224,ROW($1:$19),1))*
ROW($1:$19),0),ROW($1:$19))+1,1)*10^ROW($1:$19)/10)</f>
        <v>3</v>
      </c>
      <c r="L224">
        <f>SUMPRODUCT(MID(0&amp;feed!L224,LARGE(INDEX(ISNUMBER(--MID(feed!L224,ROW($1:$19),1))*
ROW($1:$19),0),ROW($1:$19))+1,1)*10^ROW($1:$19)/10)</f>
        <v>2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1824</v>
      </c>
      <c r="O224">
        <f>SUMPRODUCT(MID(0&amp;feed!O224,LARGE(INDEX(ISNUMBER(--MID(feed!O224,ROW($1:$5),1))*
ROW($1:$5),0),ROW($1:$5))+1,1)*10^ROW($1:$5)/10)</f>
        <v>0</v>
      </c>
      <c r="P224" t="str">
        <f>feed!P224</f>
        <v>Untapped</v>
      </c>
      <c r="Q224">
        <f>IF(P224=0,40, IF(P224="Depleted",0, IF(P224="Near Depletion",10, IF(P224="Plentiful",70, IF(P224="Untapped",90,"Error")))))</f>
        <v>90</v>
      </c>
      <c r="R224" t="str">
        <f>feed!Q224</f>
        <v>Meagre</v>
      </c>
      <c r="S224">
        <f>IF(R224="None",0, IF(R224="Meagre",1.5, IF(R224="Small",3, IF(R224="Mediocre",4.5, IF(R224="Somewhat Large",6, IF(R224="Large",7.5, IF(R224="Powerful",9, IF(R224="Very Powerful",10,"Error"))))))))</f>
        <v>1.5</v>
      </c>
      <c r="T224" t="str">
        <f>feed!R224</f>
        <v>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224" t="str">
        <f>feed!U224</f>
        <v>http://blocgame.com/stats.php?id=64028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14460</v>
      </c>
      <c r="AA224" s="8">
        <f>V224/N224</f>
        <v>8.9555921052631575</v>
      </c>
      <c r="AB224" s="4">
        <f>N224/6</f>
        <v>304</v>
      </c>
      <c r="AC224" s="4">
        <f>V224/6</f>
        <v>2722.5</v>
      </c>
    </row>
    <row r="225" spans="1:29" x14ac:dyDescent="0.25">
      <c r="A225" t="str">
        <f>feed!A225</f>
        <v>Rararaland</v>
      </c>
      <c r="B225" t="str">
        <f>feed!B225</f>
        <v>Whiskertoes</v>
      </c>
      <c r="C225" t="str">
        <f>feed!C225</f>
        <v>The Fallen</v>
      </c>
      <c r="D225">
        <f>SUMPRODUCT(MID(0&amp;feed!D225,LARGE(INDEX(ISNUMBER(--MID(feed!D225,ROW($1:$19),1))*
ROW($1:$19),0),ROW($1:$19))+1,1)*10^ROW($1:$19)/10)</f>
        <v>72</v>
      </c>
      <c r="E225">
        <f>SUMPRODUCT(MID(0&amp;feed!E225,LARGE(INDEX(ISNUMBER(--MID(feed!E225,ROW($1:$19),1))*
ROW($1:$19),0),ROW($1:$19))+1,1)*10^ROW($1:$19)/10)</f>
        <v>2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8</v>
      </c>
      <c r="K225">
        <f>SUMPRODUCT(MID(0&amp;feed!K225,LARGE(INDEX(ISNUMBER(--MID(feed!K225,ROW($1:$19),1))*
ROW($1:$19),0),ROW($1:$19))+1,1)*10^ROW($1:$19)/10)</f>
        <v>16</v>
      </c>
      <c r="L225">
        <f>SUMPRODUCT(MID(0&amp;feed!L225,LARGE(INDEX(ISNUMBER(--MID(feed!L225,ROW($1:$19),1))*
ROW($1:$19),0),ROW($1:$19))+1,1)*10^ROW($1:$19)/10)</f>
        <v>10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1817</v>
      </c>
      <c r="O225">
        <f>SUMPRODUCT(MID(0&amp;feed!O225,LARGE(INDEX(ISNUMBER(--MID(feed!O225,ROW($1:$5),1))*
ROW($1:$5),0),ROW($1:$5))+1,1)*10^ROW($1:$5)/10)</f>
        <v>5529</v>
      </c>
      <c r="P225" t="str">
        <f>feed!P225</f>
        <v>Near Depletion</v>
      </c>
      <c r="Q225">
        <f>IF(P225=0,40, IF(P225="Depleted",0, IF(P225="Near Depletion",10, IF(P225="Plentiful",70, IF(P225="Untapped",90,"Error")))))</f>
        <v>10</v>
      </c>
      <c r="R225" t="str">
        <f>feed!Q225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feed!R225</f>
        <v>Arabia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225" t="str">
        <f>feed!U225</f>
        <v>http://blocgame.com/stats.php?id=49272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28143</v>
      </c>
      <c r="AA225" s="8">
        <f>V225/N225</f>
        <v>21.680242157402311</v>
      </c>
      <c r="AB225" s="4">
        <f>N225/6</f>
        <v>302.83333333333331</v>
      </c>
      <c r="AC225" s="4">
        <f>V225/6</f>
        <v>6565.5</v>
      </c>
    </row>
    <row r="226" spans="1:29" x14ac:dyDescent="0.25">
      <c r="A226" t="str">
        <f>feed!A226</f>
        <v>Rebel Scum</v>
      </c>
      <c r="B226" t="str">
        <f>feed!B226</f>
        <v>Swipa</v>
      </c>
      <c r="C226" t="str">
        <f>feed!C226</f>
        <v>Steel Brotherhood</v>
      </c>
      <c r="D226">
        <f>SUMPRODUCT(MID(0&amp;feed!D226,LARGE(INDEX(ISNUMBER(--MID(feed!D226,ROW($1:$19),1))*
ROW($1:$19),0),ROW($1:$19))+1,1)*10^ROW($1:$19)/10)</f>
        <v>25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Angelic</v>
      </c>
      <c r="H226">
        <f>SUMPRODUCT(MID(0&amp;feed!H226,LARGE(INDEX(ISNUMBER(--MID(feed!H226,ROW($1:$1),1))*
ROW($1:$1),0),ROW($1:$1))+1,1)*10^ROW($1:$1)/10)</f>
        <v>0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7</v>
      </c>
      <c r="K226">
        <f>SUMPRODUCT(MID(0&amp;feed!K226,LARGE(INDEX(ISNUMBER(--MID(feed!K226,ROW($1:$19),1))*
ROW($1:$19),0),ROW($1:$19))+1,1)*10^ROW($1:$19)/10)</f>
        <v>5</v>
      </c>
      <c r="L226">
        <f>SUMPRODUCT(MID(0&amp;feed!L226,LARGE(INDEX(ISNUMBER(--MID(feed!L226,ROW($1:$19),1))*
ROW($1:$19),0),ROW($1:$19))+1,1)*10^ROW($1:$19)/10)</f>
        <v>2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1817</v>
      </c>
      <c r="O226">
        <f>SUMPRODUCT(MID(0&amp;feed!O226,LARGE(INDEX(ISNUMBER(--MID(feed!O226,ROW($1:$5),1))*
ROW($1:$5),0),ROW($1:$5))+1,1)*10^ROW($1:$5)/10)</f>
        <v>288</v>
      </c>
      <c r="P226" t="str">
        <f>feed!P226</f>
        <v>Plentiful</v>
      </c>
      <c r="Q226">
        <f>IF(P226=0,40, IF(P226="Depleted",0, IF(P226="Near Depletion",10, IF(P226="Plentiful",70, IF(P226="Untapped",90,"Error")))))</f>
        <v>70</v>
      </c>
      <c r="R226" t="str">
        <f>feed!Q226</f>
        <v>Mediocre</v>
      </c>
      <c r="S226">
        <f>IF(R226="None",0, IF(R226="Meagre",1.5, IF(R226="Small",3, IF(R226="Mediocre",4.5, IF(R226="Somewhat Large",6, IF(R226="Large",7.5, IF(R226="Powerful",9, IF(R226="Very Powerful",10,"Error"))))))))</f>
        <v>4.5</v>
      </c>
      <c r="T226" t="str">
        <f>feed!R226</f>
        <v>Arabia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226" t="str">
        <f>feed!U226</f>
        <v>http://blocgame.com/stats.php?id=63844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300</v>
      </c>
      <c r="AA226" s="8">
        <f>V226/N226</f>
        <v>1.6097963676389653</v>
      </c>
      <c r="AB226" s="4">
        <f>N226/6</f>
        <v>302.83333333333331</v>
      </c>
      <c r="AC226" s="4">
        <f>V226/6</f>
        <v>487.5</v>
      </c>
    </row>
    <row r="227" spans="1:29" x14ac:dyDescent="0.25">
      <c r="A227" t="str">
        <f>feed!A227</f>
        <v>BongoBongoBongo</v>
      </c>
      <c r="B227" t="str">
        <f>feed!B227</f>
        <v>oBerry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111</v>
      </c>
      <c r="E227">
        <f>SUMPRODUCT(MID(0&amp;feed!E227,LARGE(INDEX(ISNUMBER(--MID(feed!E227,ROW($1:$19),1))*
ROW($1:$19),0),ROW($1:$19))+1,1)*10^ROW($1:$19)/10)</f>
        <v>4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4</v>
      </c>
      <c r="I227" t="str">
        <f>feed!I227</f>
        <v>Standard</v>
      </c>
      <c r="J227">
        <f>SUMPRODUCT(MID(0&amp;feed!J227,LARGE(INDEX(ISNUMBER(--MID(feed!J227,ROW($1:$19),1))*
ROW($1:$19),0),ROW($1:$19))+1,1)*10^ROW($1:$19)/10)</f>
        <v>3</v>
      </c>
      <c r="K227">
        <f>SUMPRODUCT(MID(0&amp;feed!K227,LARGE(INDEX(ISNUMBER(--MID(feed!K227,ROW($1:$19),1))*
ROW($1:$19),0),ROW($1:$19))+1,1)*10^ROW($1:$19)/10)</f>
        <v>43</v>
      </c>
      <c r="L227">
        <f>SUMPRODUCT(MID(0&amp;feed!L227,LARGE(INDEX(ISNUMBER(--MID(feed!L227,ROW($1:$19),1))*
ROW($1:$19),0),ROW($1:$19))+1,1)*10^ROW($1:$19)/10)</f>
        <v>12</v>
      </c>
      <c r="M227" t="str">
        <f>feed!M227</f>
        <v>Mixed Economy</v>
      </c>
      <c r="N227">
        <f>SUMPRODUCT(MID(0&amp;feed!N227,LARGE(INDEX(ISNUMBER(--MID(feed!N227,ROW($1:$5),1))*
ROW($1:$5),0),ROW($1:$5))+1,1)*10^ROW($1:$5)/10)</f>
        <v>1817</v>
      </c>
      <c r="O227">
        <f>SUMPRODUCT(MID(0&amp;feed!O227,LARGE(INDEX(ISNUMBER(--MID(feed!O227,ROW($1:$5),1))*
ROW($1:$5),0),ROW($1:$5))+1,1)*10^ROW($1:$5)/10)</f>
        <v>106</v>
      </c>
      <c r="P227" t="str">
        <f>feed!P227</f>
        <v>Plentiful</v>
      </c>
      <c r="Q227">
        <f>IF(P227=0,40, IF(P227="Depleted",0, IF(P227="Near Depletion",10, IF(P227="Plentiful",70, IF(P227="Untapped",90,"Error")))))</f>
        <v>70</v>
      </c>
      <c r="R227" t="str">
        <f>feed!Q227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feed!R227</f>
        <v>Congo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227" t="str">
        <f>feed!U227</f>
        <v>http://blocgame.com/stats.php?id=63942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1079</v>
      </c>
      <c r="AA227" s="8">
        <f>V227/N227</f>
        <v>13.596037424325813</v>
      </c>
      <c r="AB227" s="4">
        <f>N227/6</f>
        <v>302.83333333333331</v>
      </c>
      <c r="AC227" s="4">
        <f>V227/6</f>
        <v>4117.333333333333</v>
      </c>
    </row>
    <row r="228" spans="1:29" x14ac:dyDescent="0.25">
      <c r="A228" t="str">
        <f>feed!A228</f>
        <v>Briggs</v>
      </c>
      <c r="B228" t="str">
        <f>feed!B228</f>
        <v>General Armstrong</v>
      </c>
      <c r="C228" t="str">
        <f>feed!C228</f>
        <v>SPQR</v>
      </c>
      <c r="D228">
        <f>SUMPRODUCT(MID(0&amp;feed!D228,LARGE(INDEX(ISNUMBER(--MID(feed!D228,ROW($1:$19),1))*
ROW($1:$19),0),ROW($1:$19))+1,1)*10^ROW($1:$19)/10)</f>
        <v>79</v>
      </c>
      <c r="E228">
        <f>SUMPRODUCT(MID(0&amp;feed!E228,LARGE(INDEX(ISNUMBER(--MID(feed!E228,ROW($1:$19),1))*
ROW($1:$19),0),ROW($1:$19))+1,1)*10^ROW($1:$19)/10)</f>
        <v>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9</v>
      </c>
      <c r="K228">
        <f>SUMPRODUCT(MID(0&amp;feed!K228,LARGE(INDEX(ISNUMBER(--MID(feed!K228,ROW($1:$19),1))*
ROW($1:$19),0),ROW($1:$19))+1,1)*10^ROW($1:$19)/10)</f>
        <v>28</v>
      </c>
      <c r="L228">
        <f>SUMPRODUCT(MID(0&amp;feed!L228,LARGE(INDEX(ISNUMBER(--MID(feed!L228,ROW($1:$19),1))*
ROW($1:$19),0),ROW($1:$19))+1,1)*10^ROW($1:$19)/10)</f>
        <v>4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1812</v>
      </c>
      <c r="O228">
        <f>SUMPRODUCT(MID(0&amp;feed!O228,LARGE(INDEX(ISNUMBER(--MID(feed!O228,ROW($1:$5),1))*
ROW($1:$5),0),ROW($1:$5))+1,1)*10^ROW($1:$5)/10)</f>
        <v>331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feed!R228</f>
        <v>Southern Cone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28" t="str">
        <f>feed!U228</f>
        <v>http://blocgame.com/stats.php?id=53442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27754</v>
      </c>
      <c r="AA228" s="8">
        <f>V228/N228</f>
        <v>23.181015452538631</v>
      </c>
      <c r="AB228" s="4">
        <f>N228/6</f>
        <v>302</v>
      </c>
      <c r="AC228" s="4">
        <f>V228/6</f>
        <v>7000.666666666667</v>
      </c>
    </row>
    <row r="229" spans="1:29" x14ac:dyDescent="0.25">
      <c r="A229" t="str">
        <f>feed!A229</f>
        <v>House Tyrell</v>
      </c>
      <c r="B229" t="str">
        <f>feed!B229</f>
        <v>Mace Tyrell</v>
      </c>
      <c r="C229" t="str">
        <f>feed!C229</f>
        <v>SPQR</v>
      </c>
      <c r="D229">
        <f>SUMPRODUCT(MID(0&amp;feed!D229,LARGE(INDEX(ISNUMBER(--MID(feed!D229,ROW($1:$19),1))*
ROW($1:$19),0),ROW($1:$19))+1,1)*10^ROW($1:$19)/10)</f>
        <v>17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Undisciplined Rabble</v>
      </c>
      <c r="J229">
        <f>SUMPRODUCT(MID(0&amp;feed!J229,LARGE(INDEX(ISNUMBER(--MID(feed!J229,ROW($1:$19),1))*
ROW($1:$19),0),ROW($1:$19))+1,1)*10^ROW($1:$19)/10)</f>
        <v>37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6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1807</v>
      </c>
      <c r="O229">
        <f>SUMPRODUCT(MID(0&amp;feed!O229,LARGE(INDEX(ISNUMBER(--MID(feed!O229,ROW($1:$5),1))*
ROW($1:$5),0),ROW($1:$5))+1,1)*10^ROW($1:$5)/10)</f>
        <v>165</v>
      </c>
      <c r="P229" t="str">
        <f>feed!P229</f>
        <v>Untapped</v>
      </c>
      <c r="Q229">
        <f>IF(P229=0,40, IF(P229="Depleted",0, IF(P229="Near Depletion",10, IF(P229="Plentiful",70, IF(P229="Untapped",90,"Error")))))</f>
        <v>90</v>
      </c>
      <c r="R229" t="str">
        <f>feed!Q229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feed!R229</f>
        <v>Arabia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229" t="str">
        <f>feed!U229</f>
        <v>http://blocgame.com/stats.php?id=64093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278</v>
      </c>
      <c r="AA229" s="8">
        <f>V229/N229</f>
        <v>2.8516878804648589</v>
      </c>
      <c r="AB229" s="4">
        <f>N229/6</f>
        <v>301.16666666666669</v>
      </c>
      <c r="AC229" s="4">
        <f>V229/6</f>
        <v>858.83333333333337</v>
      </c>
    </row>
    <row r="230" spans="1:29" x14ac:dyDescent="0.25">
      <c r="A230" t="str">
        <f>feed!A230</f>
        <v>oliverhard</v>
      </c>
      <c r="B230" t="str">
        <f>feed!B230</f>
        <v>oliver hardwick</v>
      </c>
      <c r="C230" t="str">
        <f>feed!C230</f>
        <v>The Fallen</v>
      </c>
      <c r="D230">
        <f>SUMPRODUCT(MID(0&amp;feed!D230,LARGE(INDEX(ISNUMBER(--MID(feed!D230,ROW($1:$19),1))*
ROW($1:$19),0),ROW($1:$19))+1,1)*10^ROW($1:$19)/10)</f>
        <v>12</v>
      </c>
      <c r="E230">
        <f>SUMPRODUCT(MID(0&amp;feed!E230,LARGE(INDEX(ISNUMBER(--MID(feed!E230,ROW($1:$19),1))*
ROW($1:$19),0),ROW($1:$19))+1,1)*10^ROW($1:$19)/10)</f>
        <v>2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4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3</v>
      </c>
      <c r="K230">
        <f>SUMPRODUCT(MID(0&amp;feed!K230,LARGE(INDEX(ISNUMBER(--MID(feed!K230,ROW($1:$19),1))*
ROW($1:$19),0),ROW($1:$19))+1,1)*10^ROW($1:$19)/10)</f>
        <v>25</v>
      </c>
      <c r="L230">
        <f>SUMPRODUCT(MID(0&amp;feed!L230,LARGE(INDEX(ISNUMBER(--MID(feed!L230,ROW($1:$19),1))*
ROW($1:$19),0),ROW($1:$19))+1,1)*10^ROW($1:$19)/10)</f>
        <v>14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1806</v>
      </c>
      <c r="O230">
        <f>SUMPRODUCT(MID(0&amp;feed!O230,LARGE(INDEX(ISNUMBER(--MID(feed!O230,ROW($1:$5),1))*
ROW($1:$5),0),ROW($1:$5))+1,1)*10^ROW($1:$5)/10)</f>
        <v>2720</v>
      </c>
      <c r="P230" t="str">
        <f>feed!P230</f>
        <v>Depleted</v>
      </c>
      <c r="Q230">
        <f>IF(P230=0,40, IF(P230="Depleted",0, IF(P230="Near Depletion",10, IF(P230="Plentiful",70, IF(P230="Untapped",90,"Error")))))</f>
        <v>0</v>
      </c>
      <c r="R230" t="str">
        <f>feed!Q230</f>
        <v>Powerful</v>
      </c>
      <c r="S230">
        <f>IF(R230="None",0, IF(R230="Meagre",1.5, IF(R230="Small",3, IF(R230="Mediocre",4.5, IF(R230="Somewhat Large",6, IF(R230="Large",7.5, IF(R230="Powerful",9, IF(R230="Very Powerful",10,"Error"))))))))</f>
        <v>9</v>
      </c>
      <c r="T230" t="str">
        <f>feed!R230</f>
        <v>Persia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230" t="str">
        <f>feed!U230</f>
        <v>http://blocgame.com/stats.php?id=53822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17858</v>
      </c>
      <c r="AA230" s="8">
        <f>V230/N230</f>
        <v>19.647286821705425</v>
      </c>
      <c r="AB230" s="4">
        <f>N230/6</f>
        <v>301</v>
      </c>
      <c r="AC230" s="4">
        <f>V230/6</f>
        <v>5913.833333333333</v>
      </c>
    </row>
    <row r="231" spans="1:29" x14ac:dyDescent="0.25">
      <c r="A231" t="str">
        <f>feed!A231</f>
        <v>Top Hat</v>
      </c>
      <c r="B231" t="str">
        <f>feed!B231</f>
        <v>TopHat</v>
      </c>
      <c r="C231">
        <f>feed!C231</f>
        <v>0</v>
      </c>
      <c r="D231">
        <f>SUMPRODUCT(MID(0&amp;feed!D231,LARGE(INDEX(ISNUMBER(--MID(feed!D231,ROW($1:$19),1))*
ROW($1:$19),0),ROW($1:$19))+1,1)*10^ROW($1:$19)/10)</f>
        <v>6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1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141</v>
      </c>
      <c r="K231">
        <f>SUMPRODUCT(MID(0&amp;feed!K231,LARGE(INDEX(ISNUMBER(--MID(feed!K231,ROW($1:$19),1))*
ROW($1:$19),0),ROW($1:$19))+1,1)*10^ROW($1:$19)/10)</f>
        <v>6</v>
      </c>
      <c r="L231">
        <f>SUMPRODUCT(MID(0&amp;feed!L231,LARGE(INDEX(ISNUMBER(--MID(feed!L231,ROW($1:$19),1))*
ROW($1:$19),0),ROW($1:$19))+1,1)*10^ROW($1:$19)/10)</f>
        <v>2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1805</v>
      </c>
      <c r="O231">
        <f>SUMPRODUCT(MID(0&amp;feed!O231,LARGE(INDEX(ISNUMBER(--MID(feed!O231,ROW($1:$5),1))*
ROW($1:$5),0),ROW($1:$5))+1,1)*10^ROW($1:$5)/10)</f>
        <v>108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Meagre</v>
      </c>
      <c r="S231">
        <f>IF(R231="None",0, IF(R231="Meagre",1.5, IF(R231="Small",3, IF(R231="Mediocre",4.5, IF(R231="Somewhat Large",6, IF(R231="Large",7.5, IF(R231="Powerful",9, IF(R231="Very Powerful",10,"Error"))))))))</f>
        <v>1.5</v>
      </c>
      <c r="T231" t="str">
        <f>feed!R231</f>
        <v>Congo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231" t="str">
        <f>feed!U231</f>
        <v>http://blocgame.com/stats.php?id=61121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12140</v>
      </c>
      <c r="AA231" s="8">
        <f>V231/N231</f>
        <v>8.8033240997229925</v>
      </c>
      <c r="AB231" s="4">
        <f>N231/6</f>
        <v>300.83333333333331</v>
      </c>
      <c r="AC231" s="4">
        <f>V231/6</f>
        <v>2648.3333333333335</v>
      </c>
    </row>
    <row r="232" spans="1:29" x14ac:dyDescent="0.25">
      <c r="A232" t="str">
        <f>feed!A232</f>
        <v>Vorcs</v>
      </c>
      <c r="B232" t="str">
        <f>feed!B232</f>
        <v>Aiman Nizam</v>
      </c>
      <c r="C232" t="str">
        <f>feed!C232</f>
        <v>PIRATES</v>
      </c>
      <c r="D232">
        <f>SUMPRODUCT(MID(0&amp;feed!D232,LARGE(INDEX(ISNUMBER(--MID(feed!D232,ROW($1:$19),1))*
ROW($1:$19),0),ROW($1:$19))+1,1)*10^ROW($1:$19)/10)</f>
        <v>137</v>
      </c>
      <c r="E232">
        <f>SUMPRODUCT(MID(0&amp;feed!E232,LARGE(INDEX(ISNUMBER(--MID(feed!E232,ROW($1:$19),1))*
ROW($1:$19),0),ROW($1:$19))+1,1)*10^ROW($1:$19)/10)</f>
        <v>17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4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0</v>
      </c>
      <c r="K232">
        <f>SUMPRODUCT(MID(0&amp;feed!K232,LARGE(INDEX(ISNUMBER(--MID(feed!K232,ROW($1:$19),1))*
ROW($1:$19),0),ROW($1:$19))+1,1)*10^ROW($1:$19)/10)</f>
        <v>16</v>
      </c>
      <c r="L232">
        <f>SUMPRODUCT(MID(0&amp;feed!L232,LARGE(INDEX(ISNUMBER(--MID(feed!L232,ROW($1:$19),1))*
ROW($1:$19),0),ROW($1:$19))+1,1)*10^ROW($1:$19)/10)</f>
        <v>12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1805</v>
      </c>
      <c r="O232">
        <f>SUMPRODUCT(MID(0&amp;feed!O232,LARGE(INDEX(ISNUMBER(--MID(feed!O232,ROW($1:$5),1))*
ROW($1:$5),0),ROW($1:$5))+1,1)*10^ROW($1:$5)/10)</f>
        <v>321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feed!R232</f>
        <v>East Indies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232" t="str">
        <f>feed!U232</f>
        <v>http://blocgame.com/stats.php?id=61955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24995</v>
      </c>
      <c r="AA232" s="8">
        <f>V232/N232</f>
        <v>21.326869806094184</v>
      </c>
      <c r="AB232" s="4">
        <f>N232/6</f>
        <v>300.83333333333331</v>
      </c>
      <c r="AC232" s="4">
        <f>V232/6</f>
        <v>6415.833333333333</v>
      </c>
    </row>
    <row r="233" spans="1:29" x14ac:dyDescent="0.25">
      <c r="A233" t="str">
        <f>feed!A233</f>
        <v>Thimerica</v>
      </c>
      <c r="B233" t="str">
        <f>feed!B233</f>
        <v>Focus</v>
      </c>
      <c r="C233" t="str">
        <f>feed!C233</f>
        <v>Steel Brotherhood</v>
      </c>
      <c r="D233">
        <f>SUMPRODUCT(MID(0&amp;feed!D233,LARGE(INDEX(ISNUMBER(--MID(feed!D233,ROW($1:$19),1))*
ROW($1:$19),0),ROW($1:$19))+1,1)*10^ROW($1:$19)/10)</f>
        <v>6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1</v>
      </c>
      <c r="I233" t="str">
        <f>feed!I233</f>
        <v>Undisciplined Rabble</v>
      </c>
      <c r="J233">
        <f>SUMPRODUCT(MID(0&amp;feed!J233,LARGE(INDEX(ISNUMBER(--MID(feed!J233,ROW($1:$19),1))*
ROW($1:$19),0),ROW($1:$19))+1,1)*10^ROW($1:$19)/10)</f>
        <v>165</v>
      </c>
      <c r="K233">
        <f>SUMPRODUCT(MID(0&amp;feed!K233,LARGE(INDEX(ISNUMBER(--MID(feed!K233,ROW($1:$19),1))*
ROW($1:$19),0),ROW($1:$19))+1,1)*10^ROW($1:$19)/10)</f>
        <v>4</v>
      </c>
      <c r="L233">
        <f>SUMPRODUCT(MID(0&amp;feed!L233,LARGE(INDEX(ISNUMBER(--MID(feed!L233,ROW($1:$19),1))*
ROW($1:$19),0),ROW($1:$19))+1,1)*10^ROW($1:$19)/10)</f>
        <v>2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1805</v>
      </c>
      <c r="O233">
        <f>SUMPRODUCT(MID(0&amp;feed!O233,LARGE(INDEX(ISNUMBER(--MID(feed!O233,ROW($1:$5),1))*
ROW($1:$5),0),ROW($1:$5))+1,1)*10^ROW($1:$5)/10)</f>
        <v>2</v>
      </c>
      <c r="P233">
        <f>feed!P233</f>
        <v>0</v>
      </c>
      <c r="Q233">
        <f>IF(P233=0,40, IF(P233="Depleted",0, IF(P233="Near Depletion",10, IF(P233="Plentiful",70, IF(P233="Untapped",90,"Error")))))</f>
        <v>40</v>
      </c>
      <c r="R233" t="str">
        <f>feed!Q233</f>
        <v>None</v>
      </c>
      <c r="S233">
        <f>IF(R233="None",0, IF(R233="Meagre",1.5, IF(R233="Small",3, IF(R233="Mediocre",4.5, IF(R233="Somewhat Large",6, IF(R233="Large",7.5, IF(R233="Powerful",9, IF(R233="Very Powerful",10,"Error"))))))))</f>
        <v>0</v>
      </c>
      <c r="T233" t="str">
        <f>feed!R233</f>
        <v>Gran Colombia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233" t="str">
        <f>feed!U233</f>
        <v>http://blocgame.com/stats.php?id=62883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>V233-H233*750-K233*375-L233*375</f>
        <v>7367</v>
      </c>
      <c r="AA233" s="8">
        <f>V233/N233</f>
        <v>5.743490304709141</v>
      </c>
      <c r="AB233" s="4">
        <f>N233/6</f>
        <v>300.83333333333331</v>
      </c>
      <c r="AC233" s="4">
        <f>V233/6</f>
        <v>1727.8333333333333</v>
      </c>
    </row>
    <row r="234" spans="1:29" x14ac:dyDescent="0.25">
      <c r="A234" t="str">
        <f>feed!A234</f>
        <v>Derse Moon</v>
      </c>
      <c r="B234" t="str">
        <f>feed!B234</f>
        <v>Jack Noir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239</v>
      </c>
      <c r="E234">
        <f>SUMPRODUCT(MID(0&amp;feed!E234,LARGE(INDEX(ISNUMBER(--MID(feed!E234,ROW($1:$19),1))*
ROW($1:$19),0),ROW($1:$19))+1,1)*10^ROW($1:$19)/10)</f>
        <v>18</v>
      </c>
      <c r="F234" t="str">
        <f>feed!F234</f>
        <v>Almost Modern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8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9</v>
      </c>
      <c r="K234">
        <f>SUMPRODUCT(MID(0&amp;feed!K234,LARGE(INDEX(ISNUMBER(--MID(feed!K234,ROW($1:$19),1))*
ROW($1:$19),0),ROW($1:$19))+1,1)*10^ROW($1:$19)/10)</f>
        <v>50</v>
      </c>
      <c r="L234">
        <f>SUMPRODUCT(MID(0&amp;feed!L234,LARGE(INDEX(ISNUMBER(--MID(feed!L234,ROW($1:$19),1))*
ROW($1:$19),0),ROW($1:$19))+1,1)*10^ROW($1:$19)/10)</f>
        <v>50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1805</v>
      </c>
      <c r="O234">
        <f>SUMPRODUCT(MID(0&amp;feed!O234,LARGE(INDEX(ISNUMBER(--MID(feed!O234,ROW($1:$5),1))*
ROW($1:$5),0),ROW($1:$5))+1,1)*10^ROW($1:$5)/10)</f>
        <v>24343</v>
      </c>
      <c r="P234" t="str">
        <f>feed!P234</f>
        <v>Plentiful</v>
      </c>
      <c r="Q234">
        <f>IF(P234=0,40, IF(P234="Depleted",0, IF(P234="Near Depletion",10, IF(P234="Plentiful",70, IF(P234="Untapped",90,"Error")))))</f>
        <v>70</v>
      </c>
      <c r="R234" t="str">
        <f>feed!Q234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feed!R234</f>
        <v>Egypt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234" t="str">
        <f>feed!U234</f>
        <v>http://blocgame.com/stats.php?id=62965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49096</v>
      </c>
      <c r="AA234" s="8">
        <f>V234/N234</f>
        <v>51.299722991689748</v>
      </c>
      <c r="AB234" s="4">
        <f>N234/6</f>
        <v>300.83333333333331</v>
      </c>
      <c r="AC234" s="4">
        <f>V234/6</f>
        <v>15432.666666666666</v>
      </c>
    </row>
    <row r="235" spans="1:29" x14ac:dyDescent="0.25">
      <c r="A235" t="str">
        <f>feed!A235</f>
        <v>The UCOA</v>
      </c>
      <c r="B235" t="str">
        <f>feed!B235</f>
        <v>Stephanobroburg123</v>
      </c>
      <c r="C235" t="str">
        <f>feed!C235</f>
        <v>Steel Brotherhood</v>
      </c>
      <c r="D235">
        <f>SUMPRODUCT(MID(0&amp;feed!D235,LARGE(INDEX(ISNUMBER(--MID(feed!D235,ROW($1:$19),1))*
ROW($1:$19),0),ROW($1:$19))+1,1)*10^ROW($1:$19)/10)</f>
        <v>28</v>
      </c>
      <c r="E235">
        <f>SUMPRODUCT(MID(0&amp;feed!E235,LARGE(INDEX(ISNUMBER(--MID(feed!E235,ROW($1:$19),1))*
ROW($1:$19),0),ROW($1:$19))+1,1)*10^ROW($1:$19)/10)</f>
        <v>0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0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23</v>
      </c>
      <c r="K235">
        <f>SUMPRODUCT(MID(0&amp;feed!K235,LARGE(INDEX(ISNUMBER(--MID(feed!K235,ROW($1:$19),1))*
ROW($1:$19),0),ROW($1:$19))+1,1)*10^ROW($1:$19)/10)</f>
        <v>11</v>
      </c>
      <c r="L235">
        <f>SUMPRODUCT(MID(0&amp;feed!L235,LARGE(INDEX(ISNUMBER(--MID(feed!L235,ROW($1:$19),1))*
ROW($1:$19),0),ROW($1:$19))+1,1)*10^ROW($1:$19)/10)</f>
        <v>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1799</v>
      </c>
      <c r="O235">
        <f>SUMPRODUCT(MID(0&amp;feed!O235,LARGE(INDEX(ISNUMBER(--MID(feed!O235,ROW($1:$5),1))*
ROW($1:$5),0),ROW($1:$5))+1,1)*10^ROW($1:$5)/10)</f>
        <v>0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None</v>
      </c>
      <c r="S235">
        <f>IF(R235="None",0, IF(R235="Meagre",1.5, IF(R235="Small",3, IF(R235="Mediocre",4.5, IF(R235="Somewhat Large",6, IF(R235="Large",7.5, IF(R235="Powerful",9, IF(R235="Very Powerful",10,"Error"))))))))</f>
        <v>0</v>
      </c>
      <c r="T235" t="str">
        <f>feed!R235</f>
        <v>Pacific Rim</v>
      </c>
      <c r="U235" t="str">
        <f>feed!S235</f>
        <v>Neutral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235" t="str">
        <f>feed!U235</f>
        <v>http://blocgame.com/stats.php?id=54240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927</v>
      </c>
      <c r="AA235" s="8">
        <f>V235/N235</f>
        <v>2.8082267926625901</v>
      </c>
      <c r="AB235" s="4">
        <f>N235/6</f>
        <v>299.83333333333331</v>
      </c>
      <c r="AC235" s="4">
        <f>V235/6</f>
        <v>842</v>
      </c>
    </row>
    <row r="236" spans="1:29" x14ac:dyDescent="0.25">
      <c r="A236" t="str">
        <f>feed!A236</f>
        <v>Yugoslothia</v>
      </c>
      <c r="B236" t="str">
        <f>feed!B236</f>
        <v>Yugoslothia</v>
      </c>
      <c r="C236" t="str">
        <f>feed!C236</f>
        <v>Brotherhood of Nod</v>
      </c>
      <c r="D236">
        <f>SUMPRODUCT(MID(0&amp;feed!D236,LARGE(INDEX(ISNUMBER(--MID(feed!D236,ROW($1:$19),1))*
ROW($1:$19),0),ROW($1:$19))+1,1)*10^ROW($1:$19)/10)</f>
        <v>81</v>
      </c>
      <c r="E236">
        <f>SUMPRODUCT(MID(0&amp;feed!E236,LARGE(INDEX(ISNUMBER(--MID(feed!E236,ROW($1:$19),1))*
ROW($1:$19),0),ROW($1:$19))+1,1)*10^ROW($1:$19)/10)</f>
        <v>1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Good</v>
      </c>
      <c r="J236">
        <f>SUMPRODUCT(MID(0&amp;feed!J236,LARGE(INDEX(ISNUMBER(--MID(feed!J236,ROW($1:$19),1))*
ROW($1:$19),0),ROW($1:$19))+1,1)*10^ROW($1:$19)/10)</f>
        <v>6</v>
      </c>
      <c r="K236">
        <f>SUMPRODUCT(MID(0&amp;feed!K236,LARGE(INDEX(ISNUMBER(--MID(feed!K236,ROW($1:$19),1))*
ROW($1:$19),0),ROW($1:$19))+1,1)*10^ROW($1:$19)/10)</f>
        <v>12</v>
      </c>
      <c r="L236">
        <f>SUMPRODUCT(MID(0&amp;feed!L236,LARGE(INDEX(ISNUMBER(--MID(feed!L236,ROW($1:$19),1))*
ROW($1:$19),0),ROW($1:$19))+1,1)*10^ROW($1:$19)/10)</f>
        <v>10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1799</v>
      </c>
      <c r="O236">
        <f>SUMPRODUCT(MID(0&amp;feed!O236,LARGE(INDEX(ISNUMBER(--MID(feed!O236,ROW($1:$5),1))*
ROW($1:$5),0),ROW($1:$5))+1,1)*10^ROW($1:$5)/10)</f>
        <v>3118</v>
      </c>
      <c r="P236" t="str">
        <f>feed!P236</f>
        <v>Untapped</v>
      </c>
      <c r="Q236">
        <f>IF(P236=0,40, IF(P236="Depleted",0, IF(P236="Near Depletion",10, IF(P236="Plentiful",70, IF(P236="Untapped",90,"Error")))))</f>
        <v>90</v>
      </c>
      <c r="R236" t="str">
        <f>feed!Q236</f>
        <v>Somewhat Large</v>
      </c>
      <c r="S236">
        <f>IF(R236="None",0, IF(R236="Meagre",1.5, IF(R236="Small",3, IF(R236="Mediocre",4.5, IF(R236="Somewhat Large",6, IF(R236="Large",7.5, IF(R236="Powerful",9, IF(R236="Very Powerful",10,"Error"))))))))</f>
        <v>6</v>
      </c>
      <c r="T236" t="str">
        <f>feed!R236</f>
        <v>Egypt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36" t="str">
        <f>feed!U236</f>
        <v>http://blocgame.com/stats.php?id=55968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20784</v>
      </c>
      <c r="AA236" s="8">
        <f>V236/N236</f>
        <v>17.389660922734851</v>
      </c>
      <c r="AB236" s="4">
        <f>N236/6</f>
        <v>299.83333333333331</v>
      </c>
      <c r="AC236" s="4">
        <f>V236/6</f>
        <v>5214</v>
      </c>
    </row>
    <row r="237" spans="1:29" x14ac:dyDescent="0.25">
      <c r="A237" t="str">
        <f>feed!A237</f>
        <v>Infebiousness</v>
      </c>
      <c r="B237" t="str">
        <f>feed!B237</f>
        <v>infebious</v>
      </c>
      <c r="C237" t="str">
        <f>feed!C237</f>
        <v>Interpol</v>
      </c>
      <c r="D237">
        <f>SUMPRODUCT(MID(0&amp;feed!D237,LARGE(INDEX(ISNUMBER(--MID(feed!D237,ROW($1:$19),1))*
ROW($1:$19),0),ROW($1:$19))+1,1)*10^ROW($1:$19)/10)</f>
        <v>78</v>
      </c>
      <c r="E237">
        <f>SUMPRODUCT(MID(0&amp;feed!E237,LARGE(INDEX(ISNUMBER(--MID(feed!E237,ROW($1:$19),1))*
ROW($1:$19),0),ROW($1:$19))+1,1)*10^ROW($1:$19)/10)</f>
        <v>0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1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17</v>
      </c>
      <c r="K237">
        <f>SUMPRODUCT(MID(0&amp;feed!K237,LARGE(INDEX(ISNUMBER(--MID(feed!K237,ROW($1:$19),1))*
ROW($1:$19),0),ROW($1:$19))+1,1)*10^ROW($1:$19)/10)</f>
        <v>12</v>
      </c>
      <c r="L237">
        <f>SUMPRODUCT(MID(0&amp;feed!L237,LARGE(INDEX(ISNUMBER(--MID(feed!L237,ROW($1:$19),1))*
ROW($1:$19),0),ROW($1:$19))+1,1)*10^ROW($1:$19)/10)</f>
        <v>2</v>
      </c>
      <c r="M237" t="str">
        <f>feed!M237</f>
        <v>Free Market</v>
      </c>
      <c r="N237">
        <f>SUMPRODUCT(MID(0&amp;feed!N237,LARGE(INDEX(ISNUMBER(--MID(feed!N237,ROW($1:$5),1))*
ROW($1:$5),0),ROW($1:$5))+1,1)*10^ROW($1:$5)/10)</f>
        <v>1795</v>
      </c>
      <c r="O237">
        <f>SUMPRODUCT(MID(0&amp;feed!O237,LARGE(INDEX(ISNUMBER(--MID(feed!O237,ROW($1:$5),1))*
ROW($1:$5),0),ROW($1:$5))+1,1)*10^ROW($1:$5)/10)</f>
        <v>247</v>
      </c>
      <c r="P237" t="str">
        <f>feed!P237</f>
        <v>Untapped</v>
      </c>
      <c r="Q237">
        <f>IF(P237=0,40, IF(P237="Depleted",0, IF(P237="Near Depletion",10, IF(P237="Plentiful",70, IF(P237="Untapped",90,"Error")))))</f>
        <v>90</v>
      </c>
      <c r="R237" t="str">
        <f>feed!Q237</f>
        <v>Powerful</v>
      </c>
      <c r="S237">
        <f>IF(R237="None",0, IF(R237="Meagre",1.5, IF(R237="Small",3, IF(R237="Mediocre",4.5, IF(R237="Somewhat Large",6, IF(R237="Large",7.5, IF(R237="Powerful",9, IF(R237="Very Powerful",10,"Error"))))))))</f>
        <v>9</v>
      </c>
      <c r="T237" t="str">
        <f>feed!R237</f>
        <v>Southern Africa</v>
      </c>
      <c r="U237" t="str">
        <f>feed!S237</f>
        <v>United States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237" t="str">
        <f>feed!U237</f>
        <v>http://blocgame.com/stats.php?id=40302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28654</v>
      </c>
      <c r="AA237" s="8">
        <f>V237/N237</f>
        <v>19.305849582172701</v>
      </c>
      <c r="AB237" s="4">
        <f>N237/6</f>
        <v>299.16666666666669</v>
      </c>
      <c r="AC237" s="4">
        <f>V237/6</f>
        <v>5775.666666666667</v>
      </c>
    </row>
    <row r="238" spans="1:29" x14ac:dyDescent="0.25">
      <c r="A238" t="str">
        <f>feed!A238</f>
        <v>Chrome</v>
      </c>
      <c r="B238" t="str">
        <f>feed!B238</f>
        <v>edmfan</v>
      </c>
      <c r="C238" t="str">
        <f>feed!C238</f>
        <v>The Hetairoi Guild</v>
      </c>
      <c r="D238">
        <f>SUMPRODUCT(MID(0&amp;feed!D238,LARGE(INDEX(ISNUMBER(--MID(feed!D238,ROW($1:$19),1))*
ROW($1:$19),0),ROW($1:$19))+1,1)*10^ROW($1:$19)/10)</f>
        <v>6</v>
      </c>
      <c r="E238">
        <f>SUMPRODUCT(MID(0&amp;feed!E238,LARGE(INDEX(ISNUMBER(--MID(feed!E238,ROW($1:$19),1))*
ROW($1:$19),0),ROW($1:$19))+1,1)*10^ROW($1:$19)/10)</f>
        <v>0</v>
      </c>
      <c r="F238" t="str">
        <f>feed!F238</f>
        <v>Korean War surplus</v>
      </c>
      <c r="G238" t="str">
        <f>feed!G238</f>
        <v>Normal</v>
      </c>
      <c r="H238">
        <f>SUMPRODUCT(MID(0&amp;feed!H238,LARGE(INDEX(ISNUMBER(--MID(feed!H238,ROW($1:$1),1))*
ROW($1:$1),0),ROW($1:$1))+1,1)*10^ROW($1:$1)/10)</f>
        <v>0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24</v>
      </c>
      <c r="K238">
        <f>SUMPRODUCT(MID(0&amp;feed!K238,LARGE(INDEX(ISNUMBER(--MID(feed!K238,ROW($1:$19),1))*
ROW($1:$19),0),ROW($1:$19))+1,1)*10^ROW($1:$19)/10)</f>
        <v>35</v>
      </c>
      <c r="L238">
        <f>SUMPRODUCT(MID(0&amp;feed!L238,LARGE(INDEX(ISNUMBER(--MID(feed!L238,ROW($1:$19),1))*
ROW($1:$19),0),ROW($1:$19))+1,1)*10^ROW($1:$19)/10)</f>
        <v>20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1790</v>
      </c>
      <c r="O238">
        <f>SUMPRODUCT(MID(0&amp;feed!O238,LARGE(INDEX(ISNUMBER(--MID(feed!O238,ROW($1:$5),1))*
ROW($1:$5),0),ROW($1:$5))+1,1)*10^ROW($1:$5)/10)</f>
        <v>3176</v>
      </c>
      <c r="P238" t="str">
        <f>feed!P238</f>
        <v>Untapped</v>
      </c>
      <c r="Q238">
        <f>IF(P238=0,40, IF(P238="Depleted",0, IF(P238="Near Depletion",10, IF(P238="Plentiful",70, IF(P238="Untapped",90,"Error")))))</f>
        <v>90</v>
      </c>
      <c r="R238" t="str">
        <f>feed!Q238</f>
        <v>Large</v>
      </c>
      <c r="S238">
        <f>IF(R238="None",0, IF(R238="Meagre",1.5, IF(R238="Small",3, IF(R238="Mediocre",4.5, IF(R238="Somewhat Large",6, IF(R238="Large",7.5, IF(R238="Powerful",9, IF(R238="Very Powerful",10,"Error"))))))))</f>
        <v>7.5</v>
      </c>
      <c r="T238" t="str">
        <f>feed!R238</f>
        <v>Arabia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238" t="str">
        <f>feed!U238</f>
        <v>http://blocgame.com/stats.php?id=62534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19433</v>
      </c>
      <c r="AA238" s="8">
        <f>V238/N238</f>
        <v>22.378770949720671</v>
      </c>
      <c r="AB238" s="4">
        <f>N238/6</f>
        <v>298.33333333333331</v>
      </c>
      <c r="AC238" s="4">
        <f>V238/6</f>
        <v>6676.333333333333</v>
      </c>
    </row>
    <row r="239" spans="1:29" x14ac:dyDescent="0.25">
      <c r="A239" t="str">
        <f>feed!A239</f>
        <v>Puella-Magia</v>
      </c>
      <c r="B239" t="str">
        <f>feed!B239</f>
        <v>Emily</v>
      </c>
      <c r="C239" t="str">
        <f>feed!C239</f>
        <v>Brotherhood of Nod</v>
      </c>
      <c r="D239">
        <f>SUMPRODUCT(MID(0&amp;feed!D239,LARGE(INDEX(ISNUMBER(--MID(feed!D239,ROW($1:$19),1))*
ROW($1:$19),0),ROW($1:$19))+1,1)*10^ROW($1:$19)/10)</f>
        <v>94</v>
      </c>
      <c r="E239">
        <f>SUMPRODUCT(MID(0&amp;feed!E239,LARGE(INDEX(ISNUMBER(--MID(feed!E239,ROW($1:$19),1))*
ROW($1:$19),0),ROW($1:$19))+1,1)*10^ROW($1:$19)/10)</f>
        <v>5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12</v>
      </c>
      <c r="L239">
        <f>SUMPRODUCT(MID(0&amp;feed!L239,LARGE(INDEX(ISNUMBER(--MID(feed!L239,ROW($1:$19),1))*
ROW($1:$19),0),ROW($1:$19))+1,1)*10^ROW($1:$19)/10)</f>
        <v>10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1782</v>
      </c>
      <c r="O239">
        <f>SUMPRODUCT(MID(0&amp;feed!O239,LARGE(INDEX(ISNUMBER(--MID(feed!O239,ROW($1:$5),1))*
ROW($1:$5),0),ROW($1:$5))+1,1)*10^ROW($1:$5)/10)</f>
        <v>544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feed!R239</f>
        <v>Persia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239" t="str">
        <f>feed!U239</f>
        <v>http://blocgame.com/stats.php?id=35958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18061</v>
      </c>
      <c r="AA239" s="8">
        <f>V239/N239</f>
        <v>15.60662177328844</v>
      </c>
      <c r="AB239" s="4">
        <f>N239/6</f>
        <v>297</v>
      </c>
      <c r="AC239" s="4">
        <f>V239/6</f>
        <v>4635.166666666667</v>
      </c>
    </row>
    <row r="240" spans="1:29" x14ac:dyDescent="0.25">
      <c r="A240" t="str">
        <f>feed!A240</f>
        <v>Black Widow</v>
      </c>
      <c r="B240" t="str">
        <f>feed!B240</f>
        <v>Protego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6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First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Poor</v>
      </c>
      <c r="J240">
        <f>SUMPRODUCT(MID(0&amp;feed!J240,LARGE(INDEX(ISNUMBER(--MID(feed!J240,ROW($1:$19),1))*
ROW($1:$19),0),ROW($1:$19))+1,1)*10^ROW($1:$19)/10)</f>
        <v>68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9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1773</v>
      </c>
      <c r="O240">
        <f>SUMPRODUCT(MID(0&amp;feed!O240,LARGE(INDEX(ISNUMBER(--MID(feed!O240,ROW($1:$5),1))*
ROW($1:$5),0),ROW($1:$5))+1,1)*10^ROW($1:$5)/10)</f>
        <v>2112</v>
      </c>
      <c r="P240" t="str">
        <f>feed!P240</f>
        <v>Untapped</v>
      </c>
      <c r="Q240">
        <f>IF(P240=0,40, IF(P240="Depleted",0, IF(P240="Near Depletion",10, IF(P240="Plentiful",70, IF(P240="Untapped",90,"Error")))))</f>
        <v>90</v>
      </c>
      <c r="R240" t="str">
        <f>feed!Q240</f>
        <v>Somewhat Large</v>
      </c>
      <c r="S240">
        <f>IF(R240="None",0, IF(R240="Meagre",1.5, IF(R240="Small",3, IF(R240="Mediocre",4.5, IF(R240="Somewhat Large",6, IF(R240="Large",7.5, IF(R240="Powerful",9, IF(R240="Very Powerful",10,"Error"))))))))</f>
        <v>6</v>
      </c>
      <c r="T240" t="str">
        <f>feed!R240</f>
        <v>Arabia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240" t="str">
        <f>feed!U240</f>
        <v>http://blocgame.com/stats.php?id=62290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7270</v>
      </c>
      <c r="AA240" s="8">
        <f>V240/N240</f>
        <v>9.5995487873660466</v>
      </c>
      <c r="AB240" s="4">
        <f>N240/6</f>
        <v>295.5</v>
      </c>
      <c r="AC240" s="4">
        <f>V240/6</f>
        <v>2836.6666666666665</v>
      </c>
    </row>
    <row r="241" spans="1:29" x14ac:dyDescent="0.25">
      <c r="A241" t="str">
        <f>feed!A241</f>
        <v>Pooland</v>
      </c>
      <c r="B241" t="str">
        <f>feed!B241</f>
        <v>kurwa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115</v>
      </c>
      <c r="E241">
        <f>SUMPRODUCT(MID(0&amp;feed!E241,LARGE(INDEX(ISNUMBER(--MID(feed!E241,ROW($1:$19),1))*
ROW($1:$19),0),ROW($1:$19))+1,1)*10^ROW($1:$19)/10)</f>
        <v>1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4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4</v>
      </c>
      <c r="K241">
        <f>SUMPRODUCT(MID(0&amp;feed!K241,LARGE(INDEX(ISNUMBER(--MID(feed!K241,ROW($1:$19),1))*
ROW($1:$19),0),ROW($1:$19))+1,1)*10^ROW($1:$19)/10)</f>
        <v>31</v>
      </c>
      <c r="L241">
        <f>SUMPRODUCT(MID(0&amp;feed!L241,LARGE(INDEX(ISNUMBER(--MID(feed!L241,ROW($1:$19),1))*
ROW($1:$19),0),ROW($1:$19))+1,1)*10^ROW($1:$19)/10)</f>
        <v>22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1772</v>
      </c>
      <c r="O241">
        <f>SUMPRODUCT(MID(0&amp;feed!O241,LARGE(INDEX(ISNUMBER(--MID(feed!O241,ROW($1:$5),1))*
ROW($1:$5),0),ROW($1:$5))+1,1)*10^ROW($1:$5)/10)</f>
        <v>6462</v>
      </c>
      <c r="P241" t="str">
        <f>feed!P241</f>
        <v>Untapped</v>
      </c>
      <c r="Q241">
        <f>IF(P241=0,40, IF(P241="Depleted",0, IF(P241="Near Depletion",10, IF(P241="Plentiful",70, IF(P241="Untapped",90,"Error")))))</f>
        <v>90</v>
      </c>
      <c r="R241" t="str">
        <f>feed!Q241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feed!R241</f>
        <v>Atlas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241" t="str">
        <f>feed!U241</f>
        <v>http://blocgame.com/stats.php?id=49295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30770</v>
      </c>
      <c r="AA241" s="8">
        <f>V241/N241</f>
        <v>30.27370203160271</v>
      </c>
      <c r="AB241" s="4">
        <f>N241/6</f>
        <v>295.33333333333331</v>
      </c>
      <c r="AC241" s="4">
        <f>V241/6</f>
        <v>8940.8333333333339</v>
      </c>
    </row>
    <row r="242" spans="1:29" x14ac:dyDescent="0.25">
      <c r="A242" t="str">
        <f>feed!A242</f>
        <v>Whitey</v>
      </c>
      <c r="B242" t="str">
        <f>feed!B242</f>
        <v>Knee Grow</v>
      </c>
      <c r="C242" t="str">
        <f>feed!C242</f>
        <v>Brotherhood of Nod</v>
      </c>
      <c r="D242">
        <f>SUMPRODUCT(MID(0&amp;feed!D242,LARGE(INDEX(ISNUMBER(--MID(feed!D242,ROW($1:$19),1))*
ROW($1:$19),0),ROW($1:$19))+1,1)*10^ROW($1:$19)/10)</f>
        <v>108</v>
      </c>
      <c r="E242">
        <f>SUMPRODUCT(MID(0&amp;feed!E242,LARGE(INDEX(ISNUMBER(--MID(feed!E242,ROW($1:$19),1))*
ROW($1:$19),0),ROW($1:$19))+1,1)*10^ROW($1:$19)/10)</f>
        <v>2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4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11</v>
      </c>
      <c r="K242">
        <f>SUMPRODUCT(MID(0&amp;feed!K242,LARGE(INDEX(ISNUMBER(--MID(feed!K242,ROW($1:$19),1))*
ROW($1:$19),0),ROW($1:$19))+1,1)*10^ROW($1:$19)/10)</f>
        <v>40</v>
      </c>
      <c r="L242">
        <f>SUMPRODUCT(MID(0&amp;feed!L242,LARGE(INDEX(ISNUMBER(--MID(feed!L242,ROW($1:$19),1))*
ROW($1:$19),0),ROW($1:$19))+1,1)*10^ROW($1:$19)/10)</f>
        <v>25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1770</v>
      </c>
      <c r="O242">
        <f>SUMPRODUCT(MID(0&amp;feed!O242,LARGE(INDEX(ISNUMBER(--MID(feed!O242,ROW($1:$5),1))*
ROW($1:$5),0),ROW($1:$5))+1,1)*10^ROW($1:$5)/10)</f>
        <v>7012</v>
      </c>
      <c r="P242" t="str">
        <f>feed!P242</f>
        <v>Untapped</v>
      </c>
      <c r="Q242">
        <f>IF(P242=0,40, IF(P242="Depleted",0, IF(P242="Near Depletion",10, IF(P242="Plentiful",70, IF(P242="Untapped",90,"Error")))))</f>
        <v>90</v>
      </c>
      <c r="R242" t="str">
        <f>feed!Q242</f>
        <v>Powerful</v>
      </c>
      <c r="S242">
        <f>IF(R242="None",0, IF(R242="Meagre",1.5, IF(R242="Small",3, IF(R242="Mediocre",4.5, IF(R242="Somewhat Large",6, IF(R242="Large",7.5, IF(R242="Powerful",9, IF(R242="Very Powerful",10,"Error"))))))))</f>
        <v>9</v>
      </c>
      <c r="T242" t="str">
        <f>feed!R242</f>
        <v>Egypt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242" t="str">
        <f>feed!U242</f>
        <v>http://blocgame.com/stats.php?id=4816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25939</v>
      </c>
      <c r="AA242" s="8">
        <f>V242/N242</f>
        <v>30.120903954802259</v>
      </c>
      <c r="AB242" s="4">
        <f>N242/6</f>
        <v>295</v>
      </c>
      <c r="AC242" s="4">
        <f>V242/6</f>
        <v>8885.6666666666661</v>
      </c>
    </row>
    <row r="243" spans="1:29" x14ac:dyDescent="0.25">
      <c r="A243" t="str">
        <f>feed!A243</f>
        <v>Memiaya</v>
      </c>
      <c r="B243" t="str">
        <f>feed!B243</f>
        <v>MrRoth</v>
      </c>
      <c r="C243" t="str">
        <f>feed!C243</f>
        <v>Che Guevara League</v>
      </c>
      <c r="D243">
        <f>SUMPRODUCT(MID(0&amp;feed!D243,LARGE(INDEX(ISNUMBER(--MID(feed!D243,ROW($1:$19),1))*
ROW($1:$19),0),ROW($1:$19))+1,1)*10^ROW($1:$19)/10)</f>
        <v>8</v>
      </c>
      <c r="E243">
        <f>SUMPRODUCT(MID(0&amp;feed!E243,LARGE(INDEX(ISNUMBER(--MID(feed!E243,ROW($1:$19),1))*
ROW($1:$19),0),ROW($1:$19))+1,1)*10^ROW($1:$19)/10)</f>
        <v>1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2</v>
      </c>
      <c r="I243" t="str">
        <f>feed!I243</f>
        <v>Undisciplined Rabble</v>
      </c>
      <c r="J243">
        <f>SUMPRODUCT(MID(0&amp;feed!J243,LARGE(INDEX(ISNUMBER(--MID(feed!J243,ROW($1:$19),1))*
ROW($1:$19),0),ROW($1:$19))+1,1)*10^ROW($1:$19)/10)</f>
        <v>111</v>
      </c>
      <c r="K243">
        <f>SUMPRODUCT(MID(0&amp;feed!K243,LARGE(INDEX(ISNUMBER(--MID(feed!K243,ROW($1:$19),1))*
ROW($1:$19),0),ROW($1:$19))+1,1)*10^ROW($1:$19)/10)</f>
        <v>24</v>
      </c>
      <c r="L243">
        <f>SUMPRODUCT(MID(0&amp;feed!L243,LARGE(INDEX(ISNUMBER(--MID(feed!L243,ROW($1:$19),1))*
ROW($1:$19),0),ROW($1:$19))+1,1)*10^ROW($1:$19)/10)</f>
        <v>5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1769</v>
      </c>
      <c r="O243">
        <f>SUMPRODUCT(MID(0&amp;feed!O243,LARGE(INDEX(ISNUMBER(--MID(feed!O243,ROW($1:$5),1))*
ROW($1:$5),0),ROW($1:$5))+1,1)*10^ROW($1:$5)/10)</f>
        <v>45</v>
      </c>
      <c r="P243">
        <f>feed!P243</f>
        <v>0</v>
      </c>
      <c r="Q243">
        <f>IF(P243=0,40, IF(P243="Depleted",0, IF(P243="Near Depletion",10, IF(P243="Plentiful",70, IF(P243="Untapped",90,"Error")))))</f>
        <v>40</v>
      </c>
      <c r="R243" t="str">
        <f>feed!Q243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feed!R243</f>
        <v>Caribbean</v>
      </c>
      <c r="U243" t="str">
        <f>feed!S243</f>
        <v>Neutral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243" t="str">
        <f>feed!U243</f>
        <v>http://blocgame.com/stats.php?id=62980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4427</v>
      </c>
      <c r="AA243" s="8">
        <f>V243/N243</f>
        <v>9.4980214810627466</v>
      </c>
      <c r="AB243" s="4">
        <f>N243/6</f>
        <v>294.83333333333331</v>
      </c>
      <c r="AC243" s="4">
        <f>V243/6</f>
        <v>2800.3333333333335</v>
      </c>
    </row>
    <row r="244" spans="1:29" x14ac:dyDescent="0.25">
      <c r="A244" t="str">
        <f>feed!A244</f>
        <v>Kryzikstan</v>
      </c>
      <c r="B244" t="str">
        <f>feed!B244</f>
        <v>Carl Barrett</v>
      </c>
      <c r="C244" t="str">
        <f>feed!C244</f>
        <v>Socialist Arab Union</v>
      </c>
      <c r="D244">
        <f>SUMPRODUCT(MID(0&amp;feed!D244,LARGE(INDEX(ISNUMBER(--MID(feed!D244,ROW($1:$19),1))*
ROW($1:$19),0),ROW($1:$19))+1,1)*10^ROW($1:$19)/10)</f>
        <v>69</v>
      </c>
      <c r="E244">
        <f>SUMPRODUCT(MID(0&amp;feed!E244,LARGE(INDEX(ISNUMBER(--MID(feed!E244,ROW($1:$19),1))*
ROW($1:$19),0),ROW($1:$19))+1,1)*10^ROW($1:$19)/10)</f>
        <v>2</v>
      </c>
      <c r="F244" t="str">
        <f>feed!F244</f>
        <v>First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17</v>
      </c>
      <c r="L244">
        <f>SUMPRODUCT(MID(0&amp;feed!L244,LARGE(INDEX(ISNUMBER(--MID(feed!L244,ROW($1:$19),1))*
ROW($1:$19),0),ROW($1:$19))+1,1)*10^ROW($1:$19)/10)</f>
        <v>10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1768</v>
      </c>
      <c r="O244">
        <f>SUMPRODUCT(MID(0&amp;feed!O244,LARGE(INDEX(ISNUMBER(--MID(feed!O244,ROW($1:$5),1))*
ROW($1:$5),0),ROW($1:$5))+1,1)*10^ROW($1:$5)/10)</f>
        <v>9309</v>
      </c>
      <c r="P244" t="str">
        <f>feed!P244</f>
        <v>Plentiful</v>
      </c>
      <c r="Q244">
        <f>IF(P244=0,40, IF(P244="Depleted",0, IF(P244="Near Depletion",10, IF(P244="Plentiful",70, IF(P244="Untapped",90,"Error")))))</f>
        <v>70</v>
      </c>
      <c r="R244" t="str">
        <f>feed!Q244</f>
        <v>Mediocre</v>
      </c>
      <c r="S244">
        <f>IF(R244="None",0, IF(R244="Meagre",1.5, IF(R244="Small",3, IF(R244="Mediocre",4.5, IF(R244="Somewhat Large",6, IF(R244="Large",7.5, IF(R244="Powerful",9, IF(R244="Very Powerful",10,"Error"))))))))</f>
        <v>4.5</v>
      </c>
      <c r="T244" t="str">
        <f>feed!R244</f>
        <v>Egypt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244" t="str">
        <f>feed!U244</f>
        <v>http://blocgame.com/stats.php?id=64855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29673</v>
      </c>
      <c r="AA244" s="8">
        <f>V244/N244</f>
        <v>23.358597285067873</v>
      </c>
      <c r="AB244" s="4">
        <f>N244/6</f>
        <v>294.66666666666669</v>
      </c>
      <c r="AC244" s="4">
        <f>V244/6</f>
        <v>6883</v>
      </c>
    </row>
    <row r="245" spans="1:29" x14ac:dyDescent="0.25">
      <c r="A245" t="str">
        <f>feed!A245</f>
        <v>Kritch</v>
      </c>
      <c r="B245" t="str">
        <f>feed!B245</f>
        <v>Zorn</v>
      </c>
      <c r="C245" t="str">
        <f>feed!C245</f>
        <v>Steel Brotherhood</v>
      </c>
      <c r="D245">
        <f>SUMPRODUCT(MID(0&amp;feed!D245,LARGE(INDEX(ISNUMBER(--MID(feed!D245,ROW($1:$19),1))*
ROW($1:$19),0),ROW($1:$19))+1,1)*10^ROW($1:$19)/10)</f>
        <v>122</v>
      </c>
      <c r="E245">
        <f>SUMPRODUCT(MID(0&amp;feed!E245,LARGE(INDEX(ISNUMBER(--MID(feed!E245,ROW($1:$19),1))*
ROW($1:$19),0),ROW($1:$19))+1,1)*10^ROW($1:$19)/10)</f>
        <v>1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34</v>
      </c>
      <c r="L245">
        <f>SUMPRODUCT(MID(0&amp;feed!L245,LARGE(INDEX(ISNUMBER(--MID(feed!L245,ROW($1:$19),1))*
ROW($1:$19),0),ROW($1:$19))+1,1)*10^ROW($1:$19)/10)</f>
        <v>12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1767</v>
      </c>
      <c r="O245">
        <f>SUMPRODUCT(MID(0&amp;feed!O245,LARGE(INDEX(ISNUMBER(--MID(feed!O245,ROW($1:$5),1))*
ROW($1:$5),0),ROW($1:$5))+1,1)*10^ROW($1:$5)/10)</f>
        <v>257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feed!R245</f>
        <v>The Subcontinent</v>
      </c>
      <c r="U245" t="str">
        <f>feed!S245</f>
        <v>Neutral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245" t="str">
        <f>feed!U245</f>
        <v>http://blocgame.com/stats.php?id=63155</v>
      </c>
      <c r="X245" s="4">
        <f>SUMPRODUCT(MID(0&amp;feed!V245,LARGE(INDEX(ISNUMBER(--MID(feed!V245,ROW($1:$5),1))*
ROW($1:$5),0),ROW($1:$5))+1,1)*10^ROW($1:$5)/10)</f>
        <v>5</v>
      </c>
      <c r="Y245">
        <f>feed!W245</f>
        <v>0</v>
      </c>
      <c r="Z245" s="4">
        <f>V245-H245*750-K245*375-L245*375</f>
        <v>27983</v>
      </c>
      <c r="AA245" s="8">
        <f>V245/N245</f>
        <v>26.447651386530843</v>
      </c>
      <c r="AB245" s="4">
        <f>N245/6</f>
        <v>294.5</v>
      </c>
      <c r="AC245" s="4">
        <f>V245/6</f>
        <v>7788.833333333333</v>
      </c>
    </row>
    <row r="246" spans="1:29" x14ac:dyDescent="0.25">
      <c r="A246" t="str">
        <f>feed!A246</f>
        <v>fjortonattio8</v>
      </c>
      <c r="B246" t="str">
        <f>feed!B246</f>
        <v>fiveonesix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109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3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3</v>
      </c>
      <c r="K246">
        <f>SUMPRODUCT(MID(0&amp;feed!K246,LARGE(INDEX(ISNUMBER(--MID(feed!K246,ROW($1:$19),1))*
ROW($1:$19),0),ROW($1:$19))+1,1)*10^ROW($1:$19)/10)</f>
        <v>33</v>
      </c>
      <c r="L246">
        <f>SUMPRODUCT(MID(0&amp;feed!L246,LARGE(INDEX(ISNUMBER(--MID(feed!L246,ROW($1:$19),1))*
ROW($1:$19),0),ROW($1:$19))+1,1)*10^ROW($1:$19)/10)</f>
        <v>5</v>
      </c>
      <c r="M246" t="str">
        <f>feed!M246</f>
        <v>Free Market</v>
      </c>
      <c r="N246">
        <f>SUMPRODUCT(MID(0&amp;feed!N246,LARGE(INDEX(ISNUMBER(--MID(feed!N246,ROW($1:$5),1))*
ROW($1:$5),0),ROW($1:$5))+1,1)*10^ROW($1:$5)/10)</f>
        <v>1758</v>
      </c>
      <c r="O246">
        <f>SUMPRODUCT(MID(0&amp;feed!O246,LARGE(INDEX(ISNUMBER(--MID(feed!O246,ROW($1:$5),1))*
ROW($1:$5),0),ROW($1:$5))+1,1)*10^ROW($1:$5)/10)</f>
        <v>108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feed!R246</f>
        <v>Gran Colombia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246" t="str">
        <f>feed!U246</f>
        <v>http://blocgame.com/stats.php?id=63413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17497</v>
      </c>
      <c r="AA246" s="8">
        <f>V246/N246</f>
        <v>19.338452787258248</v>
      </c>
      <c r="AB246" s="4">
        <f>N246/6</f>
        <v>293</v>
      </c>
      <c r="AC246" s="4">
        <f>V246/6</f>
        <v>5666.166666666667</v>
      </c>
    </row>
    <row r="247" spans="1:29" x14ac:dyDescent="0.25">
      <c r="A247" t="str">
        <f>feed!A247</f>
        <v>Walletia</v>
      </c>
      <c r="B247" t="str">
        <f>feed!B247</f>
        <v>walletguy</v>
      </c>
      <c r="C247" t="str">
        <f>feed!C247</f>
        <v>The United Nations</v>
      </c>
      <c r="D247">
        <f>SUMPRODUCT(MID(0&amp;feed!D247,LARGE(INDEX(ISNUMBER(--MID(feed!D247,ROW($1:$19),1))*
ROW($1:$19),0),ROW($1:$19))+1,1)*10^ROW($1:$19)/10)</f>
        <v>80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Angelic</v>
      </c>
      <c r="H247">
        <f>SUMPRODUCT(MID(0&amp;feed!H247,LARGE(INDEX(ISNUMBER(--MID(feed!H247,ROW($1:$1),1))*
ROW($1:$1),0),ROW($1:$1))+1,1)*10^ROW($1:$1)/10)</f>
        <v>2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6</v>
      </c>
      <c r="K247">
        <f>SUMPRODUCT(MID(0&amp;feed!K247,LARGE(INDEX(ISNUMBER(--MID(feed!K247,ROW($1:$19),1))*
ROW($1:$19),0),ROW($1:$19))+1,1)*10^ROW($1:$19)/10)</f>
        <v>19</v>
      </c>
      <c r="L247">
        <f>SUMPRODUCT(MID(0&amp;feed!L247,LARGE(INDEX(ISNUMBER(--MID(feed!L247,ROW($1:$19),1))*
ROW($1:$19),0),ROW($1:$19))+1,1)*10^ROW($1:$19)/10)</f>
        <v>2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1755</v>
      </c>
      <c r="O247">
        <f>SUMPRODUCT(MID(0&amp;feed!O247,LARGE(INDEX(ISNUMBER(--MID(feed!O247,ROW($1:$5),1))*
ROW($1:$5),0),ROW($1:$5))+1,1)*10^ROW($1:$5)/10)</f>
        <v>0</v>
      </c>
      <c r="P247" t="str">
        <f>feed!P247</f>
        <v>Untapped</v>
      </c>
      <c r="Q247">
        <f>IF(P247=0,40, IF(P247="Depleted",0, IF(P247="Near Depletion",10, IF(P247="Plentiful",70, IF(P247="Untapped",90,"Error")))))</f>
        <v>90</v>
      </c>
      <c r="R247" t="str">
        <f>feed!Q247</f>
        <v>Mediocre</v>
      </c>
      <c r="S247">
        <f>IF(R247="None",0, IF(R247="Meagre",1.5, IF(R247="Small",3, IF(R247="Mediocre",4.5, IF(R247="Somewhat Large",6, IF(R247="Large",7.5, IF(R247="Powerful",9, IF(R247="Very Powerful",10,"Error"))))))))</f>
        <v>4.5</v>
      </c>
      <c r="T247" t="str">
        <f>feed!R247</f>
        <v>Caribbean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247" t="str">
        <f>feed!U247</f>
        <v>http://blocgame.com/stats.php?id=62978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13495</v>
      </c>
      <c r="AA247" s="8">
        <f>V247/N247</f>
        <v>13.031339031339032</v>
      </c>
      <c r="AB247" s="4">
        <f>N247/6</f>
        <v>292.5</v>
      </c>
      <c r="AC247" s="4">
        <f>V247/6</f>
        <v>3811.6666666666665</v>
      </c>
    </row>
    <row r="248" spans="1:29" x14ac:dyDescent="0.25">
      <c r="A248" t="str">
        <f>feed!A248</f>
        <v>Alanies</v>
      </c>
      <c r="B248" t="str">
        <f>feed!B248</f>
        <v>Alany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75</v>
      </c>
      <c r="E248">
        <f>SUMPRODUCT(MID(0&amp;feed!E248,LARGE(INDEX(ISNUMBER(--MID(feed!E248,ROW($1:$19),1))*
ROW($1:$19),0),ROW($1:$19))+1,1)*10^ROW($1:$19)/10)</f>
        <v>2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10</v>
      </c>
      <c r="K248">
        <f>SUMPRODUCT(MID(0&amp;feed!K248,LARGE(INDEX(ISNUMBER(--MID(feed!K248,ROW($1:$19),1))*
ROW($1:$19),0),ROW($1:$19))+1,1)*10^ROW($1:$19)/10)</f>
        <v>27</v>
      </c>
      <c r="L248">
        <f>SUMPRODUCT(MID(0&amp;feed!L248,LARGE(INDEX(ISNUMBER(--MID(feed!L248,ROW($1:$19),1))*
ROW($1:$19),0),ROW($1:$19))+1,1)*10^ROW($1:$19)/10)</f>
        <v>12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1754</v>
      </c>
      <c r="O248">
        <f>SUMPRODUCT(MID(0&amp;feed!O248,LARGE(INDEX(ISNUMBER(--MID(feed!O248,ROW($1:$5),1))*
ROW($1:$5),0),ROW($1:$5))+1,1)*10^ROW($1:$5)/10)</f>
        <v>2147</v>
      </c>
      <c r="P248" t="str">
        <f>feed!P248</f>
        <v>Untapped</v>
      </c>
      <c r="Q248">
        <f>IF(P248=0,40, IF(P248="Depleted",0, IF(P248="Near Depletion",10, IF(P248="Plentiful",70, IF(P248="Untapped",90,"Error")))))</f>
        <v>90</v>
      </c>
      <c r="R248" t="str">
        <f>feed!Q248</f>
        <v>Powerful</v>
      </c>
      <c r="S248">
        <f>IF(R248="None",0, IF(R248="Meagre",1.5, IF(R248="Small",3, IF(R248="Mediocre",4.5, IF(R248="Somewhat Large",6, IF(R248="Large",7.5, IF(R248="Powerful",9, IF(R248="Very Powerful",10,"Error"))))))))</f>
        <v>9</v>
      </c>
      <c r="T248" t="str">
        <f>feed!R248</f>
        <v>Mesopotamia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248" t="str">
        <f>feed!U248</f>
        <v>http://blocgame.com/stats.php?id=54617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15128</v>
      </c>
      <c r="AA248" s="8">
        <f>V248/N248</f>
        <v>18.245724059293046</v>
      </c>
      <c r="AB248" s="4">
        <f>N248/6</f>
        <v>292.33333333333331</v>
      </c>
      <c r="AC248" s="4">
        <f>V248/6</f>
        <v>5333.833333333333</v>
      </c>
    </row>
    <row r="249" spans="1:29" x14ac:dyDescent="0.25">
      <c r="A249" t="str">
        <f>feed!A249</f>
        <v>DZ Djeich</v>
      </c>
      <c r="B249" t="str">
        <f>feed!B249</f>
        <v>StratoDZ</v>
      </c>
      <c r="C249" t="str">
        <f>feed!C249</f>
        <v>The Khilafah</v>
      </c>
      <c r="D249">
        <f>SUMPRODUCT(MID(0&amp;feed!D249,LARGE(INDEX(ISNUMBER(--MID(feed!D249,ROW($1:$19),1))*
ROW($1:$19),0),ROW($1:$19))+1,1)*10^ROW($1:$19)/10)</f>
        <v>20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0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16</v>
      </c>
      <c r="K249">
        <f>SUMPRODUCT(MID(0&amp;feed!K249,LARGE(INDEX(ISNUMBER(--MID(feed!K249,ROW($1:$19),1))*
ROW($1:$19),0),ROW($1:$19))+1,1)*10^ROW($1:$19)/10)</f>
        <v>13</v>
      </c>
      <c r="L249">
        <f>SUMPRODUCT(MID(0&amp;feed!L249,LARGE(INDEX(ISNUMBER(--MID(feed!L249,ROW($1:$19),1))*
ROW($1:$19),0),ROW($1:$19))+1,1)*10^ROW($1:$19)/10)</f>
        <v>10</v>
      </c>
      <c r="M249" t="str">
        <f>feed!M249</f>
        <v>Mixed Economy</v>
      </c>
      <c r="N249">
        <f>SUMPRODUCT(MID(0&amp;feed!N249,LARGE(INDEX(ISNUMBER(--MID(feed!N249,ROW($1:$5),1))*
ROW($1:$5),0),ROW($1:$5))+1,1)*10^ROW($1:$5)/10)</f>
        <v>1750</v>
      </c>
      <c r="O249">
        <f>SUMPRODUCT(MID(0&amp;feed!O249,LARGE(INDEX(ISNUMBER(--MID(feed!O249,ROW($1:$5),1))*
ROW($1:$5),0),ROW($1:$5))+1,1)*10^ROW($1:$5)/10)</f>
        <v>1418</v>
      </c>
      <c r="P249">
        <f>feed!P249</f>
        <v>0</v>
      </c>
      <c r="Q249">
        <f>IF(P249=0,40, IF(P249="Depleted",0, IF(P249="Near Depletion",10, IF(P249="Plentiful",70, IF(P249="Untapped",90,"Error")))))</f>
        <v>40</v>
      </c>
      <c r="R249" t="str">
        <f>feed!Q249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feed!R249</f>
        <v>Atlas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249" t="str">
        <f>feed!U249</f>
        <v>http://blocgame.com/stats.php?id=61408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319</v>
      </c>
      <c r="AA249" s="8">
        <f>V249/N249</f>
        <v>5.1108571428571432</v>
      </c>
      <c r="AB249" s="4">
        <f>N249/6</f>
        <v>291.66666666666669</v>
      </c>
      <c r="AC249" s="4">
        <f>V249/6</f>
        <v>1490.6666666666667</v>
      </c>
    </row>
    <row r="250" spans="1:29" x14ac:dyDescent="0.25">
      <c r="A250" t="str">
        <f>feed!A250</f>
        <v>Kozakura</v>
      </c>
      <c r="B250" t="str">
        <f>feed!B250</f>
        <v>Tenrai</v>
      </c>
      <c r="C250" t="str">
        <f>feed!C250</f>
        <v>The Hetairoi Guild</v>
      </c>
      <c r="D250">
        <f>SUMPRODUCT(MID(0&amp;feed!D250,LARGE(INDEX(ISNUMBER(--MID(feed!D250,ROW($1:$19),1))*
ROW($1:$19),0),ROW($1:$19))+1,1)*10^ROW($1:$19)/10)</f>
        <v>7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2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104</v>
      </c>
      <c r="K250">
        <f>SUMPRODUCT(MID(0&amp;feed!K250,LARGE(INDEX(ISNUMBER(--MID(feed!K250,ROW($1:$19),1))*
ROW($1:$19),0),ROW($1:$19))+1,1)*10^ROW($1:$19)/10)</f>
        <v>7</v>
      </c>
      <c r="L250">
        <f>SUMPRODUCT(MID(0&amp;feed!L250,LARGE(INDEX(ISNUMBER(--MID(feed!L250,ROW($1:$19),1))*
ROW($1:$19),0),ROW($1:$19))+1,1)*10^ROW($1:$19)/10)</f>
        <v>5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1749</v>
      </c>
      <c r="O250">
        <f>SUMPRODUCT(MID(0&amp;feed!O250,LARGE(INDEX(ISNUMBER(--MID(feed!O250,ROW($1:$5),1))*
ROW($1:$5),0),ROW($1:$5))+1,1)*10^ROW($1:$5)/10)</f>
        <v>345</v>
      </c>
      <c r="P250" t="str">
        <f>feed!P250</f>
        <v>Untapped</v>
      </c>
      <c r="Q250">
        <f>IF(P250=0,40, IF(P250="Depleted",0, IF(P250="Near Depletion",10, IF(P250="Plentiful",70, IF(P250="Untapped",90,"Error")))))</f>
        <v>90</v>
      </c>
      <c r="R250" t="str">
        <f>feed!Q250</f>
        <v>None</v>
      </c>
      <c r="S250">
        <f>IF(R250="None",0, IF(R250="Meagre",1.5, IF(R250="Small",3, IF(R250="Mediocre",4.5, IF(R250="Somewhat Large",6, IF(R250="Large",7.5, IF(R250="Powerful",9, IF(R250="Very Powerful",10,"Error"))))))))</f>
        <v>0</v>
      </c>
      <c r="T250" t="str">
        <f>feed!R250</f>
        <v>Pacific Rim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250" t="str">
        <f>feed!U250</f>
        <v>http://blocgame.com/stats.php?id=48894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>V250-H250*750-K250*375-L250*375</f>
        <v>10010</v>
      </c>
      <c r="AA250" s="8">
        <f>V250/N250</f>
        <v>9.1538021726700975</v>
      </c>
      <c r="AB250" s="4">
        <f>N250/6</f>
        <v>291.5</v>
      </c>
      <c r="AC250" s="4">
        <f>V250/6</f>
        <v>2668.3333333333335</v>
      </c>
    </row>
    <row r="251" spans="1:29" x14ac:dyDescent="0.25">
      <c r="A251" t="str">
        <f>feed!A251</f>
        <v>SOPF</v>
      </c>
      <c r="B251" t="str">
        <f>feed!B251</f>
        <v>Johnathinski Weston</v>
      </c>
      <c r="C251" t="str">
        <f>feed!C251</f>
        <v>The United Nations</v>
      </c>
      <c r="D251">
        <f>SUMPRODUCT(MID(0&amp;feed!D251,LARGE(INDEX(ISNUMBER(--MID(feed!D251,ROW($1:$19),1))*
ROW($1:$19),0),ROW($1:$19))+1,1)*10^ROW($1:$19)/10)</f>
        <v>6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Questionable</v>
      </c>
      <c r="H251">
        <f>SUMPRODUCT(MID(0&amp;feed!H251,LARGE(INDEX(ISNUMBER(--MID(feed!H251,ROW($1:$1),1))*
ROW($1:$1),0),ROW($1:$1))+1,1)*10^ROW($1:$1)/10)</f>
        <v>1</v>
      </c>
      <c r="I251" t="str">
        <f>feed!I251</f>
        <v>Standard</v>
      </c>
      <c r="J251">
        <f>SUMPRODUCT(MID(0&amp;feed!J251,LARGE(INDEX(ISNUMBER(--MID(feed!J251,ROW($1:$19),1))*
ROW($1:$19),0),ROW($1:$19))+1,1)*10^ROW($1:$19)/10)</f>
        <v>17</v>
      </c>
      <c r="K251">
        <f>SUMPRODUCT(MID(0&amp;feed!K251,LARGE(INDEX(ISNUMBER(--MID(feed!K251,ROW($1:$19),1))*
ROW($1:$19),0),ROW($1:$19))+1,1)*10^ROW($1:$19)/10)</f>
        <v>10</v>
      </c>
      <c r="L251">
        <f>SUMPRODUCT(MID(0&amp;feed!L251,LARGE(INDEX(ISNUMBER(--MID(feed!L251,ROW($1:$19),1))*
ROW($1:$19),0),ROW($1:$19))+1,1)*10^ROW($1:$19)/10)</f>
        <v>4</v>
      </c>
      <c r="M251" t="str">
        <f>feed!M251</f>
        <v>Mixed Economy</v>
      </c>
      <c r="N251">
        <f>SUMPRODUCT(MID(0&amp;feed!N251,LARGE(INDEX(ISNUMBER(--MID(feed!N251,ROW($1:$5),1))*
ROW($1:$5),0),ROW($1:$5))+1,1)*10^ROW($1:$5)/10)</f>
        <v>1748</v>
      </c>
      <c r="O251">
        <f>SUMPRODUCT(MID(0&amp;feed!O251,LARGE(INDEX(ISNUMBER(--MID(feed!O251,ROW($1:$5),1))*
ROW($1:$5),0),ROW($1:$5))+1,1)*10^ROW($1:$5)/10)</f>
        <v>4</v>
      </c>
      <c r="P251" t="str">
        <f>feed!P251</f>
        <v>Untapped</v>
      </c>
      <c r="Q251">
        <f>IF(P251=0,40, IF(P251="Depleted",0, IF(P251="Near Depletion",10, IF(P251="Plentiful",70, IF(P251="Untapped",90,"Error")))))</f>
        <v>90</v>
      </c>
      <c r="R251" t="str">
        <f>feed!Q251</f>
        <v>Somewhat Large</v>
      </c>
      <c r="S251">
        <f>IF(R251="None",0, IF(R251="Meagre",1.5, IF(R251="Small",3, IF(R251="Mediocre",4.5, IF(R251="Somewhat Large",6, IF(R251="Large",7.5, IF(R251="Powerful",9, IF(R251="Very Powerful",10,"Error"))))))))</f>
        <v>6</v>
      </c>
      <c r="T251" t="str">
        <f>feed!R251</f>
        <v>East Indies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251" t="str">
        <f>feed!U251</f>
        <v>http://blocgame.com/stats.php?id=62841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3292</v>
      </c>
      <c r="AA251" s="8">
        <f>V251/N251</f>
        <v>5.3157894736842106</v>
      </c>
      <c r="AB251" s="4">
        <f>N251/6</f>
        <v>291.33333333333331</v>
      </c>
      <c r="AC251" s="4">
        <f>V251/6</f>
        <v>1548.6666666666667</v>
      </c>
    </row>
    <row r="252" spans="1:29" x14ac:dyDescent="0.25">
      <c r="A252" t="str">
        <f>feed!A252</f>
        <v>SemutHitam</v>
      </c>
      <c r="B252" t="str">
        <f>feed!B252</f>
        <v>JohnCool</v>
      </c>
      <c r="C252" t="str">
        <f>feed!C252</f>
        <v>PIRATES</v>
      </c>
      <c r="D252">
        <f>SUMPRODUCT(MID(0&amp;feed!D252,LARGE(INDEX(ISNUMBER(--MID(feed!D252,ROW($1:$19),1))*
ROW($1:$19),0),ROW($1:$19))+1,1)*10^ROW($1:$19)/10)</f>
        <v>59</v>
      </c>
      <c r="E252">
        <f>SUMPRODUCT(MID(0&amp;feed!E252,LARGE(INDEX(ISNUMBER(--MID(feed!E252,ROW($1:$19),1))*
ROW($1:$19),0),ROW($1:$19))+1,1)*10^ROW($1:$19)/10)</f>
        <v>3</v>
      </c>
      <c r="F252" t="str">
        <f>feed!F252</f>
        <v>Second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6</v>
      </c>
      <c r="K252">
        <f>SUMPRODUCT(MID(0&amp;feed!K252,LARGE(INDEX(ISNUMBER(--MID(feed!K252,ROW($1:$19),1))*
ROW($1:$19),0),ROW($1:$19))+1,1)*10^ROW($1:$19)/10)</f>
        <v>18</v>
      </c>
      <c r="L252">
        <f>SUMPRODUCT(MID(0&amp;feed!L252,LARGE(INDEX(ISNUMBER(--MID(feed!L252,ROW($1:$19),1))*
ROW($1:$19),0),ROW($1:$19))+1,1)*10^ROW($1:$19)/10)</f>
        <v>13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1742</v>
      </c>
      <c r="O252">
        <f>SUMPRODUCT(MID(0&amp;feed!O252,LARGE(INDEX(ISNUMBER(--MID(feed!O252,ROW($1:$5),1))*
ROW($1:$5),0),ROW($1:$5))+1,1)*10^ROW($1:$5)/10)</f>
        <v>401</v>
      </c>
      <c r="P252" t="str">
        <f>feed!P252</f>
        <v>Untapped</v>
      </c>
      <c r="Q252">
        <f>IF(P252=0,40, IF(P252="Depleted",0, IF(P252="Near Depletion",10, IF(P252="Plentiful",70, IF(P252="Untapped",90,"Error")))))</f>
        <v>90</v>
      </c>
      <c r="R252" t="str">
        <f>feed!Q252</f>
        <v>Somewhat Large</v>
      </c>
      <c r="S252">
        <f>IF(R252="None",0, IF(R252="Meagre",1.5, IF(R252="Small",3, IF(R252="Mediocre",4.5, IF(R252="Somewhat Large",6, IF(R252="Large",7.5, IF(R252="Powerful",9, IF(R252="Very Powerful",10,"Error"))))))))</f>
        <v>6</v>
      </c>
      <c r="T252" t="str">
        <f>feed!R252</f>
        <v>Indochina</v>
      </c>
      <c r="U252" t="str">
        <f>feed!S252</f>
        <v>Neutral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252" t="str">
        <f>feed!U252</f>
        <v>http://blocgame.com/stats.php?id=62379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951</v>
      </c>
      <c r="AA252" s="8">
        <f>V252/N252</f>
        <v>8.0803673938002305</v>
      </c>
      <c r="AB252" s="4">
        <f>N252/6</f>
        <v>290.33333333333331</v>
      </c>
      <c r="AC252" s="4">
        <f>V252/6</f>
        <v>2346</v>
      </c>
    </row>
    <row r="253" spans="1:29" x14ac:dyDescent="0.25">
      <c r="A253" t="str">
        <f>feed!A253</f>
        <v>nation name</v>
      </c>
      <c r="B253" t="str">
        <f>feed!B253</f>
        <v>alysdexia</v>
      </c>
      <c r="C253" t="str">
        <f>feed!C253</f>
        <v>Interpol</v>
      </c>
      <c r="D253">
        <f>SUMPRODUCT(MID(0&amp;feed!D253,LARGE(INDEX(ISNUMBER(--MID(feed!D253,ROW($1:$19),1))*
ROW($1:$19),0),ROW($1:$19))+1,1)*10^ROW($1:$19)/10)</f>
        <v>63</v>
      </c>
      <c r="E253">
        <f>SUMPRODUCT(MID(0&amp;feed!E253,LARGE(INDEX(ISNUMBER(--MID(feed!E253,ROW($1:$19),1))*
ROW($1:$19),0),ROW($1:$19))+1,1)*10^ROW($1:$19)/10)</f>
        <v>1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28</v>
      </c>
      <c r="K253">
        <f>SUMPRODUCT(MID(0&amp;feed!K253,LARGE(INDEX(ISNUMBER(--MID(feed!K253,ROW($1:$19),1))*
ROW($1:$19),0),ROW($1:$19))+1,1)*10^ROW($1:$19)/10)</f>
        <v>27</v>
      </c>
      <c r="L253">
        <f>SUMPRODUCT(MID(0&amp;feed!L253,LARGE(INDEX(ISNUMBER(--MID(feed!L253,ROW($1:$19),1))*
ROW($1:$19),0),ROW($1:$19))+1,1)*10^ROW($1:$19)/10)</f>
        <v>11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1738</v>
      </c>
      <c r="O253">
        <f>SUMPRODUCT(MID(0&amp;feed!O253,LARGE(INDEX(ISNUMBER(--MID(feed!O253,ROW($1:$5),1))*
ROW($1:$5),0),ROW($1:$5))+1,1)*10^ROW($1:$5)/10)</f>
        <v>2444</v>
      </c>
      <c r="P253" t="str">
        <f>feed!P253</f>
        <v>Untapped</v>
      </c>
      <c r="Q253">
        <f>IF(P253=0,40, IF(P253="Depleted",0, IF(P253="Near Depletion",10, IF(P253="Plentiful",70, IF(P253="Untapped",90,"Error")))))</f>
        <v>90</v>
      </c>
      <c r="R253" t="str">
        <f>feed!Q253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feed!R253</f>
        <v>Mesopotamia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253" t="str">
        <f>feed!U253</f>
        <v>http://blocgame.com/stats.php?id=49652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16724</v>
      </c>
      <c r="AA253" s="8">
        <f>V253/N253</f>
        <v>19.116225546605293</v>
      </c>
      <c r="AB253" s="4">
        <f>N253/6</f>
        <v>289.66666666666669</v>
      </c>
      <c r="AC253" s="4">
        <f>V253/6</f>
        <v>5537.333333333333</v>
      </c>
    </row>
    <row r="254" spans="1:29" x14ac:dyDescent="0.25">
      <c r="A254" t="str">
        <f>feed!A254</f>
        <v>methamphetamine</v>
      </c>
      <c r="B254" t="str">
        <f>feed!B254</f>
        <v>UDIN88</v>
      </c>
      <c r="C254" t="str">
        <f>feed!C254</f>
        <v>The Federal Colonies</v>
      </c>
      <c r="D254">
        <f>SUMPRODUCT(MID(0&amp;feed!D254,LARGE(INDEX(ISNUMBER(--MID(feed!D254,ROW($1:$19),1))*
ROW($1:$19),0),ROW($1:$19))+1,1)*10^ROW($1:$19)/10)</f>
        <v>21</v>
      </c>
      <c r="E254">
        <f>SUMPRODUCT(MID(0&amp;feed!E254,LARGE(INDEX(ISNUMBER(--MID(feed!E254,ROW($1:$19),1))*
ROW($1:$19),0),ROW($1:$19))+1,1)*10^ROW($1:$19)/10)</f>
        <v>1</v>
      </c>
      <c r="F254" t="str">
        <f>feed!F254</f>
        <v>Second World War surplus</v>
      </c>
      <c r="G254" t="str">
        <f>feed!G254</f>
        <v>Isolated</v>
      </c>
      <c r="H254">
        <f>SUMPRODUCT(MID(0&amp;feed!H254,LARGE(INDEX(ISNUMBER(--MID(feed!H254,ROW($1:$1),1))*
ROW($1:$1),0),ROW($1:$1))+1,1)*10^ROW($1:$1)/10)</f>
        <v>2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8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1733</v>
      </c>
      <c r="O254">
        <f>SUMPRODUCT(MID(0&amp;feed!O254,LARGE(INDEX(ISNUMBER(--MID(feed!O254,ROW($1:$5),1))*
ROW($1:$5),0),ROW($1:$5))+1,1)*10^ROW($1:$5)/10)</f>
        <v>121</v>
      </c>
      <c r="P254" t="str">
        <f>feed!P254</f>
        <v>Depleted</v>
      </c>
      <c r="Q254">
        <f>IF(P254=0,40, IF(P254="Depleted",0, IF(P254="Near Depletion",10, IF(P254="Plentiful",70, IF(P254="Untapped",90,"Error")))))</f>
        <v>0</v>
      </c>
      <c r="R254" t="str">
        <f>feed!Q254</f>
        <v>Mediocre</v>
      </c>
      <c r="S254">
        <f>IF(R254="None",0, IF(R254="Meagre",1.5, IF(R254="Small",3, IF(R254="Mediocre",4.5, IF(R254="Somewhat Large",6, IF(R254="Large",7.5, IF(R254="Powerful",9, IF(R254="Very Powerful",10,"Error"))))))))</f>
        <v>4.5</v>
      </c>
      <c r="T254" t="str">
        <f>feed!R254</f>
        <v>East Indies</v>
      </c>
      <c r="U254" t="str">
        <f>feed!S254</f>
        <v>Neutral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254" t="str">
        <f>feed!U254</f>
        <v>http://blocgame.com/stats.php?id=61702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-67</v>
      </c>
      <c r="AA254" s="8">
        <f>V254/N254</f>
        <v>4.0727062896710908</v>
      </c>
      <c r="AB254" s="4">
        <f>N254/6</f>
        <v>288.83333333333331</v>
      </c>
      <c r="AC254" s="4">
        <f>V254/6</f>
        <v>1176.3333333333333</v>
      </c>
    </row>
    <row r="255" spans="1:29" x14ac:dyDescent="0.25">
      <c r="A255" t="str">
        <f>feed!A255</f>
        <v>Ceannesburg</v>
      </c>
      <c r="B255" t="str">
        <f>feed!B255</f>
        <v>theorange0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148</v>
      </c>
      <c r="E255">
        <f>SUMPRODUCT(MID(0&amp;feed!E255,LARGE(INDEX(ISNUMBER(--MID(feed!E255,ROW($1:$19),1))*
ROW($1:$19),0),ROW($1:$19))+1,1)*10^ROW($1:$19)/10)</f>
        <v>14</v>
      </c>
      <c r="F255" t="str">
        <f>feed!F255</f>
        <v>Second World War surplus</v>
      </c>
      <c r="G255" t="str">
        <f>feed!G255</f>
        <v>Angelic</v>
      </c>
      <c r="H255">
        <f>SUMPRODUCT(MID(0&amp;feed!H255,LARGE(INDEX(ISNUMBER(--MID(feed!H255,ROW($1:$1),1))*
ROW($1:$1),0),ROW($1:$1))+1,1)*10^ROW($1:$1)/10)</f>
        <v>4</v>
      </c>
      <c r="I255" t="str">
        <f>feed!I255</f>
        <v>Poor</v>
      </c>
      <c r="J255">
        <f>SUMPRODUCT(MID(0&amp;feed!J255,LARGE(INDEX(ISNUMBER(--MID(feed!J255,ROW($1:$19),1))*
ROW($1:$19),0),ROW($1:$19))+1,1)*10^ROW($1:$19)/10)</f>
        <v>6</v>
      </c>
      <c r="K255">
        <f>SUMPRODUCT(MID(0&amp;feed!K255,LARGE(INDEX(ISNUMBER(--MID(feed!K255,ROW($1:$19),1))*
ROW($1:$19),0),ROW($1:$19))+1,1)*10^ROW($1:$19)/10)</f>
        <v>24</v>
      </c>
      <c r="L255">
        <f>SUMPRODUCT(MID(0&amp;feed!L255,LARGE(INDEX(ISNUMBER(--MID(feed!L255,ROW($1:$19),1))*
ROW($1:$19),0),ROW($1:$19))+1,1)*10^ROW($1:$19)/10)</f>
        <v>6</v>
      </c>
      <c r="M255" t="str">
        <f>feed!M255</f>
        <v>Mixed Economy</v>
      </c>
      <c r="N255">
        <f>SUMPRODUCT(MID(0&amp;feed!N255,LARGE(INDEX(ISNUMBER(--MID(feed!N255,ROW($1:$5),1))*
ROW($1:$5),0),ROW($1:$5))+1,1)*10^ROW($1:$5)/10)</f>
        <v>1730</v>
      </c>
      <c r="O255">
        <f>SUMPRODUCT(MID(0&amp;feed!O255,LARGE(INDEX(ISNUMBER(--MID(feed!O255,ROW($1:$5),1))*
ROW($1:$5),0),ROW($1:$5))+1,1)*10^ROW($1:$5)/10)</f>
        <v>0</v>
      </c>
      <c r="P255" t="str">
        <f>feed!P255</f>
        <v>Untapped</v>
      </c>
      <c r="Q255">
        <f>IF(P255=0,40, IF(P255="Depleted",0, IF(P255="Near Depletion",10, IF(P255="Plentiful",70, IF(P255="Untapped",90,"Error")))))</f>
        <v>90</v>
      </c>
      <c r="R255" t="str">
        <f>feed!Q255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feed!R255</f>
        <v>Mesoamerica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255" t="str">
        <f>feed!U255</f>
        <v>http://blocgame.com/stats.php?id=56500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19237</v>
      </c>
      <c r="AA255" s="8">
        <f>V255/N255</f>
        <v>19.356647398843929</v>
      </c>
      <c r="AB255" s="4">
        <f>N255/6</f>
        <v>288.33333333333331</v>
      </c>
      <c r="AC255" s="4">
        <f>V255/6</f>
        <v>5581.166666666667</v>
      </c>
    </row>
    <row r="256" spans="1:29" x14ac:dyDescent="0.25">
      <c r="A256" t="str">
        <f>feed!A256</f>
        <v>Osia</v>
      </c>
      <c r="B256" t="str">
        <f>feed!B256</f>
        <v>Chairman Nippon</v>
      </c>
      <c r="C256" t="str">
        <f>feed!C256</f>
        <v>Brotherhood of Nod</v>
      </c>
      <c r="D256">
        <f>SUMPRODUCT(MID(0&amp;feed!D256,LARGE(INDEX(ISNUMBER(--MID(feed!D256,ROW($1:$19),1))*
ROW($1:$19),0),ROW($1:$19))+1,1)*10^ROW($1:$19)/10)</f>
        <v>77</v>
      </c>
      <c r="E256">
        <f>SUMPRODUCT(MID(0&amp;feed!E256,LARGE(INDEX(ISNUMBER(--MID(feed!E256,ROW($1:$19),1))*
ROW($1:$19),0),ROW($1:$19))+1,1)*10^ROW($1:$19)/10)</f>
        <v>2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3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</v>
      </c>
      <c r="K256">
        <f>SUMPRODUCT(MID(0&amp;feed!K256,LARGE(INDEX(ISNUMBER(--MID(feed!K256,ROW($1:$19),1))*
ROW($1:$19),0),ROW($1:$19))+1,1)*10^ROW($1:$19)/10)</f>
        <v>12</v>
      </c>
      <c r="L256">
        <f>SUMPRODUCT(MID(0&amp;feed!L256,LARGE(INDEX(ISNUMBER(--MID(feed!L256,ROW($1:$19),1))*
ROW($1:$19),0),ROW($1:$19))+1,1)*10^ROW($1:$19)/10)</f>
        <v>6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1729</v>
      </c>
      <c r="O256">
        <f>SUMPRODUCT(MID(0&amp;feed!O256,LARGE(INDEX(ISNUMBER(--MID(feed!O256,ROW($1:$5),1))*
ROW($1:$5),0),ROW($1:$5))+1,1)*10^ROW($1:$5)/10)</f>
        <v>189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Powerful</v>
      </c>
      <c r="S256">
        <f>IF(R256="None",0, IF(R256="Meagre",1.5, IF(R256="Small",3, IF(R256="Mediocre",4.5, IF(R256="Somewhat Large",6, IF(R256="Large",7.5, IF(R256="Powerful",9, IF(R256="Very Powerful",10,"Error"))))))))</f>
        <v>9</v>
      </c>
      <c r="T256" t="str">
        <f>feed!R256</f>
        <v>China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256" t="str">
        <f>feed!U256</f>
        <v>http://blocgame.com/stats.php?id=40431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24433</v>
      </c>
      <c r="AA256" s="8">
        <f>V256/N256</f>
        <v>19.33661075766339</v>
      </c>
      <c r="AB256" s="4">
        <f>N256/6</f>
        <v>288.16666666666669</v>
      </c>
      <c r="AC256" s="4">
        <f>V256/6</f>
        <v>5572.166666666667</v>
      </c>
    </row>
    <row r="257" spans="1:29" x14ac:dyDescent="0.25">
      <c r="A257" t="str">
        <f>feed!A257</f>
        <v>Cucumber Island</v>
      </c>
      <c r="B257" t="str">
        <f>feed!B257</f>
        <v>kamil</v>
      </c>
      <c r="C257" t="str">
        <f>feed!C257</f>
        <v>Interpol</v>
      </c>
      <c r="D257">
        <f>SUMPRODUCT(MID(0&amp;feed!D257,LARGE(INDEX(ISNUMBER(--MID(feed!D257,ROW($1:$19),1))*
ROW($1:$19),0),ROW($1:$19))+1,1)*10^ROW($1:$19)/10)</f>
        <v>45</v>
      </c>
      <c r="E257">
        <f>SUMPRODUCT(MID(0&amp;feed!E257,LARGE(INDEX(ISNUMBER(--MID(feed!E257,ROW($1:$19),1))*
ROW($1:$19),0),ROW($1:$19))+1,1)*10^ROW($1:$19)/10)</f>
        <v>5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2</v>
      </c>
      <c r="K257">
        <f>SUMPRODUCT(MID(0&amp;feed!K257,LARGE(INDEX(ISNUMBER(--MID(feed!K257,ROW($1:$19),1))*
ROW($1:$19),0),ROW($1:$19))+1,1)*10^ROW($1:$19)/10)</f>
        <v>6</v>
      </c>
      <c r="L257">
        <f>SUMPRODUCT(MID(0&amp;feed!L257,LARGE(INDEX(ISNUMBER(--MID(feed!L257,ROW($1:$19),1))*
ROW($1:$19),0),ROW($1:$19))+1,1)*10^ROW($1:$19)/10)</f>
        <v>5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1728</v>
      </c>
      <c r="O257">
        <f>SUMPRODUCT(MID(0&amp;feed!O257,LARGE(INDEX(ISNUMBER(--MID(feed!O257,ROW($1:$5),1))*
ROW($1:$5),0),ROW($1:$5))+1,1)*10^ROW($1:$5)/10)</f>
        <v>387</v>
      </c>
      <c r="P257" t="str">
        <f>feed!P257</f>
        <v>Untapped</v>
      </c>
      <c r="Q257">
        <f>IF(P257=0,40, IF(P257="Depleted",0, IF(P257="Near Depletion",10, IF(P257="Plentiful",70, IF(P257="Untapped",90,"Error")))))</f>
        <v>90</v>
      </c>
      <c r="R257" t="str">
        <f>feed!Q257</f>
        <v>Mediocre</v>
      </c>
      <c r="S257">
        <f>IF(R257="None",0, IF(R257="Meagre",1.5, IF(R257="Small",3, IF(R257="Mediocre",4.5, IF(R257="Somewhat Large",6, IF(R257="Large",7.5, IF(R257="Powerful",9, IF(R257="Very Powerful",10,"Error"))))))))</f>
        <v>4.5</v>
      </c>
      <c r="T257" t="str">
        <f>feed!R257</f>
        <v>East Indies</v>
      </c>
      <c r="U257" t="str">
        <f>feed!S257</f>
        <v>United States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257" t="str">
        <f>feed!U257</f>
        <v>http://blocgame.com/stats.php?id=64836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31923</v>
      </c>
      <c r="AA257" s="8">
        <f>V257/N257</f>
        <v>21.729166666666668</v>
      </c>
      <c r="AB257" s="4">
        <f>N257/6</f>
        <v>288</v>
      </c>
      <c r="AC257" s="4">
        <f>V257/6</f>
        <v>6258</v>
      </c>
    </row>
    <row r="258" spans="1:29" x14ac:dyDescent="0.25">
      <c r="A258" t="str">
        <f>feed!A259</f>
        <v>Bosniastan</v>
      </c>
      <c r="B258" t="str">
        <f>feed!B259</f>
        <v>JosipBroz</v>
      </c>
      <c r="C258" t="str">
        <f>feed!C259</f>
        <v>Socialist Arab Union</v>
      </c>
      <c r="D258">
        <f>SUMPRODUCT(MID(0&amp;feed!D259,LARGE(INDEX(ISNUMBER(--MID(feed!D259,ROW($1:$19),1))*
ROW($1:$19),0),ROW($1:$19))+1,1)*10^ROW($1:$19)/10)</f>
        <v>60</v>
      </c>
      <c r="E258">
        <f>SUMPRODUCT(MID(0&amp;feed!E259,LARGE(INDEX(ISNUMBER(--MID(feed!E259,ROW($1:$19),1))*
ROW($1:$19),0),ROW($1:$19))+1,1)*10^ROW($1:$19)/10)</f>
        <v>2</v>
      </c>
      <c r="F258" t="str">
        <f>feed!F259</f>
        <v>Second World War surplus</v>
      </c>
      <c r="G258" t="str">
        <f>feed!G259</f>
        <v>Gandhi-like</v>
      </c>
      <c r="H258">
        <f>SUMPRODUCT(MID(0&amp;feed!H259,LARGE(INDEX(ISNUMBER(--MID(feed!H259,ROW($1:$1),1))*
ROW($1:$1),0),ROW($1:$1))+1,1)*10^ROW($1:$1)/10)</f>
        <v>2</v>
      </c>
      <c r="I258" t="str">
        <f>feed!I259</f>
        <v>Elite</v>
      </c>
      <c r="J258">
        <f>SUMPRODUCT(MID(0&amp;feed!J259,LARGE(INDEX(ISNUMBER(--MID(feed!J259,ROW($1:$19),1))*
ROW($1:$19),0),ROW($1:$19))+1,1)*10^ROW($1:$19)/10)</f>
        <v>7</v>
      </c>
      <c r="K258">
        <f>SUMPRODUCT(MID(0&amp;feed!K259,LARGE(INDEX(ISNUMBER(--MID(feed!K259,ROW($1:$19),1))*
ROW($1:$19),0),ROW($1:$19))+1,1)*10^ROW($1:$19)/10)</f>
        <v>17</v>
      </c>
      <c r="L258">
        <f>SUMPRODUCT(MID(0&amp;feed!L259,LARGE(INDEX(ISNUMBER(--MID(feed!L259,ROW($1:$19),1))*
ROW($1:$19),0),ROW($1:$19))+1,1)*10^ROW($1:$19)/10)</f>
        <v>19</v>
      </c>
      <c r="M258" t="str">
        <f>feed!M259</f>
        <v>Central Planning</v>
      </c>
      <c r="N258">
        <f>SUMPRODUCT(MID(0&amp;feed!N259,LARGE(INDEX(ISNUMBER(--MID(feed!N259,ROW($1:$5),1))*
ROW($1:$5),0),ROW($1:$5))+1,1)*10^ROW($1:$5)/10)</f>
        <v>1726</v>
      </c>
      <c r="O258">
        <f>SUMPRODUCT(MID(0&amp;feed!O259,LARGE(INDEX(ISNUMBER(--MID(feed!O259,ROW($1:$5),1))*
ROW($1:$5),0),ROW($1:$5))+1,1)*10^ROW($1:$5)/10)</f>
        <v>2935</v>
      </c>
      <c r="P258" t="str">
        <f>feed!P259</f>
        <v>Untapped</v>
      </c>
      <c r="Q258">
        <f>IF(P258=0,40, IF(P258="Depleted",0, IF(P258="Near Depletion",10, IF(P258="Plentiful",70, IF(P258="Untapped",90,"Error")))))</f>
        <v>90</v>
      </c>
      <c r="R258" t="str">
        <f>feed!Q259</f>
        <v>Somewhat Large</v>
      </c>
      <c r="S258">
        <f>IF(R258="None",0, IF(R258="Meagre",1.5, IF(R258="Small",3, IF(R258="Mediocre",4.5, IF(R258="Somewhat Large",6, IF(R258="Large",7.5, IF(R258="Powerful",9, IF(R258="Very Powerful",10,"Error"))))))))</f>
        <v>6</v>
      </c>
      <c r="T258" t="str">
        <f>feed!R259</f>
        <v>Arabia</v>
      </c>
      <c r="U258" t="str">
        <f>feed!S259</f>
        <v>Soviet Union</v>
      </c>
      <c r="V25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258" t="str">
        <f>feed!U259</f>
        <v>http://blocgame.com/stats.php?id=64305</v>
      </c>
      <c r="X258" s="4">
        <f>SUMPRODUCT(MID(0&amp;feed!V259,LARGE(INDEX(ISNUMBER(--MID(feed!V259,ROW($1:$5),1))*
ROW($1:$5),0),ROW($1:$5))+1,1)*10^ROW($1:$5)/10)</f>
        <v>0</v>
      </c>
      <c r="Y258">
        <f>feed!W259</f>
        <v>0</v>
      </c>
      <c r="Z258" s="4">
        <f>V258-H258*750-K258*375-L258*375</f>
        <v>7736</v>
      </c>
      <c r="AA258" s="8">
        <f>V258/N258</f>
        <v>13.172653534183082</v>
      </c>
      <c r="AB258" s="4">
        <f>N258/6</f>
        <v>287.66666666666669</v>
      </c>
      <c r="AC258" s="4">
        <f>V258/6</f>
        <v>3789.3333333333335</v>
      </c>
    </row>
    <row r="259" spans="1:29" x14ac:dyDescent="0.25">
      <c r="A259" t="str">
        <f>feed!A258</f>
        <v>Iwo Jima</v>
      </c>
      <c r="B259" t="str">
        <f>feed!B258</f>
        <v>Tadamichi Kuribayashi</v>
      </c>
      <c r="C259" t="str">
        <f>feed!C258</f>
        <v>The Order</v>
      </c>
      <c r="D259">
        <f>SUMPRODUCT(MID(0&amp;feed!D258,LARGE(INDEX(ISNUMBER(--MID(feed!D258,ROW($1:$19),1))*
ROW($1:$19),0),ROW($1:$19))+1,1)*10^ROW($1:$19)/10)</f>
        <v>155</v>
      </c>
      <c r="E259">
        <f>SUMPRODUCT(MID(0&amp;feed!E258,LARGE(INDEX(ISNUMBER(--MID(feed!E258,ROW($1:$19),1))*
ROW($1:$19),0),ROW($1:$19))+1,1)*10^ROW($1:$19)/10)</f>
        <v>6</v>
      </c>
      <c r="F259" t="str">
        <f>feed!F258</f>
        <v>Korean War surplus</v>
      </c>
      <c r="G259" t="str">
        <f>feed!G258</f>
        <v>Gandhi-like</v>
      </c>
      <c r="H259">
        <f>SUMPRODUCT(MID(0&amp;feed!H258,LARGE(INDEX(ISNUMBER(--MID(feed!H258,ROW($1:$1),1))*
ROW($1:$1),0),ROW($1:$1))+1,1)*10^ROW($1:$1)/10)</f>
        <v>4</v>
      </c>
      <c r="I259" t="str">
        <f>feed!I258</f>
        <v>Good</v>
      </c>
      <c r="J259">
        <f>SUMPRODUCT(MID(0&amp;feed!J258,LARGE(INDEX(ISNUMBER(--MID(feed!J258,ROW($1:$19),1))*
ROW($1:$19),0),ROW($1:$19))+1,1)*10^ROW($1:$19)/10)</f>
        <v>0</v>
      </c>
      <c r="K259">
        <f>SUMPRODUCT(MID(0&amp;feed!K258,LARGE(INDEX(ISNUMBER(--MID(feed!K258,ROW($1:$19),1))*
ROW($1:$19),0),ROW($1:$19))+1,1)*10^ROW($1:$19)/10)</f>
        <v>36</v>
      </c>
      <c r="L259">
        <f>SUMPRODUCT(MID(0&amp;feed!L258,LARGE(INDEX(ISNUMBER(--MID(feed!L258,ROW($1:$19),1))*
ROW($1:$19),0),ROW($1:$19))+1,1)*10^ROW($1:$19)/10)</f>
        <v>16</v>
      </c>
      <c r="M259" t="str">
        <f>feed!M258</f>
        <v>Central Planning</v>
      </c>
      <c r="N259">
        <f>SUMPRODUCT(MID(0&amp;feed!N258,LARGE(INDEX(ISNUMBER(--MID(feed!N258,ROW($1:$5),1))*
ROW($1:$5),0),ROW($1:$5))+1,1)*10^ROW($1:$5)/10)</f>
        <v>1726</v>
      </c>
      <c r="O259">
        <f>SUMPRODUCT(MID(0&amp;feed!O258,LARGE(INDEX(ISNUMBER(--MID(feed!O258,ROW($1:$5),1))*
ROW($1:$5),0),ROW($1:$5))+1,1)*10^ROW($1:$5)/10)</f>
        <v>259</v>
      </c>
      <c r="P259" t="str">
        <f>feed!P258</f>
        <v>Untapped</v>
      </c>
      <c r="Q259">
        <f>IF(P259=0,40, IF(P259="Depleted",0, IF(P259="Near Depletion",10, IF(P259="Plentiful",70, IF(P259="Untapped",90,"Error")))))</f>
        <v>90</v>
      </c>
      <c r="R259" t="str">
        <f>feed!Q258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feed!R258</f>
        <v>Pacific Rim</v>
      </c>
      <c r="U259" t="str">
        <f>feed!S258</f>
        <v>Soviet Union</v>
      </c>
      <c r="V25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259" t="str">
        <f>feed!U258</f>
        <v>http://blocgame.com/stats.php?id=63259</v>
      </c>
      <c r="X259" s="4">
        <f>SUMPRODUCT(MID(0&amp;feed!V258,LARGE(INDEX(ISNUMBER(--MID(feed!V258,ROW($1:$5),1))*
ROW($1:$5),0),ROW($1:$5))+1,1)*10^ROW($1:$5)/10)</f>
        <v>0</v>
      </c>
      <c r="Y259">
        <f>feed!W258</f>
        <v>0</v>
      </c>
      <c r="Z259" s="4">
        <f>V259-H259*750-K259*375-L259*375</f>
        <v>34980</v>
      </c>
      <c r="AA259" s="8">
        <f>V259/N259</f>
        <v>33.302433371958287</v>
      </c>
      <c r="AB259" s="4">
        <f>N259/6</f>
        <v>287.66666666666669</v>
      </c>
      <c r="AC259" s="4">
        <f>V259/6</f>
        <v>9580</v>
      </c>
    </row>
    <row r="260" spans="1:29" x14ac:dyDescent="0.25">
      <c r="A260" t="str">
        <f>feed!A260</f>
        <v>Cartenesia</v>
      </c>
      <c r="B260" t="str">
        <f>feed!B260</f>
        <v>hexagon</v>
      </c>
      <c r="C260">
        <f>feed!C260</f>
        <v>0</v>
      </c>
      <c r="D260">
        <f>SUMPRODUCT(MID(0&amp;feed!D260,LARGE(INDEX(ISNUMBER(--MID(feed!D260,ROW($1:$19),1))*
ROW($1:$19),0),ROW($1:$19))+1,1)*10^ROW($1:$19)/10)</f>
        <v>8</v>
      </c>
      <c r="E260">
        <f>SUMPRODUCT(MID(0&amp;feed!E260,LARGE(INDEX(ISNUMBER(--MID(feed!E260,ROW($1:$19),1))*
ROW($1:$19),0),ROW($1:$19))+1,1)*10^ROW($1:$19)/10)</f>
        <v>0</v>
      </c>
      <c r="F260" t="str">
        <f>feed!F260</f>
        <v>First World War surplus</v>
      </c>
      <c r="G260" t="str">
        <f>feed!G260</f>
        <v>Questionable</v>
      </c>
      <c r="H260">
        <f>SUMPRODUCT(MID(0&amp;feed!H260,LARGE(INDEX(ISNUMBER(--MID(feed!H260,ROW($1:$1),1))*
ROW($1:$1),0),ROW($1:$1))+1,1)*10^ROW($1:$1)/10)</f>
        <v>1</v>
      </c>
      <c r="I260" t="str">
        <f>feed!I260</f>
        <v>Undisciplined Rabble</v>
      </c>
      <c r="J260">
        <f>SUMPRODUCT(MID(0&amp;feed!J260,LARGE(INDEX(ISNUMBER(--MID(feed!J260,ROW($1:$19),1))*
ROW($1:$19),0),ROW($1:$19))+1,1)*10^ROW($1:$19)/10)</f>
        <v>130</v>
      </c>
      <c r="K260">
        <f>SUMPRODUCT(MID(0&amp;feed!K260,LARGE(INDEX(ISNUMBER(--MID(feed!K260,ROW($1:$19),1))*
ROW($1:$19),0),ROW($1:$19))+1,1)*10^ROW($1:$19)/10)</f>
        <v>2</v>
      </c>
      <c r="L260">
        <f>SUMPRODUCT(MID(0&amp;feed!L260,LARGE(INDEX(ISNUMBER(--MID(feed!L260,ROW($1:$19),1))*
ROW($1:$19),0),ROW($1:$19))+1,1)*10^ROW($1:$19)/10)</f>
        <v>2</v>
      </c>
      <c r="M260" t="str">
        <f>feed!M260</f>
        <v>Mixed Economy</v>
      </c>
      <c r="N260">
        <f>SUMPRODUCT(MID(0&amp;feed!N260,LARGE(INDEX(ISNUMBER(--MID(feed!N260,ROW($1:$5),1))*
ROW($1:$5),0),ROW($1:$5))+1,1)*10^ROW($1:$5)/10)</f>
        <v>1714</v>
      </c>
      <c r="O260">
        <f>SUMPRODUCT(MID(0&amp;feed!O260,LARGE(INDEX(ISNUMBER(--MID(feed!O260,ROW($1:$5),1))*
ROW($1:$5),0),ROW($1:$5))+1,1)*10^ROW($1:$5)/10)</f>
        <v>0</v>
      </c>
      <c r="P260" t="str">
        <f>feed!P260</f>
        <v>Untapped</v>
      </c>
      <c r="Q260">
        <f>IF(P260=0,40, IF(P260="Depleted",0, IF(P260="Near Depletion",10, IF(P260="Plentiful",70, IF(P260="Untapped",90,"Error")))))</f>
        <v>90</v>
      </c>
      <c r="R260" t="str">
        <f>feed!Q260</f>
        <v>None</v>
      </c>
      <c r="S260">
        <f>IF(R260="None",0, IF(R260="Meagre",1.5, IF(R260="Small",3, IF(R260="Mediocre",4.5, IF(R260="Somewhat Large",6, IF(R260="Large",7.5, IF(R260="Powerful",9, IF(R260="Very Powerful",10,"Error"))))))))</f>
        <v>0</v>
      </c>
      <c r="T260" t="str">
        <f>feed!R260</f>
        <v>Pacific Rim</v>
      </c>
      <c r="U260" t="str">
        <f>feed!S260</f>
        <v>Neutral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260" t="str">
        <f>feed!U260</f>
        <v>http://blocgame.com/stats.php?id=58994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>V260-H260*750-K260*375-L260*375</f>
        <v>345</v>
      </c>
      <c r="AA260" s="8">
        <f>V260/N260</f>
        <v>1.514002333722287</v>
      </c>
      <c r="AB260" s="4">
        <f>N260/6</f>
        <v>285.66666666666669</v>
      </c>
      <c r="AC260" s="4">
        <f>V260/6</f>
        <v>432.5</v>
      </c>
    </row>
    <row r="261" spans="1:29" x14ac:dyDescent="0.25">
      <c r="A261" t="str">
        <f>feed!A261</f>
        <v>rio de la plata</v>
      </c>
      <c r="B261" t="str">
        <f>feed!B261</f>
        <v>karl franz</v>
      </c>
      <c r="C261" t="str">
        <f>feed!C261</f>
        <v>CONFEDERATION</v>
      </c>
      <c r="D261">
        <f>SUMPRODUCT(MID(0&amp;feed!D261,LARGE(INDEX(ISNUMBER(--MID(feed!D261,ROW($1:$19),1))*
ROW($1:$19),0),ROW($1:$19))+1,1)*10^ROW($1:$19)/10)</f>
        <v>9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56</v>
      </c>
      <c r="K261">
        <f>SUMPRODUCT(MID(0&amp;feed!K261,LARGE(INDEX(ISNUMBER(--MID(feed!K261,ROW($1:$19),1))*
ROW($1:$19),0),ROW($1:$19))+1,1)*10^ROW($1:$19)/10)</f>
        <v>4</v>
      </c>
      <c r="L261">
        <f>SUMPRODUCT(MID(0&amp;feed!L261,LARGE(INDEX(ISNUMBER(--MID(feed!L261,ROW($1:$19),1))*
ROW($1:$19),0),ROW($1:$19))+1,1)*10^ROW($1:$19)/10)</f>
        <v>2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1710</v>
      </c>
      <c r="O261">
        <f>SUMPRODUCT(MID(0&amp;feed!O261,LARGE(INDEX(ISNUMBER(--MID(feed!O261,ROW($1:$5),1))*
ROW($1:$5),0),ROW($1:$5))+1,1)*10^ROW($1:$5)/10)</f>
        <v>185</v>
      </c>
      <c r="P261">
        <f>feed!P261</f>
        <v>0</v>
      </c>
      <c r="Q261">
        <f>IF(P261=0,40, IF(P261="Depleted",0, IF(P261="Near Depletion",10, IF(P261="Plentiful",70, IF(P261="Untapped",90,"Error")))))</f>
        <v>40</v>
      </c>
      <c r="R261" t="str">
        <f>feed!Q261</f>
        <v>None</v>
      </c>
      <c r="S261">
        <f>IF(R261="None",0, IF(R261="Meagre",1.5, IF(R261="Small",3, IF(R261="Mediocre",4.5, IF(R261="Somewhat Large",6, IF(R261="Large",7.5, IF(R261="Powerful",9, IF(R261="Very Powerful",10,"Error"))))))))</f>
        <v>0</v>
      </c>
      <c r="T261" t="str">
        <f>feed!R261</f>
        <v>Southern Cone</v>
      </c>
      <c r="U261" t="str">
        <f>feed!S261</f>
        <v>United States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261" t="str">
        <f>feed!U261</f>
        <v>http://blocgame.com/stats.php?id=63051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1124</v>
      </c>
      <c r="AA261" s="8">
        <f>V261/N261</f>
        <v>2.4116959064327483</v>
      </c>
      <c r="AB261" s="4">
        <f>N261/6</f>
        <v>285</v>
      </c>
      <c r="AC261" s="4">
        <f>V261/6</f>
        <v>687.33333333333337</v>
      </c>
    </row>
    <row r="262" spans="1:29" x14ac:dyDescent="0.25">
      <c r="A262" t="str">
        <f>feed!A263</f>
        <v>Nuketown</v>
      </c>
      <c r="B262" t="str">
        <f>feed!B263</f>
        <v>Blobby78</v>
      </c>
      <c r="C262" t="str">
        <f>feed!C263</f>
        <v>The Hetairoi Guild</v>
      </c>
      <c r="D262">
        <f>SUMPRODUCT(MID(0&amp;feed!D263,LARGE(INDEX(ISNUMBER(--MID(feed!D263,ROW($1:$19),1))*
ROW($1:$19),0),ROW($1:$19))+1,1)*10^ROW($1:$19)/10)</f>
        <v>7</v>
      </c>
      <c r="E262">
        <f>SUMPRODUCT(MID(0&amp;feed!E263,LARGE(INDEX(ISNUMBER(--MID(feed!E263,ROW($1:$19),1))*
ROW($1:$19),0),ROW($1:$19))+1,1)*10^ROW($1:$19)/10)</f>
        <v>0</v>
      </c>
      <c r="F262" t="str">
        <f>feed!F263</f>
        <v>Korean War surplus</v>
      </c>
      <c r="G262" t="str">
        <f>feed!G263</f>
        <v>Gandhi-like</v>
      </c>
      <c r="H262">
        <f>SUMPRODUCT(MID(0&amp;feed!H263,LARGE(INDEX(ISNUMBER(--MID(feed!H263,ROW($1:$1),1))*
ROW($1:$1),0),ROW($1:$1))+1,1)*10^ROW($1:$1)/10)</f>
        <v>2</v>
      </c>
      <c r="I262" t="str">
        <f>feed!I263</f>
        <v>Good</v>
      </c>
      <c r="J262">
        <f>SUMPRODUCT(MID(0&amp;feed!J263,LARGE(INDEX(ISNUMBER(--MID(feed!J263,ROW($1:$19),1))*
ROW($1:$19),0),ROW($1:$19))+1,1)*10^ROW($1:$19)/10)</f>
        <v>159</v>
      </c>
      <c r="K262">
        <f>SUMPRODUCT(MID(0&amp;feed!K263,LARGE(INDEX(ISNUMBER(--MID(feed!K263,ROW($1:$19),1))*
ROW($1:$19),0),ROW($1:$19))+1,1)*10^ROW($1:$19)/10)</f>
        <v>10</v>
      </c>
      <c r="L262">
        <f>SUMPRODUCT(MID(0&amp;feed!L263,LARGE(INDEX(ISNUMBER(--MID(feed!L263,ROW($1:$19),1))*
ROW($1:$19),0),ROW($1:$19))+1,1)*10^ROW($1:$19)/10)</f>
        <v>10</v>
      </c>
      <c r="M262" t="str">
        <f>feed!M263</f>
        <v>Central Planning</v>
      </c>
      <c r="N262">
        <f>SUMPRODUCT(MID(0&amp;feed!N263,LARGE(INDEX(ISNUMBER(--MID(feed!N263,ROW($1:$5),1))*
ROW($1:$5),0),ROW($1:$5))+1,1)*10^ROW($1:$5)/10)</f>
        <v>1706</v>
      </c>
      <c r="O262">
        <f>SUMPRODUCT(MID(0&amp;feed!O263,LARGE(INDEX(ISNUMBER(--MID(feed!O263,ROW($1:$5),1))*
ROW($1:$5),0),ROW($1:$5))+1,1)*10^ROW($1:$5)/10)</f>
        <v>3665</v>
      </c>
      <c r="P262" t="str">
        <f>feed!P263</f>
        <v>Untapped</v>
      </c>
      <c r="Q262">
        <f>IF(P262=0,40, IF(P262="Depleted",0, IF(P262="Near Depletion",10, IF(P262="Plentiful",70, IF(P262="Untapped",90,"Error")))))</f>
        <v>90</v>
      </c>
      <c r="R262" t="str">
        <f>feed!Q263</f>
        <v>Mediocre</v>
      </c>
      <c r="S262">
        <f>IF(R262="None",0, IF(R262="Meagre",1.5, IF(R262="Small",3, IF(R262="Mediocre",4.5, IF(R262="Somewhat Large",6, IF(R262="Large",7.5, IF(R262="Powerful",9, IF(R262="Very Powerful",10,"Error"))))))))</f>
        <v>4.5</v>
      </c>
      <c r="T262" t="str">
        <f>feed!R263</f>
        <v>Egypt</v>
      </c>
      <c r="U262" t="str">
        <f>feed!S263</f>
        <v>Soviet Union</v>
      </c>
      <c r="V262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262" t="str">
        <f>feed!U263</f>
        <v>http://blocgame.com/stats.php?id=59614</v>
      </c>
      <c r="X262" s="4">
        <f>SUMPRODUCT(MID(0&amp;feed!V263,LARGE(INDEX(ISNUMBER(--MID(feed!V263,ROW($1:$5),1))*
ROW($1:$5),0),ROW($1:$5))+1,1)*10^ROW($1:$5)/10)</f>
        <v>0</v>
      </c>
      <c r="Y262">
        <f>feed!W263</f>
        <v>0</v>
      </c>
      <c r="Z262" s="4">
        <f>V262-H262*750-K262*375-L262*375</f>
        <v>11035</v>
      </c>
      <c r="AA262" s="8">
        <f>V262/N262</f>
        <v>11.743845252051583</v>
      </c>
      <c r="AB262" s="4">
        <f>N262/6</f>
        <v>284.33333333333331</v>
      </c>
      <c r="AC262" s="4">
        <f>V262/6</f>
        <v>3339.1666666666665</v>
      </c>
    </row>
    <row r="263" spans="1:29" x14ac:dyDescent="0.25">
      <c r="A263" t="str">
        <f>feed!A264</f>
        <v>Nameck</v>
      </c>
      <c r="B263" t="str">
        <f>feed!B264</f>
        <v>Picko</v>
      </c>
      <c r="C263" t="str">
        <f>feed!C264</f>
        <v>Interpol</v>
      </c>
      <c r="D263">
        <f>SUMPRODUCT(MID(0&amp;feed!D264,LARGE(INDEX(ISNUMBER(--MID(feed!D264,ROW($1:$19),1))*
ROW($1:$19),0),ROW($1:$19))+1,1)*10^ROW($1:$19)/10)</f>
        <v>99</v>
      </c>
      <c r="E263">
        <f>SUMPRODUCT(MID(0&amp;feed!E264,LARGE(INDEX(ISNUMBER(--MID(feed!E264,ROW($1:$19),1))*
ROW($1:$19),0),ROW($1:$19))+1,1)*10^ROW($1:$19)/10)</f>
        <v>5</v>
      </c>
      <c r="F263" t="str">
        <f>feed!F264</f>
        <v>Korean War surplus</v>
      </c>
      <c r="G263" t="str">
        <f>feed!G264</f>
        <v>Angelic</v>
      </c>
      <c r="H263">
        <f>SUMPRODUCT(MID(0&amp;feed!H264,LARGE(INDEX(ISNUMBER(--MID(feed!H264,ROW($1:$1),1))*
ROW($1:$1),0),ROW($1:$1))+1,1)*10^ROW($1:$1)/10)</f>
        <v>4</v>
      </c>
      <c r="I263" t="str">
        <f>feed!I264</f>
        <v>Elite</v>
      </c>
      <c r="J263">
        <f>SUMPRODUCT(MID(0&amp;feed!J264,LARGE(INDEX(ISNUMBER(--MID(feed!J264,ROW($1:$19),1))*
ROW($1:$19),0),ROW($1:$19))+1,1)*10^ROW($1:$19)/10)</f>
        <v>0</v>
      </c>
      <c r="K263">
        <f>SUMPRODUCT(MID(0&amp;feed!K264,LARGE(INDEX(ISNUMBER(--MID(feed!K264,ROW($1:$19),1))*
ROW($1:$19),0),ROW($1:$19))+1,1)*10^ROW($1:$19)/10)</f>
        <v>18</v>
      </c>
      <c r="L263">
        <f>SUMPRODUCT(MID(0&amp;feed!L264,LARGE(INDEX(ISNUMBER(--MID(feed!L264,ROW($1:$19),1))*
ROW($1:$19),0),ROW($1:$19))+1,1)*10^ROW($1:$19)/10)</f>
        <v>12</v>
      </c>
      <c r="M263" t="str">
        <f>feed!M264</f>
        <v>Central Planning</v>
      </c>
      <c r="N263">
        <f>SUMPRODUCT(MID(0&amp;feed!N264,LARGE(INDEX(ISNUMBER(--MID(feed!N264,ROW($1:$5),1))*
ROW($1:$5),0),ROW($1:$5))+1,1)*10^ROW($1:$5)/10)</f>
        <v>1706</v>
      </c>
      <c r="O263">
        <f>SUMPRODUCT(MID(0&amp;feed!O264,LARGE(INDEX(ISNUMBER(--MID(feed!O264,ROW($1:$5),1))*
ROW($1:$5),0),ROW($1:$5))+1,1)*10^ROW($1:$5)/10)</f>
        <v>9822</v>
      </c>
      <c r="P263" t="str">
        <f>feed!P264</f>
        <v>Untapped</v>
      </c>
      <c r="Q263">
        <f>IF(P263=0,40, IF(P263="Depleted",0, IF(P263="Near Depletion",10, IF(P263="Plentiful",70, IF(P263="Untapped",90,"Error")))))</f>
        <v>90</v>
      </c>
      <c r="R263" t="str">
        <f>feed!Q264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feed!R264</f>
        <v>Arabia</v>
      </c>
      <c r="U263" t="str">
        <f>feed!S264</f>
        <v>Soviet Union</v>
      </c>
      <c r="V263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263" t="str">
        <f>feed!U264</f>
        <v>http://blocgame.com/stats.php?id=61968</v>
      </c>
      <c r="X263" s="4">
        <f>SUMPRODUCT(MID(0&amp;feed!V264,LARGE(INDEX(ISNUMBER(--MID(feed!V264,ROW($1:$5),1))*
ROW($1:$5),0),ROW($1:$5))+1,1)*10^ROW($1:$5)/10)</f>
        <v>0</v>
      </c>
      <c r="Y263">
        <f>feed!W264</f>
        <v>0</v>
      </c>
      <c r="Z263" s="4">
        <f>V263-H263*750-K263*375-L263*375</f>
        <v>28136</v>
      </c>
      <c r="AA263" s="8">
        <f>V263/N263</f>
        <v>24.845252051582648</v>
      </c>
      <c r="AB263" s="4">
        <f>N263/6</f>
        <v>284.33333333333331</v>
      </c>
      <c r="AC263" s="4">
        <f>V263/6</f>
        <v>7064.333333333333</v>
      </c>
    </row>
    <row r="264" spans="1:29" x14ac:dyDescent="0.25">
      <c r="A264" t="str">
        <f>feed!A265</f>
        <v>Cairobya</v>
      </c>
      <c r="B264" t="str">
        <f>feed!B265</f>
        <v>Garry Lorvathian</v>
      </c>
      <c r="C264" t="str">
        <f>feed!C265</f>
        <v>The Federal Colonies</v>
      </c>
      <c r="D264">
        <f>SUMPRODUCT(MID(0&amp;feed!D265,LARGE(INDEX(ISNUMBER(--MID(feed!D265,ROW($1:$19),1))*
ROW($1:$19),0),ROW($1:$19))+1,1)*10^ROW($1:$19)/10)</f>
        <v>65</v>
      </c>
      <c r="E264">
        <f>SUMPRODUCT(MID(0&amp;feed!E265,LARGE(INDEX(ISNUMBER(--MID(feed!E265,ROW($1:$19),1))*
ROW($1:$19),0),ROW($1:$19))+1,1)*10^ROW($1:$19)/10)</f>
        <v>2</v>
      </c>
      <c r="F264" t="str">
        <f>feed!F265</f>
        <v>Second World War surplus</v>
      </c>
      <c r="G264" t="str">
        <f>feed!G265</f>
        <v>Gandhi-like</v>
      </c>
      <c r="H264">
        <f>SUMPRODUCT(MID(0&amp;feed!H265,LARGE(INDEX(ISNUMBER(--MID(feed!H265,ROW($1:$1),1))*
ROW($1:$1),0),ROW($1:$1))+1,1)*10^ROW($1:$1)/10)</f>
        <v>2</v>
      </c>
      <c r="I264" t="str">
        <f>feed!I265</f>
        <v>Good</v>
      </c>
      <c r="J264">
        <f>SUMPRODUCT(MID(0&amp;feed!J265,LARGE(INDEX(ISNUMBER(--MID(feed!J265,ROW($1:$19),1))*
ROW($1:$19),0),ROW($1:$19))+1,1)*10^ROW($1:$19)/10)</f>
        <v>61</v>
      </c>
      <c r="K264">
        <f>SUMPRODUCT(MID(0&amp;feed!K265,LARGE(INDEX(ISNUMBER(--MID(feed!K265,ROW($1:$19),1))*
ROW($1:$19),0),ROW($1:$19))+1,1)*10^ROW($1:$19)/10)</f>
        <v>11</v>
      </c>
      <c r="L264">
        <f>SUMPRODUCT(MID(0&amp;feed!L265,LARGE(INDEX(ISNUMBER(--MID(feed!L265,ROW($1:$19),1))*
ROW($1:$19),0),ROW($1:$19))+1,1)*10^ROW($1:$19)/10)</f>
        <v>9</v>
      </c>
      <c r="M264" t="str">
        <f>feed!M265</f>
        <v>Free Market</v>
      </c>
      <c r="N264">
        <f>SUMPRODUCT(MID(0&amp;feed!N265,LARGE(INDEX(ISNUMBER(--MID(feed!N265,ROW($1:$5),1))*
ROW($1:$5),0),ROW($1:$5))+1,1)*10^ROW($1:$5)/10)</f>
        <v>1706</v>
      </c>
      <c r="O264">
        <f>SUMPRODUCT(MID(0&amp;feed!O265,LARGE(INDEX(ISNUMBER(--MID(feed!O265,ROW($1:$5),1))*
ROW($1:$5),0),ROW($1:$5))+1,1)*10^ROW($1:$5)/10)</f>
        <v>712</v>
      </c>
      <c r="P264" t="str">
        <f>feed!P265</f>
        <v>Untapped</v>
      </c>
      <c r="Q264">
        <f>IF(P264=0,40, IF(P264="Depleted",0, IF(P264="Near Depletion",10, IF(P264="Plentiful",70, IF(P264="Untapped",90,"Error")))))</f>
        <v>90</v>
      </c>
      <c r="R264" t="str">
        <f>feed!Q265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feed!R265</f>
        <v>Egypt</v>
      </c>
      <c r="U264" t="str">
        <f>feed!S265</f>
        <v>United States</v>
      </c>
      <c r="V264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264" t="str">
        <f>feed!U265</f>
        <v>http://blocgame.com/stats.php?id=64173</v>
      </c>
      <c r="X264" s="4">
        <f>SUMPRODUCT(MID(0&amp;feed!V265,LARGE(INDEX(ISNUMBER(--MID(feed!V265,ROW($1:$5),1))*
ROW($1:$5),0),ROW($1:$5))+1,1)*10^ROW($1:$5)/10)</f>
        <v>0</v>
      </c>
      <c r="Y264">
        <f>feed!W265</f>
        <v>0</v>
      </c>
      <c r="Z264" s="4">
        <f>V264-H264*750-K264*375-L264*375</f>
        <v>14245</v>
      </c>
      <c r="AA264" s="8">
        <f>V264/N264</f>
        <v>13.625439624853458</v>
      </c>
      <c r="AB264" s="4">
        <f>N264/6</f>
        <v>284.33333333333331</v>
      </c>
      <c r="AC264" s="4">
        <f>V264/6</f>
        <v>3874.1666666666665</v>
      </c>
    </row>
    <row r="265" spans="1:29" x14ac:dyDescent="0.25">
      <c r="A265" t="str">
        <f>feed!A262</f>
        <v>FreakTopia</v>
      </c>
      <c r="B265" t="str">
        <f>feed!B262</f>
        <v>Remington Steel</v>
      </c>
      <c r="C265" t="str">
        <f>feed!C262</f>
        <v>The Order</v>
      </c>
      <c r="D265">
        <f>SUMPRODUCT(MID(0&amp;feed!D262,LARGE(INDEX(ISNUMBER(--MID(feed!D262,ROW($1:$19),1))*
ROW($1:$19),0),ROW($1:$19))+1,1)*10^ROW($1:$19)/10)</f>
        <v>135</v>
      </c>
      <c r="E265">
        <f>SUMPRODUCT(MID(0&amp;feed!E262,LARGE(INDEX(ISNUMBER(--MID(feed!E262,ROW($1:$19),1))*
ROW($1:$19),0),ROW($1:$19))+1,1)*10^ROW($1:$19)/10)</f>
        <v>1</v>
      </c>
      <c r="F265" t="str">
        <f>feed!F262</f>
        <v>Korean War surplus</v>
      </c>
      <c r="G265" t="str">
        <f>feed!G262</f>
        <v>Gandhi-like</v>
      </c>
      <c r="H265">
        <f>SUMPRODUCT(MID(0&amp;feed!H262,LARGE(INDEX(ISNUMBER(--MID(feed!H262,ROW($1:$1),1))*
ROW($1:$1),0),ROW($1:$1))+1,1)*10^ROW($1:$1)/10)</f>
        <v>5</v>
      </c>
      <c r="I265" t="str">
        <f>feed!I262</f>
        <v>Elite</v>
      </c>
      <c r="J265">
        <f>SUMPRODUCT(MID(0&amp;feed!J262,LARGE(INDEX(ISNUMBER(--MID(feed!J262,ROW($1:$19),1))*
ROW($1:$19),0),ROW($1:$19))+1,1)*10^ROW($1:$19)/10)</f>
        <v>5</v>
      </c>
      <c r="K265">
        <f>SUMPRODUCT(MID(0&amp;feed!K262,LARGE(INDEX(ISNUMBER(--MID(feed!K262,ROW($1:$19),1))*
ROW($1:$19),0),ROW($1:$19))+1,1)*10^ROW($1:$19)/10)</f>
        <v>42</v>
      </c>
      <c r="L265">
        <f>SUMPRODUCT(MID(0&amp;feed!L262,LARGE(INDEX(ISNUMBER(--MID(feed!L262,ROW($1:$19),1))*
ROW($1:$19),0),ROW($1:$19))+1,1)*10^ROW($1:$19)/10)</f>
        <v>11</v>
      </c>
      <c r="M265" t="str">
        <f>feed!M262</f>
        <v>Free Market</v>
      </c>
      <c r="N265">
        <f>SUMPRODUCT(MID(0&amp;feed!N262,LARGE(INDEX(ISNUMBER(--MID(feed!N262,ROW($1:$5),1))*
ROW($1:$5),0),ROW($1:$5))+1,1)*10^ROW($1:$5)/10)</f>
        <v>1706</v>
      </c>
      <c r="O265">
        <f>SUMPRODUCT(MID(0&amp;feed!O262,LARGE(INDEX(ISNUMBER(--MID(feed!O262,ROW($1:$5),1))*
ROW($1:$5),0),ROW($1:$5))+1,1)*10^ROW($1:$5)/10)</f>
        <v>618</v>
      </c>
      <c r="P265" t="str">
        <f>feed!P262</f>
        <v>Untapped</v>
      </c>
      <c r="Q265">
        <f>IF(P265=0,40, IF(P265="Depleted",0, IF(P265="Near Depletion",10, IF(P265="Plentiful",70, IF(P265="Untapped",90,"Error")))))</f>
        <v>90</v>
      </c>
      <c r="R265" t="str">
        <f>feed!Q262</f>
        <v>Powerful</v>
      </c>
      <c r="S265">
        <f>IF(R265="None",0, IF(R265="Meagre",1.5, IF(R265="Small",3, IF(R265="Mediocre",4.5, IF(R265="Somewhat Large",6, IF(R265="Large",7.5, IF(R265="Powerful",9, IF(R265="Very Powerful",10,"Error"))))))))</f>
        <v>9</v>
      </c>
      <c r="T265" t="str">
        <f>feed!R262</f>
        <v>The Subcontinent</v>
      </c>
      <c r="U265" t="str">
        <f>feed!S262</f>
        <v>United States</v>
      </c>
      <c r="V265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265" t="str">
        <f>feed!U262</f>
        <v>http://blocgame.com/stats.php?id=45527</v>
      </c>
      <c r="X265" s="4">
        <f>SUMPRODUCT(MID(0&amp;feed!V262,LARGE(INDEX(ISNUMBER(--MID(feed!V262,ROW($1:$5),1))*
ROW($1:$5),0),ROW($1:$5))+1,1)*10^ROW($1:$5)/10)</f>
        <v>0</v>
      </c>
      <c r="Y265">
        <f>feed!W262</f>
        <v>0</v>
      </c>
      <c r="Z265" s="4">
        <f>V265-H265*750-K265*375-L265*375</f>
        <v>30333</v>
      </c>
      <c r="AA265" s="8">
        <f>V265/N265</f>
        <v>31.628370457209847</v>
      </c>
      <c r="AB265" s="4">
        <f>N265/6</f>
        <v>284.33333333333331</v>
      </c>
      <c r="AC265" s="4">
        <f>V265/6</f>
        <v>8993</v>
      </c>
    </row>
    <row r="266" spans="1:29" x14ac:dyDescent="0.25">
      <c r="A266" t="str">
        <f>feed!A266</f>
        <v>DFWEFWEF</v>
      </c>
      <c r="B266" t="str">
        <f>feed!B266</f>
        <v>dmc5</v>
      </c>
      <c r="C266" t="str">
        <f>feed!C266</f>
        <v>Interpol</v>
      </c>
      <c r="D266">
        <f>SUMPRODUCT(MID(0&amp;feed!D266,LARGE(INDEX(ISNUMBER(--MID(feed!D266,ROW($1:$19),1))*
ROW($1:$19),0),ROW($1:$19))+1,1)*10^ROW($1:$19)/10)</f>
        <v>72</v>
      </c>
      <c r="E266">
        <f>SUMPRODUCT(MID(0&amp;feed!E266,LARGE(INDEX(ISNUMBER(--MID(feed!E266,ROW($1:$19),1))*
ROW($1:$19),0),ROW($1:$19))+1,1)*10^ROW($1:$19)/10)</f>
        <v>4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0</v>
      </c>
      <c r="K266">
        <f>SUMPRODUCT(MID(0&amp;feed!K266,LARGE(INDEX(ISNUMBER(--MID(feed!K266,ROW($1:$19),1))*
ROW($1:$19),0),ROW($1:$19))+1,1)*10^ROW($1:$19)/10)</f>
        <v>11</v>
      </c>
      <c r="L266">
        <f>SUMPRODUCT(MID(0&amp;feed!L266,LARGE(INDEX(ISNUMBER(--MID(feed!L266,ROW($1:$19),1))*
ROW($1:$19),0),ROW($1:$19))+1,1)*10^ROW($1:$19)/10)</f>
        <v>6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1696</v>
      </c>
      <c r="O266">
        <f>SUMPRODUCT(MID(0&amp;feed!O266,LARGE(INDEX(ISNUMBER(--MID(feed!O266,ROW($1:$5),1))*
ROW($1:$5),0),ROW($1:$5))+1,1)*10^ROW($1:$5)/10)</f>
        <v>4905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Somewhat Large</v>
      </c>
      <c r="S266">
        <f>IF(R266="None",0, IF(R266="Meagre",1.5, IF(R266="Small",3, IF(R266="Mediocre",4.5, IF(R266="Somewhat Large",6, IF(R266="Large",7.5, IF(R266="Powerful",9, IF(R266="Very Powerful",10,"Error"))))))))</f>
        <v>6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266" t="str">
        <f>feed!U266</f>
        <v>http://blocgame.com/stats.php?id=55118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30877</v>
      </c>
      <c r="AA266" s="8">
        <f>V266/N266</f>
        <v>22.849056603773583</v>
      </c>
      <c r="AB266" s="4">
        <f>N266/6</f>
        <v>282.66666666666669</v>
      </c>
      <c r="AC266" s="4">
        <f>V266/6</f>
        <v>6458.666666666667</v>
      </c>
    </row>
    <row r="267" spans="1:29" x14ac:dyDescent="0.25">
      <c r="A267" t="str">
        <f>feed!A267</f>
        <v>kobisbunga</v>
      </c>
      <c r="B267" t="str">
        <f>feed!B267</f>
        <v>kobis</v>
      </c>
      <c r="C267" t="str">
        <f>feed!C267</f>
        <v>Brotherhood of Nod</v>
      </c>
      <c r="D267">
        <f>SUMPRODUCT(MID(0&amp;feed!D267,LARGE(INDEX(ISNUMBER(--MID(feed!D267,ROW($1:$19),1))*
ROW($1:$19),0),ROW($1:$19))+1,1)*10^ROW($1:$19)/10)</f>
        <v>65</v>
      </c>
      <c r="E267">
        <f>SUMPRODUCT(MID(0&amp;feed!E267,LARGE(INDEX(ISNUMBER(--MID(feed!E267,ROW($1:$19),1))*
ROW($1:$19),0),ROW($1:$19))+1,1)*10^ROW($1:$19)/10)</f>
        <v>0</v>
      </c>
      <c r="F267" t="str">
        <f>feed!F267</f>
        <v>First World War surplus</v>
      </c>
      <c r="G267" t="str">
        <f>feed!G267</f>
        <v>Good</v>
      </c>
      <c r="H267">
        <f>SUMPRODUCT(MID(0&amp;feed!H267,LARGE(INDEX(ISNUMBER(--MID(feed!H267,ROW($1:$1),1))*
ROW($1:$1),0),ROW($1:$1))+1,1)*10^ROW($1:$1)/10)</f>
        <v>1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6</v>
      </c>
      <c r="K267">
        <f>SUMPRODUCT(MID(0&amp;feed!K267,LARGE(INDEX(ISNUMBER(--MID(feed!K267,ROW($1:$19),1))*
ROW($1:$19),0),ROW($1:$19))+1,1)*10^ROW($1:$19)/10)</f>
        <v>5</v>
      </c>
      <c r="L267">
        <f>SUMPRODUCT(MID(0&amp;feed!L267,LARGE(INDEX(ISNUMBER(--MID(feed!L267,ROW($1:$19),1))*
ROW($1:$19),0),ROW($1:$19))+1,1)*10^ROW($1:$19)/10)</f>
        <v>3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1696</v>
      </c>
      <c r="O267">
        <f>SUMPRODUCT(MID(0&amp;feed!O267,LARGE(INDEX(ISNUMBER(--MID(feed!O267,ROW($1:$5),1))*
ROW($1:$5),0),ROW($1:$5))+1,1)*10^ROW($1:$5)/10)</f>
        <v>123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feed!R267</f>
        <v>East Indies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267" t="str">
        <f>feed!U267</f>
        <v>http://blocgame.com/stats.php?id=61609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10798</v>
      </c>
      <c r="AA267" s="8">
        <f>V267/N267</f>
        <v>8.5778301886792452</v>
      </c>
      <c r="AB267" s="4">
        <f>N267/6</f>
        <v>282.66666666666669</v>
      </c>
      <c r="AC267" s="4">
        <f>V267/6</f>
        <v>2424.6666666666665</v>
      </c>
    </row>
    <row r="268" spans="1:29" x14ac:dyDescent="0.25">
      <c r="A268" t="str">
        <f>feed!A269</f>
        <v>Hivemindia</v>
      </c>
      <c r="B268" t="str">
        <f>feed!B269</f>
        <v>Overmind</v>
      </c>
      <c r="C268" t="str">
        <f>feed!C269</f>
        <v>The Order</v>
      </c>
      <c r="D268">
        <f>SUMPRODUCT(MID(0&amp;feed!D269,LARGE(INDEX(ISNUMBER(--MID(feed!D269,ROW($1:$19),1))*
ROW($1:$19),0),ROW($1:$19))+1,1)*10^ROW($1:$19)/10)</f>
        <v>124</v>
      </c>
      <c r="E268">
        <f>SUMPRODUCT(MID(0&amp;feed!E269,LARGE(INDEX(ISNUMBER(--MID(feed!E269,ROW($1:$19),1))*
ROW($1:$19),0),ROW($1:$19))+1,1)*10^ROW($1:$19)/10)</f>
        <v>5</v>
      </c>
      <c r="F268" t="str">
        <f>feed!F269</f>
        <v>Second World War surplus</v>
      </c>
      <c r="G268" t="str">
        <f>feed!G269</f>
        <v>Gandhi-like</v>
      </c>
      <c r="H268">
        <f>SUMPRODUCT(MID(0&amp;feed!H269,LARGE(INDEX(ISNUMBER(--MID(feed!H269,ROW($1:$1),1))*
ROW($1:$1),0),ROW($1:$1))+1,1)*10^ROW($1:$1)/10)</f>
        <v>5</v>
      </c>
      <c r="I268" t="str">
        <f>feed!I269</f>
        <v>Elite</v>
      </c>
      <c r="J268">
        <f>SUMPRODUCT(MID(0&amp;feed!J269,LARGE(INDEX(ISNUMBER(--MID(feed!J269,ROW($1:$19),1))*
ROW($1:$19),0),ROW($1:$19))+1,1)*10^ROW($1:$19)/10)</f>
        <v>4</v>
      </c>
      <c r="K268">
        <f>SUMPRODUCT(MID(0&amp;feed!K269,LARGE(INDEX(ISNUMBER(--MID(feed!K269,ROW($1:$19),1))*
ROW($1:$19),0),ROW($1:$19))+1,1)*10^ROW($1:$19)/10)</f>
        <v>32</v>
      </c>
      <c r="L268">
        <f>SUMPRODUCT(MID(0&amp;feed!L269,LARGE(INDEX(ISNUMBER(--MID(feed!L269,ROW($1:$19),1))*
ROW($1:$19),0),ROW($1:$19))+1,1)*10^ROW($1:$19)/10)</f>
        <v>8</v>
      </c>
      <c r="M268" t="str">
        <f>feed!M269</f>
        <v>Central Planning</v>
      </c>
      <c r="N268">
        <f>SUMPRODUCT(MID(0&amp;feed!N269,LARGE(INDEX(ISNUMBER(--MID(feed!N269,ROW($1:$5),1))*
ROW($1:$5),0),ROW($1:$5))+1,1)*10^ROW($1:$5)/10)</f>
        <v>1692</v>
      </c>
      <c r="O268">
        <f>SUMPRODUCT(MID(0&amp;feed!O269,LARGE(INDEX(ISNUMBER(--MID(feed!O269,ROW($1:$5),1))*
ROW($1:$5),0),ROW($1:$5))+1,1)*10^ROW($1:$5)/10)</f>
        <v>248</v>
      </c>
      <c r="P268" t="str">
        <f>feed!P269</f>
        <v>Untapped</v>
      </c>
      <c r="Q268">
        <f>IF(P268=0,40, IF(P268="Depleted",0, IF(P268="Near Depletion",10, IF(P268="Plentiful",70, IF(P268="Untapped",90,"Error")))))</f>
        <v>90</v>
      </c>
      <c r="R268" t="str">
        <f>feed!Q269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feed!R269</f>
        <v>China</v>
      </c>
      <c r="U268" t="str">
        <f>feed!S269</f>
        <v>Soviet Union</v>
      </c>
      <c r="V268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268" t="str">
        <f>feed!U269</f>
        <v>http://blocgame.com/stats.php?id=63286</v>
      </c>
      <c r="X268" s="4">
        <f>SUMPRODUCT(MID(0&amp;feed!V269,LARGE(INDEX(ISNUMBER(--MID(feed!V269,ROW($1:$5),1))*
ROW($1:$5),0),ROW($1:$5))+1,1)*10^ROW($1:$5)/10)</f>
        <v>0</v>
      </c>
      <c r="Y268">
        <f>feed!W269</f>
        <v>0</v>
      </c>
      <c r="Z268" s="4">
        <f>V268-H268*750-K268*375-L268*375</f>
        <v>24873</v>
      </c>
      <c r="AA268" s="8">
        <f>V268/N268</f>
        <v>25.781914893617021</v>
      </c>
      <c r="AB268" s="4">
        <f>N268/6</f>
        <v>282</v>
      </c>
      <c r="AC268" s="4">
        <f>V268/6</f>
        <v>7270.5</v>
      </c>
    </row>
    <row r="269" spans="1:29" x14ac:dyDescent="0.25">
      <c r="A269" t="str">
        <f>feed!A268</f>
        <v>KakMahRevenge</v>
      </c>
      <c r="B269" t="str">
        <f>feed!B268</f>
        <v>Rosmah</v>
      </c>
      <c r="C269" t="str">
        <f>feed!C268</f>
        <v>The Order</v>
      </c>
      <c r="D269">
        <f>SUMPRODUCT(MID(0&amp;feed!D268,LARGE(INDEX(ISNUMBER(--MID(feed!D268,ROW($1:$19),1))*
ROW($1:$19),0),ROW($1:$19))+1,1)*10^ROW($1:$19)/10)</f>
        <v>36</v>
      </c>
      <c r="E269">
        <f>SUMPRODUCT(MID(0&amp;feed!E268,LARGE(INDEX(ISNUMBER(--MID(feed!E268,ROW($1:$19),1))*
ROW($1:$19),0),ROW($1:$19))+1,1)*10^ROW($1:$19)/10)</f>
        <v>0</v>
      </c>
      <c r="F269" t="str">
        <f>feed!F268</f>
        <v>First World War surplus</v>
      </c>
      <c r="G269" t="str">
        <f>feed!G268</f>
        <v>Gandhi-like</v>
      </c>
      <c r="H269">
        <f>SUMPRODUCT(MID(0&amp;feed!H268,LARGE(INDEX(ISNUMBER(--MID(feed!H268,ROW($1:$1),1))*
ROW($1:$1),0),ROW($1:$1))+1,1)*10^ROW($1:$1)/10)</f>
        <v>2</v>
      </c>
      <c r="I269" t="str">
        <f>feed!I268</f>
        <v>Standard</v>
      </c>
      <c r="J269">
        <f>SUMPRODUCT(MID(0&amp;feed!J268,LARGE(INDEX(ISNUMBER(--MID(feed!J268,ROW($1:$19),1))*
ROW($1:$19),0),ROW($1:$19))+1,1)*10^ROW($1:$19)/10)</f>
        <v>1</v>
      </c>
      <c r="K269">
        <f>SUMPRODUCT(MID(0&amp;feed!K268,LARGE(INDEX(ISNUMBER(--MID(feed!K268,ROW($1:$19),1))*
ROW($1:$19),0),ROW($1:$19))+1,1)*10^ROW($1:$19)/10)</f>
        <v>19</v>
      </c>
      <c r="L269">
        <f>SUMPRODUCT(MID(0&amp;feed!L268,LARGE(INDEX(ISNUMBER(--MID(feed!L268,ROW($1:$19),1))*
ROW($1:$19),0),ROW($1:$19))+1,1)*10^ROW($1:$19)/10)</f>
        <v>12</v>
      </c>
      <c r="M269" t="str">
        <f>feed!M268</f>
        <v>Central Planning</v>
      </c>
      <c r="N269">
        <f>SUMPRODUCT(MID(0&amp;feed!N268,LARGE(INDEX(ISNUMBER(--MID(feed!N268,ROW($1:$5),1))*
ROW($1:$5),0),ROW($1:$5))+1,1)*10^ROW($1:$5)/10)</f>
        <v>1692</v>
      </c>
      <c r="O269">
        <f>SUMPRODUCT(MID(0&amp;feed!O268,LARGE(INDEX(ISNUMBER(--MID(feed!O268,ROW($1:$5),1))*
ROW($1:$5),0),ROW($1:$5))+1,1)*10^ROW($1:$5)/10)</f>
        <v>88</v>
      </c>
      <c r="P269">
        <f>feed!P268</f>
        <v>0</v>
      </c>
      <c r="Q269">
        <f>IF(P269=0,40, IF(P269="Depleted",0, IF(P269="Near Depletion",10, IF(P269="Plentiful",70, IF(P269="Untapped",90,"Error")))))</f>
        <v>40</v>
      </c>
      <c r="R269" t="str">
        <f>feed!Q268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feed!R268</f>
        <v>Indochina</v>
      </c>
      <c r="U269" t="str">
        <f>feed!S268</f>
        <v>United States</v>
      </c>
      <c r="V26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269" t="str">
        <f>feed!U268</f>
        <v>http://blocgame.com/stats.php?id=62685</v>
      </c>
      <c r="X269" s="4">
        <f>SUMPRODUCT(MID(0&amp;feed!V268,LARGE(INDEX(ISNUMBER(--MID(feed!V268,ROW($1:$5),1))*
ROW($1:$5),0),ROW($1:$5))+1,1)*10^ROW($1:$5)/10)</f>
        <v>0</v>
      </c>
      <c r="Y269">
        <f>feed!W268</f>
        <v>0</v>
      </c>
      <c r="Z269" s="4">
        <f>V269-H269*750-K269*375-L269*375</f>
        <v>5048</v>
      </c>
      <c r="AA269" s="8">
        <f>V269/N269</f>
        <v>10.740543735224586</v>
      </c>
      <c r="AB269" s="4">
        <f>N269/6</f>
        <v>282</v>
      </c>
      <c r="AC269" s="4">
        <f>V269/6</f>
        <v>3028.8333333333335</v>
      </c>
    </row>
    <row r="270" spans="1:29" x14ac:dyDescent="0.25">
      <c r="A270" t="str">
        <f>feed!A270</f>
        <v>Pembunuh</v>
      </c>
      <c r="B270" t="str">
        <f>feed!B270</f>
        <v>Kepek</v>
      </c>
      <c r="C270" t="str">
        <f>feed!C270</f>
        <v>PIRATES</v>
      </c>
      <c r="D270">
        <f>SUMPRODUCT(MID(0&amp;feed!D270,LARGE(INDEX(ISNUMBER(--MID(feed!D270,ROW($1:$19),1))*
ROW($1:$19),0),ROW($1:$19))+1,1)*10^ROW($1:$19)/10)</f>
        <v>67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2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23</v>
      </c>
      <c r="K270">
        <f>SUMPRODUCT(MID(0&amp;feed!K270,LARGE(INDEX(ISNUMBER(--MID(feed!K270,ROW($1:$19),1))*
ROW($1:$19),0),ROW($1:$19))+1,1)*10^ROW($1:$19)/10)</f>
        <v>12</v>
      </c>
      <c r="L270">
        <f>SUMPRODUCT(MID(0&amp;feed!L270,LARGE(INDEX(ISNUMBER(--MID(feed!L270,ROW($1:$19),1))*
ROW($1:$19),0),ROW($1:$19))+1,1)*10^ROW($1:$19)/10)</f>
        <v>9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1689</v>
      </c>
      <c r="O270">
        <f>SUMPRODUCT(MID(0&amp;feed!O270,LARGE(INDEX(ISNUMBER(--MID(feed!O270,ROW($1:$5),1))*
ROW($1:$5),0),ROW($1:$5))+1,1)*10^ROW($1:$5)/10)</f>
        <v>2517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Somewhat Large</v>
      </c>
      <c r="S270">
        <f>IF(R270="None",0, IF(R270="Meagre",1.5, IF(R270="Small",3, IF(R270="Mediocre",4.5, IF(R270="Somewhat Large",6, IF(R270="Large",7.5, IF(R270="Powerful",9, IF(R270="Very Powerful",10,"Error"))))))))</f>
        <v>6</v>
      </c>
      <c r="T270" t="str">
        <f>feed!R270</f>
        <v>Atlas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270" t="str">
        <f>feed!U270</f>
        <v>http://blocgame.com/stats.php?id=63737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1201</v>
      </c>
      <c r="AA270" s="8">
        <f>V270/N270</f>
        <v>6.2616933096506813</v>
      </c>
      <c r="AB270" s="4">
        <f>N270/6</f>
        <v>281.5</v>
      </c>
      <c r="AC270" s="4">
        <f>V270/6</f>
        <v>1762.6666666666667</v>
      </c>
    </row>
    <row r="271" spans="1:29" x14ac:dyDescent="0.25">
      <c r="A271" t="str">
        <f>feed!A272</f>
        <v>Alor Janggus</v>
      </c>
      <c r="B271" t="str">
        <f>feed!B272</f>
        <v>bobit</v>
      </c>
      <c r="C271" t="str">
        <f>feed!C272</f>
        <v>The Order</v>
      </c>
      <c r="D271">
        <f>SUMPRODUCT(MID(0&amp;feed!D272,LARGE(INDEX(ISNUMBER(--MID(feed!D272,ROW($1:$19),1))*
ROW($1:$19),0),ROW($1:$19))+1,1)*10^ROW($1:$19)/10)</f>
        <v>75</v>
      </c>
      <c r="E271">
        <f>SUMPRODUCT(MID(0&amp;feed!E272,LARGE(INDEX(ISNUMBER(--MID(feed!E272,ROW($1:$19),1))*
ROW($1:$19),0),ROW($1:$19))+1,1)*10^ROW($1:$19)/10)</f>
        <v>3</v>
      </c>
      <c r="F271" t="str">
        <f>feed!F272</f>
        <v>Second World War surplus</v>
      </c>
      <c r="G271" t="str">
        <f>feed!G272</f>
        <v>Good</v>
      </c>
      <c r="H271">
        <f>SUMPRODUCT(MID(0&amp;feed!H272,LARGE(INDEX(ISNUMBER(--MID(feed!H272,ROW($1:$1),1))*
ROW($1:$1),0),ROW($1:$1))+1,1)*10^ROW($1:$1)/10)</f>
        <v>2</v>
      </c>
      <c r="I271" t="str">
        <f>feed!I272</f>
        <v>Good</v>
      </c>
      <c r="J271">
        <f>SUMPRODUCT(MID(0&amp;feed!J272,LARGE(INDEX(ISNUMBER(--MID(feed!J272,ROW($1:$19),1))*
ROW($1:$19),0),ROW($1:$19))+1,1)*10^ROW($1:$19)/10)</f>
        <v>16</v>
      </c>
      <c r="K271">
        <f>SUMPRODUCT(MID(0&amp;feed!K272,LARGE(INDEX(ISNUMBER(--MID(feed!K272,ROW($1:$19),1))*
ROW($1:$19),0),ROW($1:$19))+1,1)*10^ROW($1:$19)/10)</f>
        <v>3</v>
      </c>
      <c r="L271">
        <f>SUMPRODUCT(MID(0&amp;feed!L272,LARGE(INDEX(ISNUMBER(--MID(feed!L272,ROW($1:$19),1))*
ROW($1:$19),0),ROW($1:$19))+1,1)*10^ROW($1:$19)/10)</f>
        <v>26</v>
      </c>
      <c r="M271" t="str">
        <f>feed!M272</f>
        <v>Central Planning</v>
      </c>
      <c r="N271">
        <f>SUMPRODUCT(MID(0&amp;feed!N272,LARGE(INDEX(ISNUMBER(--MID(feed!N272,ROW($1:$5),1))*
ROW($1:$5),0),ROW($1:$5))+1,1)*10^ROW($1:$5)/10)</f>
        <v>1687</v>
      </c>
      <c r="O271">
        <f>SUMPRODUCT(MID(0&amp;feed!O272,LARGE(INDEX(ISNUMBER(--MID(feed!O272,ROW($1:$5),1))*
ROW($1:$5),0),ROW($1:$5))+1,1)*10^ROW($1:$5)/10)</f>
        <v>3752</v>
      </c>
      <c r="P271" t="str">
        <f>feed!P272</f>
        <v>Near Depletion</v>
      </c>
      <c r="Q271">
        <f>IF(P271=0,40, IF(P271="Depleted",0, IF(P271="Near Depletion",10, IF(P271="Plentiful",70, IF(P271="Untapped",90,"Error")))))</f>
        <v>10</v>
      </c>
      <c r="R271" t="str">
        <f>feed!Q272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feed!R272</f>
        <v>Arabia</v>
      </c>
      <c r="U271" t="str">
        <f>feed!S272</f>
        <v>Soviet Union</v>
      </c>
      <c r="V271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271" t="str">
        <f>feed!U272</f>
        <v>http://blocgame.com/stats.php?id=63141</v>
      </c>
      <c r="X271" s="4">
        <f>SUMPRODUCT(MID(0&amp;feed!V272,LARGE(INDEX(ISNUMBER(--MID(feed!V272,ROW($1:$5),1))*
ROW($1:$5),0),ROW($1:$5))+1,1)*10^ROW($1:$5)/10)</f>
        <v>0</v>
      </c>
      <c r="Y271">
        <f>feed!W272</f>
        <v>0</v>
      </c>
      <c r="Z271" s="4">
        <f>V271-H271*750-K271*375-L271*375</f>
        <v>10814</v>
      </c>
      <c r="AA271" s="8">
        <f>V271/N271</f>
        <v>13.745702430349732</v>
      </c>
      <c r="AB271" s="4">
        <f>N271/6</f>
        <v>281.16666666666669</v>
      </c>
      <c r="AC271" s="4">
        <f>V271/6</f>
        <v>3864.8333333333335</v>
      </c>
    </row>
    <row r="272" spans="1:29" x14ac:dyDescent="0.25">
      <c r="A272" t="str">
        <f>feed!A271</f>
        <v>Senandung Malam</v>
      </c>
      <c r="B272" t="str">
        <f>feed!B271</f>
        <v>Lela Manja</v>
      </c>
      <c r="C272" t="str">
        <f>feed!C271</f>
        <v>PIRATES</v>
      </c>
      <c r="D272">
        <f>SUMPRODUCT(MID(0&amp;feed!D271,LARGE(INDEX(ISNUMBER(--MID(feed!D271,ROW($1:$19),1))*
ROW($1:$19),0),ROW($1:$19))+1,1)*10^ROW($1:$19)/10)</f>
        <v>80</v>
      </c>
      <c r="E272">
        <f>SUMPRODUCT(MID(0&amp;feed!E271,LARGE(INDEX(ISNUMBER(--MID(feed!E271,ROW($1:$19),1))*
ROW($1:$19),0),ROW($1:$19))+1,1)*10^ROW($1:$19)/10)</f>
        <v>0</v>
      </c>
      <c r="F272" t="str">
        <f>feed!F271</f>
        <v>Second World War surplus</v>
      </c>
      <c r="G272" t="str">
        <f>feed!G271</f>
        <v>Gandhi-like</v>
      </c>
      <c r="H272">
        <f>SUMPRODUCT(MID(0&amp;feed!H271,LARGE(INDEX(ISNUMBER(--MID(feed!H271,ROW($1:$1),1))*
ROW($1:$1),0),ROW($1:$1))+1,1)*10^ROW($1:$1)/10)</f>
        <v>1</v>
      </c>
      <c r="I272" t="str">
        <f>feed!I271</f>
        <v>Poor</v>
      </c>
      <c r="J272">
        <f>SUMPRODUCT(MID(0&amp;feed!J271,LARGE(INDEX(ISNUMBER(--MID(feed!J271,ROW($1:$19),1))*
ROW($1:$19),0),ROW($1:$19))+1,1)*10^ROW($1:$19)/10)</f>
        <v>0</v>
      </c>
      <c r="K272">
        <f>SUMPRODUCT(MID(0&amp;feed!K271,LARGE(INDEX(ISNUMBER(--MID(feed!K271,ROW($1:$19),1))*
ROW($1:$19),0),ROW($1:$19))+1,1)*10^ROW($1:$19)/10)</f>
        <v>13</v>
      </c>
      <c r="L272">
        <f>SUMPRODUCT(MID(0&amp;feed!L271,LARGE(INDEX(ISNUMBER(--MID(feed!L271,ROW($1:$19),1))*
ROW($1:$19),0),ROW($1:$19))+1,1)*10^ROW($1:$19)/10)</f>
        <v>14</v>
      </c>
      <c r="M272" t="str">
        <f>feed!M271</f>
        <v>Free Market</v>
      </c>
      <c r="N272">
        <f>SUMPRODUCT(MID(0&amp;feed!N271,LARGE(INDEX(ISNUMBER(--MID(feed!N271,ROW($1:$5),1))*
ROW($1:$5),0),ROW($1:$5))+1,1)*10^ROW($1:$5)/10)</f>
        <v>1687</v>
      </c>
      <c r="O272">
        <f>SUMPRODUCT(MID(0&amp;feed!O271,LARGE(INDEX(ISNUMBER(--MID(feed!O271,ROW($1:$5),1))*
ROW($1:$5),0),ROW($1:$5))+1,1)*10^ROW($1:$5)/10)</f>
        <v>0</v>
      </c>
      <c r="P272" t="str">
        <f>feed!P271</f>
        <v>Plentiful</v>
      </c>
      <c r="Q272">
        <f>IF(P272=0,40, IF(P272="Depleted",0, IF(P272="Near Depletion",10, IF(P272="Plentiful",70, IF(P272="Untapped",90,"Error")))))</f>
        <v>70</v>
      </c>
      <c r="R272" t="str">
        <f>feed!Q271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feed!R271</f>
        <v>East Indies</v>
      </c>
      <c r="U272" t="str">
        <f>feed!S271</f>
        <v>United States</v>
      </c>
      <c r="V272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272" t="str">
        <f>feed!U271</f>
        <v>http://blocgame.com/stats.php?id=61074</v>
      </c>
      <c r="X272" s="4">
        <f>SUMPRODUCT(MID(0&amp;feed!V271,LARGE(INDEX(ISNUMBER(--MID(feed!V271,ROW($1:$5),1))*
ROW($1:$5),0),ROW($1:$5))+1,1)*10^ROW($1:$5)/10)</f>
        <v>0</v>
      </c>
      <c r="Y272">
        <f>feed!W271</f>
        <v>0</v>
      </c>
      <c r="Z272" s="4">
        <f>V272-H272*750-K272*375-L272*375</f>
        <v>24</v>
      </c>
      <c r="AA272" s="8">
        <f>V272/N272</f>
        <v>6.4605809128630707</v>
      </c>
      <c r="AB272" s="4">
        <f>N272/6</f>
        <v>281.16666666666669</v>
      </c>
      <c r="AC272" s="4">
        <f>V272/6</f>
        <v>1816.5</v>
      </c>
    </row>
    <row r="273" spans="1:29" x14ac:dyDescent="0.25">
      <c r="A273" t="str">
        <f>feed!A273</f>
        <v>AfganiBoy</v>
      </c>
      <c r="B273" t="str">
        <f>feed!B273</f>
        <v>CrazyDima</v>
      </c>
      <c r="C273" t="str">
        <f>feed!C273</f>
        <v>The United Nations</v>
      </c>
      <c r="D273">
        <f>SUMPRODUCT(MID(0&amp;feed!D273,LARGE(INDEX(ISNUMBER(--MID(feed!D273,ROW($1:$19),1))*
ROW($1:$19),0),ROW($1:$19))+1,1)*10^ROW($1:$19)/10)</f>
        <v>20</v>
      </c>
      <c r="E273">
        <f>SUMPRODUCT(MID(0&amp;feed!E273,LARGE(INDEX(ISNUMBER(--MID(feed!E273,ROW($1:$19),1))*
ROW($1:$19),0),ROW($1:$19))+1,1)*10^ROW($1:$19)/10)</f>
        <v>0</v>
      </c>
      <c r="F273" t="str">
        <f>feed!F273</f>
        <v>Finest of the 19th century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1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35</v>
      </c>
      <c r="K273">
        <f>SUMPRODUCT(MID(0&amp;feed!K273,LARGE(INDEX(ISNUMBER(--MID(feed!K273,ROW($1:$19),1))*
ROW($1:$19),0),ROW($1:$19))+1,1)*10^ROW($1:$19)/10)</f>
        <v>6</v>
      </c>
      <c r="L273">
        <f>SUMPRODUCT(MID(0&amp;feed!L273,LARGE(INDEX(ISNUMBER(--MID(feed!L273,ROW($1:$19),1))*
ROW($1:$19),0),ROW($1:$19))+1,1)*10^ROW($1:$19)/10)</f>
        <v>0</v>
      </c>
      <c r="M273" t="str">
        <f>feed!M273</f>
        <v>Free Market</v>
      </c>
      <c r="N273">
        <f>SUMPRODUCT(MID(0&amp;feed!N273,LARGE(INDEX(ISNUMBER(--MID(feed!N273,ROW($1:$5),1))*
ROW($1:$5),0),ROW($1:$5))+1,1)*10^ROW($1:$5)/10)</f>
        <v>1686</v>
      </c>
      <c r="O273">
        <f>SUMPRODUCT(MID(0&amp;feed!O273,LARGE(INDEX(ISNUMBER(--MID(feed!O273,ROW($1:$5),1))*
ROW($1:$5),0),ROW($1:$5))+1,1)*10^ROW($1:$5)/10)</f>
        <v>0</v>
      </c>
      <c r="P273" t="str">
        <f>feed!P273</f>
        <v>Untapped</v>
      </c>
      <c r="Q273">
        <f>IF(P273=0,40, IF(P273="Depleted",0, IF(P273="Near Depletion",10, IF(P273="Plentiful",70, IF(P273="Untapped",90,"Error")))))</f>
        <v>90</v>
      </c>
      <c r="R273" t="str">
        <f>feed!Q273</f>
        <v>None</v>
      </c>
      <c r="S273">
        <f>IF(R273="None",0, IF(R273="Meagre",1.5, IF(R273="Small",3, IF(R273="Mediocre",4.5, IF(R273="Somewhat Large",6, IF(R273="Large",7.5, IF(R273="Powerful",9, IF(R273="Very Powerful",10,"Error"))))))))</f>
        <v>0</v>
      </c>
      <c r="T273" t="str">
        <f>feed!R273</f>
        <v>Mesopotamia</v>
      </c>
      <c r="U273" t="str">
        <f>feed!S273</f>
        <v>United States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273" t="str">
        <f>feed!U273</f>
        <v>http://blocgame.com/stats.php?id=62098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74</v>
      </c>
      <c r="AA273" s="8">
        <f>V273/N273</f>
        <v>1.8232502965599051</v>
      </c>
      <c r="AB273" s="4">
        <f>N273/6</f>
        <v>281</v>
      </c>
      <c r="AC273" s="4">
        <f>V273/6</f>
        <v>512.33333333333337</v>
      </c>
    </row>
    <row r="274" spans="1:29" x14ac:dyDescent="0.25">
      <c r="A274" t="str">
        <f>feed!A274</f>
        <v>Kitt</v>
      </c>
      <c r="B274" t="str">
        <f>feed!B274</f>
        <v>cici</v>
      </c>
      <c r="C274" t="str">
        <f>feed!C274</f>
        <v>PIRATES</v>
      </c>
      <c r="D274">
        <f>SUMPRODUCT(MID(0&amp;feed!D274,LARGE(INDEX(ISNUMBER(--MID(feed!D274,ROW($1:$19),1))*
ROW($1:$19),0),ROW($1:$19))+1,1)*10^ROW($1:$19)/10)</f>
        <v>26</v>
      </c>
      <c r="E274">
        <f>SUMPRODUCT(MID(0&amp;feed!E274,LARGE(INDEX(ISNUMBER(--MID(feed!E274,ROW($1:$19),1))*
ROW($1:$19),0),ROW($1:$19))+1,1)*10^ROW($1:$19)/10)</f>
        <v>0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1</v>
      </c>
      <c r="I274" t="str">
        <f>feed!I274</f>
        <v>Undisciplined Rabble</v>
      </c>
      <c r="J274">
        <f>SUMPRODUCT(MID(0&amp;feed!J274,LARGE(INDEX(ISNUMBER(--MID(feed!J274,ROW($1:$19),1))*
ROW($1:$19),0),ROW($1:$19))+1,1)*10^ROW($1:$19)/10)</f>
        <v>19</v>
      </c>
      <c r="K274">
        <f>SUMPRODUCT(MID(0&amp;feed!K274,LARGE(INDEX(ISNUMBER(--MID(feed!K274,ROW($1:$19),1))*
ROW($1:$19),0),ROW($1:$19))+1,1)*10^ROW($1:$19)/10)</f>
        <v>13</v>
      </c>
      <c r="L274">
        <f>SUMPRODUCT(MID(0&amp;feed!L274,LARGE(INDEX(ISNUMBER(--MID(feed!L274,ROW($1:$19),1))*
ROW($1:$19),0),ROW($1:$19))+1,1)*10^ROW($1:$19)/10)</f>
        <v>8</v>
      </c>
      <c r="M274" t="str">
        <f>feed!M274</f>
        <v>Mixed Economy</v>
      </c>
      <c r="N274">
        <f>SUMPRODUCT(MID(0&amp;feed!N274,LARGE(INDEX(ISNUMBER(--MID(feed!N274,ROW($1:$5),1))*
ROW($1:$5),0),ROW($1:$5))+1,1)*10^ROW($1:$5)/10)</f>
        <v>1681</v>
      </c>
      <c r="O274">
        <f>SUMPRODUCT(MID(0&amp;feed!O274,LARGE(INDEX(ISNUMBER(--MID(feed!O274,ROW($1:$5),1))*
ROW($1:$5),0),ROW($1:$5))+1,1)*10^ROW($1:$5)/10)</f>
        <v>161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Somewhat Large</v>
      </c>
      <c r="S274">
        <f>IF(R274="None",0, IF(R274="Meagre",1.5, IF(R274="Small",3, IF(R274="Mediocre",4.5, IF(R274="Somewhat Large",6, IF(R274="Large",7.5, IF(R274="Powerful",9, IF(R274="Very Powerful",10,"Error"))))))))</f>
        <v>6</v>
      </c>
      <c r="T274" t="str">
        <f>feed!R274</f>
        <v>Indochina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274" t="str">
        <f>feed!U274</f>
        <v>http://blocgame.com/stats.php?id=64247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11375</v>
      </c>
      <c r="AA274" s="8">
        <f>V274/N274</f>
        <v>11.89767995240928</v>
      </c>
      <c r="AB274" s="4">
        <f>N274/6</f>
        <v>280.16666666666669</v>
      </c>
      <c r="AC274" s="4">
        <f>V274/6</f>
        <v>3333.3333333333335</v>
      </c>
    </row>
    <row r="275" spans="1:29" x14ac:dyDescent="0.25">
      <c r="A275" t="str">
        <f>feed!A275</f>
        <v>Andes</v>
      </c>
      <c r="B275" t="str">
        <f>feed!B275</f>
        <v>Murtox</v>
      </c>
      <c r="C275" t="str">
        <f>feed!C275</f>
        <v>The Fallen</v>
      </c>
      <c r="D275">
        <f>SUMPRODUCT(MID(0&amp;feed!D275,LARGE(INDEX(ISNUMBER(--MID(feed!D275,ROW($1:$19),1))*
ROW($1:$19),0),ROW($1:$19))+1,1)*10^ROW($1:$19)/10)</f>
        <v>9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1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7</v>
      </c>
      <c r="K275">
        <f>SUMPRODUCT(MID(0&amp;feed!K275,LARGE(INDEX(ISNUMBER(--MID(feed!K275,ROW($1:$19),1))*
ROW($1:$19),0),ROW($1:$19))+1,1)*10^ROW($1:$19)/10)</f>
        <v>22</v>
      </c>
      <c r="L275">
        <f>SUMPRODUCT(MID(0&amp;feed!L275,LARGE(INDEX(ISNUMBER(--MID(feed!L275,ROW($1:$19),1))*
ROW($1:$19),0),ROW($1:$19))+1,1)*10^ROW($1:$19)/10)</f>
        <v>3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1679</v>
      </c>
      <c r="O275">
        <f>SUMPRODUCT(MID(0&amp;feed!O275,LARGE(INDEX(ISNUMBER(--MID(feed!O275,ROW($1:$5),1))*
ROW($1:$5),0),ROW($1:$5))+1,1)*10^ROW($1:$5)/10)</f>
        <v>211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Small</v>
      </c>
      <c r="S275">
        <f>IF(R275="None",0, IF(R275="Meagre",1.5, IF(R275="Small",3, IF(R275="Mediocre",4.5, IF(R275="Somewhat Large",6, IF(R275="Large",7.5, IF(R275="Powerful",9, IF(R275="Very Powerful",10,"Error"))))))))</f>
        <v>3</v>
      </c>
      <c r="T275" t="str">
        <f>feed!R275</f>
        <v>Gran Colombia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275" t="str">
        <f>feed!U275</f>
        <v>http://blocgame.com/stats.php?id=51547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15903</v>
      </c>
      <c r="AA275" s="8">
        <f>V275/N275</f>
        <v>15.502084574151281</v>
      </c>
      <c r="AB275" s="4">
        <f>N275/6</f>
        <v>279.83333333333331</v>
      </c>
      <c r="AC275" s="4">
        <f>V275/6</f>
        <v>4338</v>
      </c>
    </row>
    <row r="276" spans="1:29" x14ac:dyDescent="0.25">
      <c r="A276" t="str">
        <f>feed!A276</f>
        <v>Psiloybia</v>
      </c>
      <c r="B276" t="str">
        <f>feed!B276</f>
        <v>Nero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79</v>
      </c>
      <c r="E276">
        <f>SUMPRODUCT(MID(0&amp;feed!E276,LARGE(INDEX(ISNUMBER(--MID(feed!E276,ROW($1:$19),1))*
ROW($1:$19),0),ROW($1:$19))+1,1)*10^ROW($1:$19)/10)</f>
        <v>4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2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11</v>
      </c>
      <c r="K276">
        <f>SUMPRODUCT(MID(0&amp;feed!K276,LARGE(INDEX(ISNUMBER(--MID(feed!K276,ROW($1:$19),1))*
ROW($1:$19),0),ROW($1:$19))+1,1)*10^ROW($1:$19)/10)</f>
        <v>17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1678</v>
      </c>
      <c r="O276">
        <f>SUMPRODUCT(MID(0&amp;feed!O276,LARGE(INDEX(ISNUMBER(--MID(feed!O276,ROW($1:$5),1))*
ROW($1:$5),0),ROW($1:$5))+1,1)*10^ROW($1:$5)/10)</f>
        <v>216</v>
      </c>
      <c r="P276" t="str">
        <f>feed!P276</f>
        <v>Untapped</v>
      </c>
      <c r="Q276">
        <f>IF(P276=0,40, IF(P276="Depleted",0, IF(P276="Near Depletion",10, IF(P276="Plentiful",70, IF(P276="Untapped",90,"Error")))))</f>
        <v>90</v>
      </c>
      <c r="R276" t="str">
        <f>feed!Q276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feed!R276</f>
        <v>China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76" t="str">
        <f>feed!U276</f>
        <v>http://blocgame.com/stats.php?id=45249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31158</v>
      </c>
      <c r="AA276" s="8">
        <f>V276/N276</f>
        <v>24.602502979737782</v>
      </c>
      <c r="AB276" s="4">
        <f>N276/6</f>
        <v>279.66666666666669</v>
      </c>
      <c r="AC276" s="4">
        <f>V276/6</f>
        <v>6880.5</v>
      </c>
    </row>
    <row r="277" spans="1:29" x14ac:dyDescent="0.25">
      <c r="A277" t="str">
        <f>feed!A277</f>
        <v>Bango</v>
      </c>
      <c r="B277" t="str">
        <f>feed!B277</f>
        <v>MrTangoMango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78</v>
      </c>
      <c r="E277">
        <f>SUMPRODUCT(MID(0&amp;feed!E277,LARGE(INDEX(ISNUMBER(--MID(feed!E277,ROW($1:$19),1))*
ROW($1:$19),0),ROW($1:$19))+1,1)*10^ROW($1:$19)/10)</f>
        <v>1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Standard</v>
      </c>
      <c r="J277">
        <f>SUMPRODUCT(MID(0&amp;feed!J277,LARGE(INDEX(ISNUMBER(--MID(feed!J277,ROW($1:$19),1))*
ROW($1:$19),0),ROW($1:$19))+1,1)*10^ROW($1:$19)/10)</f>
        <v>6</v>
      </c>
      <c r="K277">
        <f>SUMPRODUCT(MID(0&amp;feed!K277,LARGE(INDEX(ISNUMBER(--MID(feed!K277,ROW($1:$19),1))*
ROW($1:$19),0),ROW($1:$19))+1,1)*10^ROW($1:$19)/10)</f>
        <v>34</v>
      </c>
      <c r="L277">
        <f>SUMPRODUCT(MID(0&amp;feed!L277,LARGE(INDEX(ISNUMBER(--MID(feed!L277,ROW($1:$19),1))*
ROW($1:$19),0),ROW($1:$19))+1,1)*10^ROW($1:$19)/10)</f>
        <v>2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1674</v>
      </c>
      <c r="O277">
        <f>SUMPRODUCT(MID(0&amp;feed!O277,LARGE(INDEX(ISNUMBER(--MID(feed!O277,ROW($1:$5),1))*
ROW($1:$5),0),ROW($1:$5))+1,1)*10^ROW($1:$5)/10)</f>
        <v>38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Powerful</v>
      </c>
      <c r="S277">
        <f>IF(R277="None",0, IF(R277="Meagre",1.5, IF(R277="Small",3, IF(R277="Mediocre",4.5, IF(R277="Somewhat Large",6, IF(R277="Large",7.5, IF(R277="Powerful",9, IF(R277="Very Powerful",10,"Error"))))))))</f>
        <v>9</v>
      </c>
      <c r="T277" t="str">
        <f>feed!R277</f>
        <v>Southern Africa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277" t="str">
        <f>feed!U277</f>
        <v>http://blocgame.com/stats.php?id=59337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9732</v>
      </c>
      <c r="AA277" s="8">
        <f>V277/N277</f>
        <v>15.222222222222221</v>
      </c>
      <c r="AB277" s="4">
        <f>N277/6</f>
        <v>279</v>
      </c>
      <c r="AC277" s="4">
        <f>V277/6</f>
        <v>4247</v>
      </c>
    </row>
    <row r="278" spans="1:29" x14ac:dyDescent="0.25">
      <c r="A278" t="str">
        <f>feed!A278</f>
        <v>Robots</v>
      </c>
      <c r="B278" t="str">
        <f>feed!B278</f>
        <v>stormbot28</v>
      </c>
      <c r="C278" t="str">
        <f>feed!C278</f>
        <v>Interpol</v>
      </c>
      <c r="D278">
        <f>SUMPRODUCT(MID(0&amp;feed!D278,LARGE(INDEX(ISNUMBER(--MID(feed!D278,ROW($1:$19),1))*
ROW($1:$19),0),ROW($1:$19))+1,1)*10^ROW($1:$19)/10)</f>
        <v>84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1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1</v>
      </c>
      <c r="K278">
        <f>SUMPRODUCT(MID(0&amp;feed!K278,LARGE(INDEX(ISNUMBER(--MID(feed!K278,ROW($1:$19),1))*
ROW($1:$19),0),ROW($1:$19))+1,1)*10^ROW($1:$19)/10)</f>
        <v>11</v>
      </c>
      <c r="L278">
        <f>SUMPRODUCT(MID(0&amp;feed!L278,LARGE(INDEX(ISNUMBER(--MID(feed!L278,ROW($1:$19),1))*
ROW($1:$19),0),ROW($1:$19))+1,1)*10^ROW($1:$19)/10)</f>
        <v>2</v>
      </c>
      <c r="M278" t="str">
        <f>feed!M278</f>
        <v>Free Market</v>
      </c>
      <c r="N278">
        <f>SUMPRODUCT(MID(0&amp;feed!N278,LARGE(INDEX(ISNUMBER(--MID(feed!N278,ROW($1:$5),1))*
ROW($1:$5),0),ROW($1:$5))+1,1)*10^ROW($1:$5)/10)</f>
        <v>1672</v>
      </c>
      <c r="O278">
        <f>SUMPRODUCT(MID(0&amp;feed!O278,LARGE(INDEX(ISNUMBER(--MID(feed!O278,ROW($1:$5),1))*
ROW($1:$5),0),ROW($1:$5))+1,1)*10^ROW($1:$5)/10)</f>
        <v>198</v>
      </c>
      <c r="P278" t="str">
        <f>feed!P278</f>
        <v>Untapped</v>
      </c>
      <c r="Q278">
        <f>IF(P278=0,40, IF(P278="Depleted",0, IF(P278="Near Depletion",10, IF(P278="Plentiful",70, IF(P278="Untapped",90,"Error")))))</f>
        <v>90</v>
      </c>
      <c r="R278" t="str">
        <f>feed!Q278</f>
        <v>Large</v>
      </c>
      <c r="S278">
        <f>IF(R278="None",0, IF(R278="Meagre",1.5, IF(R278="Small",3, IF(R278="Mediocre",4.5, IF(R278="Somewhat Large",6, IF(R278="Large",7.5, IF(R278="Powerful",9, IF(R278="Very Powerful",10,"Error"))))))))</f>
        <v>7.5</v>
      </c>
      <c r="T278" t="str">
        <f>feed!R278</f>
        <v>Caribbean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278" t="str">
        <f>feed!U278</f>
        <v>http://blocgame.com/stats.php?id=40242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13957</v>
      </c>
      <c r="AA278" s="8">
        <f>V278/N278</f>
        <v>11.711722488038278</v>
      </c>
      <c r="AB278" s="4">
        <f>N278/6</f>
        <v>278.66666666666669</v>
      </c>
      <c r="AC278" s="4">
        <f>V278/6</f>
        <v>3263.6666666666665</v>
      </c>
    </row>
    <row r="279" spans="1:29" x14ac:dyDescent="0.25">
      <c r="A279" t="str">
        <f>feed!A279</f>
        <v>Ekodebota</v>
      </c>
      <c r="B279" t="str">
        <f>feed!B279</f>
        <v>tfwqtp2tlgf|;3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34</v>
      </c>
      <c r="E279">
        <f>SUMPRODUCT(MID(0&amp;feed!E279,LARGE(INDEX(ISNUMBER(--MID(feed!E279,ROW($1:$19),1))*
ROW($1:$19),0),ROW($1:$19))+1,1)*10^ROW($1:$19)/10)</f>
        <v>7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4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6</v>
      </c>
      <c r="K279">
        <f>SUMPRODUCT(MID(0&amp;feed!K279,LARGE(INDEX(ISNUMBER(--MID(feed!K279,ROW($1:$19),1))*
ROW($1:$19),0),ROW($1:$19))+1,1)*10^ROW($1:$19)/10)</f>
        <v>39</v>
      </c>
      <c r="L279">
        <f>SUMPRODUCT(MID(0&amp;feed!L279,LARGE(INDEX(ISNUMBER(--MID(feed!L279,ROW($1:$19),1))*
ROW($1:$19),0),ROW($1:$19))+1,1)*10^ROW($1:$19)/10)</f>
        <v>19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1664</v>
      </c>
      <c r="O279">
        <f>SUMPRODUCT(MID(0&amp;feed!O279,LARGE(INDEX(ISNUMBER(--MID(feed!O279,ROW($1:$5),1))*
ROW($1:$5),0),ROW($1:$5))+1,1)*10^ROW($1:$5)/10)</f>
        <v>2783</v>
      </c>
      <c r="P279" t="str">
        <f>feed!P279</f>
        <v>Plentiful</v>
      </c>
      <c r="Q279">
        <f>IF(P279=0,40, IF(P279="Depleted",0, IF(P279="Near Depletion",10, IF(P279="Plentiful",70, IF(P279="Untapped",90,"Error")))))</f>
        <v>70</v>
      </c>
      <c r="R279" t="str">
        <f>feed!Q279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feed!R279</f>
        <v>Atlas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279" t="str">
        <f>feed!U279</f>
        <v>http://blocgame.com/stats.php?id=53422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10807</v>
      </c>
      <c r="AA279" s="8">
        <f>V279/N279</f>
        <v>21.368389423076923</v>
      </c>
      <c r="AB279" s="4">
        <f>N279/6</f>
        <v>277.33333333333331</v>
      </c>
      <c r="AC279" s="4">
        <f>V279/6</f>
        <v>5926.166666666667</v>
      </c>
    </row>
    <row r="280" spans="1:29" x14ac:dyDescent="0.25">
      <c r="A280" t="str">
        <f>feed!A280</f>
        <v>Northern Ghan</v>
      </c>
      <c r="B280" t="str">
        <f>feed!B280</f>
        <v>Hailaruds</v>
      </c>
      <c r="C280">
        <f>feed!C280</f>
        <v>0</v>
      </c>
      <c r="D280">
        <f>SUMPRODUCT(MID(0&amp;feed!D280,LARGE(INDEX(ISNUMBER(--MID(feed!D280,ROW($1:$19),1))*
ROW($1:$19),0),ROW($1:$19))+1,1)*10^ROW($1:$19)/10)</f>
        <v>6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0</v>
      </c>
      <c r="I280" t="str">
        <f>feed!I280</f>
        <v>Standard</v>
      </c>
      <c r="J280">
        <f>SUMPRODUCT(MID(0&amp;feed!J280,LARGE(INDEX(ISNUMBER(--MID(feed!J280,ROW($1:$19),1))*
ROW($1:$19),0),ROW($1:$19))+1,1)*10^ROW($1:$19)/10)</f>
        <v>18</v>
      </c>
      <c r="K280">
        <f>SUMPRODUCT(MID(0&amp;feed!K280,LARGE(INDEX(ISNUMBER(--MID(feed!K280,ROW($1:$19),1))*
ROW($1:$19),0),ROW($1:$19))+1,1)*10^ROW($1:$19)/10)</f>
        <v>4</v>
      </c>
      <c r="L280">
        <f>SUMPRODUCT(MID(0&amp;feed!L280,LARGE(INDEX(ISNUMBER(--MID(feed!L280,ROW($1:$19),1))*
ROW($1:$19),0),ROW($1:$19))+1,1)*10^ROW($1:$19)/10)</f>
        <v>3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1661</v>
      </c>
      <c r="O280">
        <f>SUMPRODUCT(MID(0&amp;feed!O280,LARGE(INDEX(ISNUMBER(--MID(feed!O280,ROW($1:$5),1))*
ROW($1:$5),0),ROW($1:$5))+1,1)*10^ROW($1:$5)/10)</f>
        <v>465</v>
      </c>
      <c r="P280" t="str">
        <f>feed!P280</f>
        <v>Untapped</v>
      </c>
      <c r="Q280">
        <f>IF(P280=0,40, IF(P280="Depleted",0, IF(P280="Near Depletion",10, IF(P280="Plentiful",70, IF(P280="Untapped",90,"Error")))))</f>
        <v>90</v>
      </c>
      <c r="R280" t="str">
        <f>feed!Q280</f>
        <v>Mediocre</v>
      </c>
      <c r="S280">
        <f>IF(R280="None",0, IF(R280="Meagre",1.5, IF(R280="Small",3, IF(R280="Mediocre",4.5, IF(R280="Somewhat Large",6, IF(R280="Large",7.5, IF(R280="Powerful",9, IF(R280="Very Powerful",10,"Error"))))))))</f>
        <v>4.5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280" t="str">
        <f>feed!U280</f>
        <v>http://blocgame.com/stats.php?id=62344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>V280-H280*750-K280*375-L280*375</f>
        <v>4721</v>
      </c>
      <c r="AA280" s="8">
        <f>V280/N280</f>
        <v>4.4226369656833233</v>
      </c>
      <c r="AB280" s="4">
        <f>N280/6</f>
        <v>276.83333333333331</v>
      </c>
      <c r="AC280" s="4">
        <f>V280/6</f>
        <v>1224.3333333333333</v>
      </c>
    </row>
    <row r="281" spans="1:29" x14ac:dyDescent="0.25">
      <c r="A281" t="str">
        <f>feed!A281</f>
        <v>Arabic Union</v>
      </c>
      <c r="B281" t="str">
        <f>feed!B281</f>
        <v>Comrade Izy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98</v>
      </c>
      <c r="E281">
        <f>SUMPRODUCT(MID(0&amp;feed!E281,LARGE(INDEX(ISNUMBER(--MID(feed!E281,ROW($1:$19),1))*
ROW($1:$19),0),ROW($1:$19))+1,1)*10^ROW($1:$19)/10)</f>
        <v>1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14</v>
      </c>
      <c r="K281">
        <f>SUMPRODUCT(MID(0&amp;feed!K281,LARGE(INDEX(ISNUMBER(--MID(feed!K281,ROW($1:$19),1))*
ROW($1:$19),0),ROW($1:$19))+1,1)*10^ROW($1:$19)/10)</f>
        <v>21</v>
      </c>
      <c r="L281">
        <f>SUMPRODUCT(MID(0&amp;feed!L281,LARGE(INDEX(ISNUMBER(--MID(feed!L281,ROW($1:$19),1))*
ROW($1:$19),0),ROW($1:$19))+1,1)*10^ROW($1:$19)/10)</f>
        <v>13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1658</v>
      </c>
      <c r="O281">
        <f>SUMPRODUCT(MID(0&amp;feed!O281,LARGE(INDEX(ISNUMBER(--MID(feed!O281,ROW($1:$5),1))*
ROW($1:$5),0),ROW($1:$5))+1,1)*10^ROW($1:$5)/10)</f>
        <v>3313</v>
      </c>
      <c r="P281" t="str">
        <f>feed!P281</f>
        <v>Untapped</v>
      </c>
      <c r="Q281">
        <f>IF(P281=0,40, IF(P281="Depleted",0, IF(P281="Near Depletion",10, IF(P281="Plentiful",70, IF(P281="Untapped",90,"Error")))))</f>
        <v>90</v>
      </c>
      <c r="R281" t="str">
        <f>feed!Q281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feed!R281</f>
        <v>Mesopotamia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281" t="str">
        <f>feed!U281</f>
        <v>http://blocgame.com/stats.php?id=59855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27669</v>
      </c>
      <c r="AA281" s="8">
        <f>V281/N281</f>
        <v>25.282870928829915</v>
      </c>
      <c r="AB281" s="4">
        <f>N281/6</f>
        <v>276.33333333333331</v>
      </c>
      <c r="AC281" s="4">
        <f>V281/6</f>
        <v>6986.5</v>
      </c>
    </row>
    <row r="282" spans="1:29" x14ac:dyDescent="0.25">
      <c r="A282" t="str">
        <f>feed!A282</f>
        <v>Spaolia</v>
      </c>
      <c r="B282" t="str">
        <f>feed!B282</f>
        <v>PyroPal</v>
      </c>
      <c r="C282" t="str">
        <f>feed!C282</f>
        <v>The Federal Colonies</v>
      </c>
      <c r="D282">
        <f>SUMPRODUCT(MID(0&amp;feed!D282,LARGE(INDEX(ISNUMBER(--MID(feed!D282,ROW($1:$19),1))*
ROW($1:$19),0),ROW($1:$19))+1,1)*10^ROW($1:$19)/10)</f>
        <v>79</v>
      </c>
      <c r="E282">
        <f>SUMPRODUCT(MID(0&amp;feed!E282,LARGE(INDEX(ISNUMBER(--MID(feed!E282,ROW($1:$19),1))*
ROW($1:$19),0),ROW($1:$19))+1,1)*10^ROW($1:$19)/10)</f>
        <v>4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2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16</v>
      </c>
      <c r="K282">
        <f>SUMPRODUCT(MID(0&amp;feed!K282,LARGE(INDEX(ISNUMBER(--MID(feed!K282,ROW($1:$19),1))*
ROW($1:$19),0),ROW($1:$19))+1,1)*10^ROW($1:$19)/10)</f>
        <v>16</v>
      </c>
      <c r="L282">
        <f>SUMPRODUCT(MID(0&amp;feed!L282,LARGE(INDEX(ISNUMBER(--MID(feed!L282,ROW($1:$19),1))*
ROW($1:$19),0),ROW($1:$19))+1,1)*10^ROW($1:$19)/10)</f>
        <v>5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1656</v>
      </c>
      <c r="O282">
        <f>SUMPRODUCT(MID(0&amp;feed!O282,LARGE(INDEX(ISNUMBER(--MID(feed!O282,ROW($1:$5),1))*
ROW($1:$5),0),ROW($1:$5))+1,1)*10^ROW($1:$5)/10)</f>
        <v>217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Large</v>
      </c>
      <c r="S282">
        <f>IF(R282="None",0, IF(R282="Meagre",1.5, IF(R282="Small",3, IF(R282="Mediocre",4.5, IF(R282="Somewhat Large",6, IF(R282="Large",7.5, IF(R282="Powerful",9, IF(R282="Very Powerful",10,"Error"))))))))</f>
        <v>7.5</v>
      </c>
      <c r="T282" t="str">
        <f>feed!R282</f>
        <v>Caribbean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282" t="str">
        <f>feed!U282</f>
        <v>http://blocgame.com/stats.php?id=56845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22741</v>
      </c>
      <c r="AA282" s="8">
        <f>V282/N282</f>
        <v>19.393719806763286</v>
      </c>
      <c r="AB282" s="4">
        <f>N282/6</f>
        <v>276</v>
      </c>
      <c r="AC282" s="4">
        <f>V282/6</f>
        <v>5352.666666666667</v>
      </c>
    </row>
    <row r="283" spans="1:29" x14ac:dyDescent="0.25">
      <c r="A283" t="str">
        <f>feed!A283</f>
        <v>Malaysia.</v>
      </c>
      <c r="B283" t="str">
        <f>feed!B283</f>
        <v>Tuanku Adam Zhafri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10</v>
      </c>
      <c r="E283">
        <f>SUMPRODUCT(MID(0&amp;feed!E283,LARGE(INDEX(ISNUMBER(--MID(feed!E283,ROW($1:$19),1))*
ROW($1:$19),0),ROW($1:$19))+1,1)*10^ROW($1:$19)/10)</f>
        <v>4</v>
      </c>
      <c r="F283" t="str">
        <f>feed!F283</f>
        <v>Second World War surplus</v>
      </c>
      <c r="G283" t="str">
        <f>feed!G283</f>
        <v>Good</v>
      </c>
      <c r="H283">
        <f>SUMPRODUCT(MID(0&amp;feed!H283,LARGE(INDEX(ISNUMBER(--MID(feed!H283,ROW($1:$1),1))*
ROW($1:$1),0),ROW($1:$1))+1,1)*10^ROW($1:$1)/10)</f>
        <v>3</v>
      </c>
      <c r="I283" t="str">
        <f>feed!I283</f>
        <v>Standard</v>
      </c>
      <c r="J283">
        <f>SUMPRODUCT(MID(0&amp;feed!J283,LARGE(INDEX(ISNUMBER(--MID(feed!J283,ROW($1:$19),1))*
ROW($1:$19),0),ROW($1:$19))+1,1)*10^ROW($1:$19)/10)</f>
        <v>122</v>
      </c>
      <c r="K283">
        <f>SUMPRODUCT(MID(0&amp;feed!K283,LARGE(INDEX(ISNUMBER(--MID(feed!K283,ROW($1:$19),1))*
ROW($1:$19),0),ROW($1:$19))+1,1)*10^ROW($1:$19)/10)</f>
        <v>10</v>
      </c>
      <c r="L283">
        <f>SUMPRODUCT(MID(0&amp;feed!L283,LARGE(INDEX(ISNUMBER(--MID(feed!L283,ROW($1:$19),1))*
ROW($1:$19),0),ROW($1:$19))+1,1)*10^ROW($1:$19)/10)</f>
        <v>9</v>
      </c>
      <c r="M283" t="str">
        <f>feed!M283</f>
        <v>Mixed Economy</v>
      </c>
      <c r="N283">
        <f>SUMPRODUCT(MID(0&amp;feed!N283,LARGE(INDEX(ISNUMBER(--MID(feed!N283,ROW($1:$5),1))*
ROW($1:$5),0),ROW($1:$5))+1,1)*10^ROW($1:$5)/10)</f>
        <v>1656</v>
      </c>
      <c r="O283">
        <f>SUMPRODUCT(MID(0&amp;feed!O283,LARGE(INDEX(ISNUMBER(--MID(feed!O283,ROW($1:$5),1))*
ROW($1:$5),0),ROW($1:$5))+1,1)*10^ROW($1:$5)/10)</f>
        <v>175</v>
      </c>
      <c r="P283" t="str">
        <f>feed!P283</f>
        <v>Untapped</v>
      </c>
      <c r="Q283">
        <f>IF(P283=0,40, IF(P283="Depleted",0, IF(P283="Near Depletion",10, IF(P283="Plentiful",70, IF(P283="Untapped",90,"Error")))))</f>
        <v>90</v>
      </c>
      <c r="R283" t="str">
        <f>feed!Q283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feed!R283</f>
        <v>East Indies</v>
      </c>
      <c r="U283" t="str">
        <f>feed!S283</f>
        <v>Neutral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283" t="str">
        <f>feed!U283</f>
        <v>http://blocgame.com/stats.php?id=63032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100</v>
      </c>
      <c r="AA283" s="8">
        <f>V283/N283</f>
        <v>5.7216183574879231</v>
      </c>
      <c r="AB283" s="4">
        <f>N283/6</f>
        <v>276</v>
      </c>
      <c r="AC283" s="4">
        <f>V283/6</f>
        <v>1579.1666666666667</v>
      </c>
    </row>
    <row r="284" spans="1:29" x14ac:dyDescent="0.25">
      <c r="A284" t="str">
        <f>feed!A284</f>
        <v>Errvistan</v>
      </c>
      <c r="B284" t="str">
        <f>feed!B284</f>
        <v>ERRV2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76</v>
      </c>
      <c r="E284">
        <f>SUMPRODUCT(MID(0&amp;feed!E284,LARGE(INDEX(ISNUMBER(--MID(feed!E284,ROW($1:$19),1))*
ROW($1:$19),0),ROW($1:$19))+1,1)*10^ROW($1:$19)/10)</f>
        <v>1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13</v>
      </c>
      <c r="K284">
        <f>SUMPRODUCT(MID(0&amp;feed!K284,LARGE(INDEX(ISNUMBER(--MID(feed!K284,ROW($1:$19),1))*
ROW($1:$19),0),ROW($1:$19))+1,1)*10^ROW($1:$19)/10)</f>
        <v>13</v>
      </c>
      <c r="L284">
        <f>SUMPRODUCT(MID(0&amp;feed!L284,LARGE(INDEX(ISNUMBER(--MID(feed!L284,ROW($1:$19),1))*
ROW($1:$19),0),ROW($1:$19))+1,1)*10^ROW($1:$19)/10)</f>
        <v>7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1654</v>
      </c>
      <c r="O284">
        <f>SUMPRODUCT(MID(0&amp;feed!O284,LARGE(INDEX(ISNUMBER(--MID(feed!O284,ROW($1:$5),1))*
ROW($1:$5),0),ROW($1:$5))+1,1)*10^ROW($1:$5)/10)</f>
        <v>462</v>
      </c>
      <c r="P284" t="str">
        <f>feed!P284</f>
        <v>Untapped</v>
      </c>
      <c r="Q284">
        <f>IF(P284=0,40, IF(P284="Depleted",0, IF(P284="Near Depletion",10, IF(P284="Plentiful",70, IF(P284="Untapped",90,"Error")))))</f>
        <v>90</v>
      </c>
      <c r="R284" t="str">
        <f>feed!Q284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feed!R284</f>
        <v>Gran Colombia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284" t="str">
        <f>feed!U284</f>
        <v>http://blocgame.com/stats.php?id=64330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7500</v>
      </c>
      <c r="AA284" s="8">
        <f>V284/N284</f>
        <v>9.9758162031438928</v>
      </c>
      <c r="AB284" s="4">
        <f>N284/6</f>
        <v>275.66666666666669</v>
      </c>
      <c r="AC284" s="4">
        <f>V284/6</f>
        <v>2750</v>
      </c>
    </row>
    <row r="285" spans="1:29" x14ac:dyDescent="0.25">
      <c r="A285" t="str">
        <f>feed!A285</f>
        <v>Uzbekistan.</v>
      </c>
      <c r="B285" t="str">
        <f>feed!B285</f>
        <v>Ittin</v>
      </c>
      <c r="C285" t="str">
        <f>feed!C285</f>
        <v>Brotherhood of Nod</v>
      </c>
      <c r="D285">
        <f>SUMPRODUCT(MID(0&amp;feed!D285,LARGE(INDEX(ISNUMBER(--MID(feed!D285,ROW($1:$19),1))*
ROW($1:$19),0),ROW($1:$19))+1,1)*10^ROW($1:$19)/10)</f>
        <v>140</v>
      </c>
      <c r="E285">
        <f>SUMPRODUCT(MID(0&amp;feed!E285,LARGE(INDEX(ISNUMBER(--MID(feed!E285,ROW($1:$19),1))*
ROW($1:$19),0),ROW($1:$19))+1,1)*10^ROW($1:$19)/10)</f>
        <v>2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1</v>
      </c>
      <c r="K285">
        <f>SUMPRODUCT(MID(0&amp;feed!K285,LARGE(INDEX(ISNUMBER(--MID(feed!K285,ROW($1:$19),1))*
ROW($1:$19),0),ROW($1:$19))+1,1)*10^ROW($1:$19)/10)</f>
        <v>35</v>
      </c>
      <c r="L285">
        <f>SUMPRODUCT(MID(0&amp;feed!L285,LARGE(INDEX(ISNUMBER(--MID(feed!L285,ROW($1:$19),1))*
ROW($1:$19),0),ROW($1:$19))+1,1)*10^ROW($1:$19)/10)</f>
        <v>13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1652</v>
      </c>
      <c r="O285">
        <f>SUMPRODUCT(MID(0&amp;feed!O285,LARGE(INDEX(ISNUMBER(--MID(feed!O285,ROW($1:$5),1))*
ROW($1:$5),0),ROW($1:$5))+1,1)*10^ROW($1:$5)/10)</f>
        <v>5612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feed!R285</f>
        <v>Persia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285" t="str">
        <f>feed!U285</f>
        <v>http://blocgame.com/stats.php?id=59590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38117</v>
      </c>
      <c r="AA285" s="8">
        <f>V285/N285</f>
        <v>35.331113801452787</v>
      </c>
      <c r="AB285" s="4">
        <f>N285/6</f>
        <v>275.33333333333331</v>
      </c>
      <c r="AC285" s="4">
        <f>V285/6</f>
        <v>9727.8333333333339</v>
      </c>
    </row>
    <row r="286" spans="1:29" x14ac:dyDescent="0.25">
      <c r="A286" t="str">
        <f>feed!A286</f>
        <v>NL-Indies</v>
      </c>
      <c r="B286" t="str">
        <f>feed!B286</f>
        <v>Aanv. De Vries</v>
      </c>
      <c r="C286" t="str">
        <f>feed!C286</f>
        <v>The Federal Colonies</v>
      </c>
      <c r="D286">
        <f>SUMPRODUCT(MID(0&amp;feed!D286,LARGE(INDEX(ISNUMBER(--MID(feed!D286,ROW($1:$19),1))*
ROW($1:$19),0),ROW($1:$19))+1,1)*10^ROW($1:$19)/10)</f>
        <v>42</v>
      </c>
      <c r="E286">
        <f>SUMPRODUCT(MID(0&amp;feed!E286,LARGE(INDEX(ISNUMBER(--MID(feed!E286,ROW($1:$19),1))*
ROW($1:$19),0),ROW($1:$19))+1,1)*10^ROW($1:$19)/10)</f>
        <v>3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1</v>
      </c>
      <c r="K286">
        <f>SUMPRODUCT(MID(0&amp;feed!K286,LARGE(INDEX(ISNUMBER(--MID(feed!K286,ROW($1:$19),1))*
ROW($1:$19),0),ROW($1:$19))+1,1)*10^ROW($1:$19)/10)</f>
        <v>11</v>
      </c>
      <c r="L286">
        <f>SUMPRODUCT(MID(0&amp;feed!L286,LARGE(INDEX(ISNUMBER(--MID(feed!L286,ROW($1:$19),1))*
ROW($1:$19),0),ROW($1:$19))+1,1)*10^ROW($1:$19)/10)</f>
        <v>7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1650</v>
      </c>
      <c r="O286">
        <f>SUMPRODUCT(MID(0&amp;feed!O286,LARGE(INDEX(ISNUMBER(--MID(feed!O286,ROW($1:$5),1))*
ROW($1:$5),0),ROW($1:$5))+1,1)*10^ROW($1:$5)/10)</f>
        <v>402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feed!R286</f>
        <v>East Indies</v>
      </c>
      <c r="U286" t="str">
        <f>feed!S286</f>
        <v>United States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286" t="str">
        <f>feed!U286</f>
        <v>http://blocgame.com/stats.php?id=63776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17131</v>
      </c>
      <c r="AA286" s="8">
        <f>V286/N286</f>
        <v>15.382424242424243</v>
      </c>
      <c r="AB286" s="4">
        <f>N286/6</f>
        <v>275</v>
      </c>
      <c r="AC286" s="4">
        <f>V286/6</f>
        <v>4230.166666666667</v>
      </c>
    </row>
    <row r="287" spans="1:29" x14ac:dyDescent="0.25">
      <c r="A287" t="str">
        <f>feed!A288</f>
        <v>Reality</v>
      </c>
      <c r="B287" t="str">
        <f>feed!B288</f>
        <v>fujisyugi</v>
      </c>
      <c r="C287" t="str">
        <f>feed!C288</f>
        <v>The Order</v>
      </c>
      <c r="D287">
        <f>SUMPRODUCT(MID(0&amp;feed!D288,LARGE(INDEX(ISNUMBER(--MID(feed!D288,ROW($1:$19),1))*
ROW($1:$19),0),ROW($1:$19))+1,1)*10^ROW($1:$19)/10)</f>
        <v>65</v>
      </c>
      <c r="E287">
        <f>SUMPRODUCT(MID(0&amp;feed!E288,LARGE(INDEX(ISNUMBER(--MID(feed!E288,ROW($1:$19),1))*
ROW($1:$19),0),ROW($1:$19))+1,1)*10^ROW($1:$19)/10)</f>
        <v>0</v>
      </c>
      <c r="F287" t="str">
        <f>feed!F288</f>
        <v>Korean War surplus</v>
      </c>
      <c r="G287" t="str">
        <f>feed!G288</f>
        <v>Angelic</v>
      </c>
      <c r="H287">
        <f>SUMPRODUCT(MID(0&amp;feed!H288,LARGE(INDEX(ISNUMBER(--MID(feed!H288,ROW($1:$1),1))*
ROW($1:$1),0),ROW($1:$1))+1,1)*10^ROW($1:$1)/10)</f>
        <v>3</v>
      </c>
      <c r="I287" t="str">
        <f>feed!I288</f>
        <v>Good</v>
      </c>
      <c r="J287">
        <f>SUMPRODUCT(MID(0&amp;feed!J288,LARGE(INDEX(ISNUMBER(--MID(feed!J288,ROW($1:$19),1))*
ROW($1:$19),0),ROW($1:$19))+1,1)*10^ROW($1:$19)/10)</f>
        <v>18</v>
      </c>
      <c r="K287">
        <f>SUMPRODUCT(MID(0&amp;feed!K288,LARGE(INDEX(ISNUMBER(--MID(feed!K288,ROW($1:$19),1))*
ROW($1:$19),0),ROW($1:$19))+1,1)*10^ROW($1:$19)/10)</f>
        <v>21</v>
      </c>
      <c r="L287">
        <f>SUMPRODUCT(MID(0&amp;feed!L288,LARGE(INDEX(ISNUMBER(--MID(feed!L288,ROW($1:$19),1))*
ROW($1:$19),0),ROW($1:$19))+1,1)*10^ROW($1:$19)/10)</f>
        <v>13</v>
      </c>
      <c r="M287" t="str">
        <f>feed!M288</f>
        <v>Central Planning</v>
      </c>
      <c r="N287">
        <f>SUMPRODUCT(MID(0&amp;feed!N288,LARGE(INDEX(ISNUMBER(--MID(feed!N288,ROW($1:$5),1))*
ROW($1:$5),0),ROW($1:$5))+1,1)*10^ROW($1:$5)/10)</f>
        <v>1643</v>
      </c>
      <c r="O287">
        <f>SUMPRODUCT(MID(0&amp;feed!O288,LARGE(INDEX(ISNUMBER(--MID(feed!O288,ROW($1:$5),1))*
ROW($1:$5),0),ROW($1:$5))+1,1)*10^ROW($1:$5)/10)</f>
        <v>173</v>
      </c>
      <c r="P287" t="str">
        <f>feed!P288</f>
        <v>Untapped</v>
      </c>
      <c r="Q287">
        <f>IF(P287=0,40, IF(P287="Depleted",0, IF(P287="Near Depletion",10, IF(P287="Plentiful",70, IF(P287="Untapped",90,"Error")))))</f>
        <v>90</v>
      </c>
      <c r="R287" t="str">
        <f>feed!Q288</f>
        <v>Mediocre</v>
      </c>
      <c r="S287">
        <f>IF(R287="None",0, IF(R287="Meagre",1.5, IF(R287="Small",3, IF(R287="Mediocre",4.5, IF(R287="Somewhat Large",6, IF(R287="Large",7.5, IF(R287="Powerful",9, IF(R287="Very Powerful",10,"Error"))))))))</f>
        <v>4.5</v>
      </c>
      <c r="T287" t="str">
        <f>feed!R288</f>
        <v>Southern Africa</v>
      </c>
      <c r="U287" t="str">
        <f>feed!S288</f>
        <v>Soviet Union</v>
      </c>
      <c r="V287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287" t="str">
        <f>feed!U288</f>
        <v>http://blocgame.com/stats.php?id=53029</v>
      </c>
      <c r="X287" s="4">
        <f>SUMPRODUCT(MID(0&amp;feed!V288,LARGE(INDEX(ISNUMBER(--MID(feed!V288,ROW($1:$5),1))*
ROW($1:$5),0),ROW($1:$5))+1,1)*10^ROW($1:$5)/10)</f>
        <v>0</v>
      </c>
      <c r="Y287">
        <f>feed!W288</f>
        <v>0</v>
      </c>
      <c r="Z287" s="4">
        <f>V287-H287*750-K287*375-L287*375</f>
        <v>14398</v>
      </c>
      <c r="AA287" s="8">
        <f>V287/N287</f>
        <v>17.892878880097381</v>
      </c>
      <c r="AB287" s="4">
        <f>N287/6</f>
        <v>273.83333333333331</v>
      </c>
      <c r="AC287" s="4">
        <f>V287/6</f>
        <v>4899.666666666667</v>
      </c>
    </row>
    <row r="288" spans="1:29" x14ac:dyDescent="0.25">
      <c r="A288" t="str">
        <f>feed!A287</f>
        <v>Savannah</v>
      </c>
      <c r="B288" t="str">
        <f>feed!B287</f>
        <v>Watersfall</v>
      </c>
      <c r="C288" t="str">
        <f>feed!C287</f>
        <v>Steel Brotherhood</v>
      </c>
      <c r="D288">
        <f>SUMPRODUCT(MID(0&amp;feed!D287,LARGE(INDEX(ISNUMBER(--MID(feed!D287,ROW($1:$19),1))*
ROW($1:$19),0),ROW($1:$19))+1,1)*10^ROW($1:$19)/10)</f>
        <v>145</v>
      </c>
      <c r="E288">
        <f>SUMPRODUCT(MID(0&amp;feed!E287,LARGE(INDEX(ISNUMBER(--MID(feed!E287,ROW($1:$19),1))*
ROW($1:$19),0),ROW($1:$19))+1,1)*10^ROW($1:$19)/10)</f>
        <v>4</v>
      </c>
      <c r="F288" t="str">
        <f>feed!F287</f>
        <v>Korean War surplus</v>
      </c>
      <c r="G288" t="str">
        <f>feed!G287</f>
        <v>Gandhi-like</v>
      </c>
      <c r="H288">
        <f>SUMPRODUCT(MID(0&amp;feed!H287,LARGE(INDEX(ISNUMBER(--MID(feed!H287,ROW($1:$1),1))*
ROW($1:$1),0),ROW($1:$1))+1,1)*10^ROW($1:$1)/10)</f>
        <v>4</v>
      </c>
      <c r="I288" t="str">
        <f>feed!I287</f>
        <v>Standard</v>
      </c>
      <c r="J288">
        <f>SUMPRODUCT(MID(0&amp;feed!J287,LARGE(INDEX(ISNUMBER(--MID(feed!J287,ROW($1:$19),1))*
ROW($1:$19),0),ROW($1:$19))+1,1)*10^ROW($1:$19)/10)</f>
        <v>7</v>
      </c>
      <c r="K288">
        <f>SUMPRODUCT(MID(0&amp;feed!K287,LARGE(INDEX(ISNUMBER(--MID(feed!K287,ROW($1:$19),1))*
ROW($1:$19),0),ROW($1:$19))+1,1)*10^ROW($1:$19)/10)</f>
        <v>30</v>
      </c>
      <c r="L288">
        <f>SUMPRODUCT(MID(0&amp;feed!L287,LARGE(INDEX(ISNUMBER(--MID(feed!L287,ROW($1:$19),1))*
ROW($1:$19),0),ROW($1:$19))+1,1)*10^ROW($1:$19)/10)</f>
        <v>4</v>
      </c>
      <c r="M288" t="str">
        <f>feed!M287</f>
        <v>Central Planning</v>
      </c>
      <c r="N288">
        <f>SUMPRODUCT(MID(0&amp;feed!N287,LARGE(INDEX(ISNUMBER(--MID(feed!N287,ROW($1:$5),1))*
ROW($1:$5),0),ROW($1:$5))+1,1)*10^ROW($1:$5)/10)</f>
        <v>1643</v>
      </c>
      <c r="O288">
        <f>SUMPRODUCT(MID(0&amp;feed!O287,LARGE(INDEX(ISNUMBER(--MID(feed!O287,ROW($1:$5),1))*
ROW($1:$5),0),ROW($1:$5))+1,1)*10^ROW($1:$5)/10)</f>
        <v>0</v>
      </c>
      <c r="P288" t="str">
        <f>feed!P287</f>
        <v>Untapped</v>
      </c>
      <c r="Q288">
        <f>IF(P288=0,40, IF(P288="Depleted",0, IF(P288="Near Depletion",10, IF(P288="Plentiful",70, IF(P288="Untapped",90,"Error")))))</f>
        <v>90</v>
      </c>
      <c r="R288" t="str">
        <f>feed!Q287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feed!R287</f>
        <v>Pacific Rim</v>
      </c>
      <c r="U288" t="str">
        <f>feed!S287</f>
        <v>Soviet Union</v>
      </c>
      <c r="V288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288" t="str">
        <f>feed!U287</f>
        <v>http://blocgame.com/stats.php?id=49817</v>
      </c>
      <c r="X288" s="4">
        <f>SUMPRODUCT(MID(0&amp;feed!V287,LARGE(INDEX(ISNUMBER(--MID(feed!V287,ROW($1:$5),1))*
ROW($1:$5),0),ROW($1:$5))+1,1)*10^ROW($1:$5)/10)</f>
        <v>0</v>
      </c>
      <c r="Y288">
        <f>feed!W287</f>
        <v>0</v>
      </c>
      <c r="Z288" s="4">
        <f>V288-H288*750-K288*375-L288*375</f>
        <v>23941</v>
      </c>
      <c r="AA288" s="8">
        <f>V288/N288</f>
        <v>24.15763846622033</v>
      </c>
      <c r="AB288" s="4">
        <f>N288/6</f>
        <v>273.83333333333331</v>
      </c>
      <c r="AC288" s="4">
        <f>V288/6</f>
        <v>6615.166666666667</v>
      </c>
    </row>
    <row r="289" spans="1:29" x14ac:dyDescent="0.25">
      <c r="A289" t="str">
        <f>feed!A289</f>
        <v>CubeHead</v>
      </c>
      <c r="B289" t="str">
        <f>feed!B289</f>
        <v>waveform</v>
      </c>
      <c r="C289" t="str">
        <f>feed!C289</f>
        <v>SPQR</v>
      </c>
      <c r="D289">
        <f>SUMPRODUCT(MID(0&amp;feed!D289,LARGE(INDEX(ISNUMBER(--MID(feed!D289,ROW($1:$19),1))*
ROW($1:$19),0),ROW($1:$19))+1,1)*10^ROW($1:$19)/10)</f>
        <v>7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SUMPRODUCT(MID(0&amp;feed!H289,LARGE(INDEX(ISNUMBER(--MID(feed!H289,ROW($1:$1),1))*
ROW($1:$1),0),ROW($1:$1))+1,1)*10^ROW($1:$1)/10)</f>
        <v>2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133</v>
      </c>
      <c r="K289">
        <f>SUMPRODUCT(MID(0&amp;feed!K289,LARGE(INDEX(ISNUMBER(--MID(feed!K289,ROW($1:$19),1))*
ROW($1:$19),0),ROW($1:$19))+1,1)*10^ROW($1:$19)/10)</f>
        <v>12</v>
      </c>
      <c r="L289">
        <f>SUMPRODUCT(MID(0&amp;feed!L289,LARGE(INDEX(ISNUMBER(--MID(feed!L289,ROW($1:$19),1))*
ROW($1:$19),0),ROW($1:$19))+1,1)*10^ROW($1:$19)/10)</f>
        <v>7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1634</v>
      </c>
      <c r="O289">
        <f>SUMPRODUCT(MID(0&amp;feed!O289,LARGE(INDEX(ISNUMBER(--MID(feed!O289,ROW($1:$5),1))*
ROW($1:$5),0),ROW($1:$5))+1,1)*10^ROW($1:$5)/10)</f>
        <v>853</v>
      </c>
      <c r="P289" t="str">
        <f>feed!P289</f>
        <v>Untapped</v>
      </c>
      <c r="Q289">
        <f>IF(P289=0,40, IF(P289="Depleted",0, IF(P289="Near Depletion",10, IF(P289="Plentiful",70, IF(P289="Untapped",90,"Error")))))</f>
        <v>90</v>
      </c>
      <c r="R289" t="str">
        <f>feed!Q289</f>
        <v>Meagre</v>
      </c>
      <c r="S289">
        <f>IF(R289="None",0, IF(R289="Meagre",1.5, IF(R289="Small",3, IF(R289="Mediocre",4.5, IF(R289="Somewhat Large",6, IF(R289="Large",7.5, IF(R289="Powerful",9, IF(R289="Very Powerful",10,"Error"))))))))</f>
        <v>1.5</v>
      </c>
      <c r="T289" t="str">
        <f>feed!R289</f>
        <v>Mesopotamia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289" t="str">
        <f>feed!U289</f>
        <v>http://blocgame.com/stats.php?id=63001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3229</v>
      </c>
      <c r="AA289" s="8">
        <f>V289/N289</f>
        <v>7.2545899632802939</v>
      </c>
      <c r="AB289" s="4">
        <f>N289/6</f>
        <v>272.33333333333331</v>
      </c>
      <c r="AC289" s="4">
        <f>V289/6</f>
        <v>1975.6666666666667</v>
      </c>
    </row>
    <row r="290" spans="1:29" x14ac:dyDescent="0.25">
      <c r="A290" t="str">
        <f>feed!A290</f>
        <v>Llorxye</v>
      </c>
      <c r="B290" t="str">
        <f>feed!B290</f>
        <v>qiffahsy</v>
      </c>
      <c r="C290" t="str">
        <f>feed!C290</f>
        <v>PIRATES</v>
      </c>
      <c r="D290">
        <f>SUMPRODUCT(MID(0&amp;feed!D290,LARGE(INDEX(ISNUMBER(--MID(feed!D290,ROW($1:$19),1))*
ROW($1:$19),0),ROW($1:$19))+1,1)*10^ROW($1:$19)/10)</f>
        <v>109</v>
      </c>
      <c r="E290">
        <f>SUMPRODUCT(MID(0&amp;feed!E290,LARGE(INDEX(ISNUMBER(--MID(feed!E290,ROW($1:$19),1))*
ROW($1:$19),0),ROW($1:$19))+1,1)*10^ROW($1:$19)/10)</f>
        <v>1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10</v>
      </c>
      <c r="K290">
        <f>SUMPRODUCT(MID(0&amp;feed!K290,LARGE(INDEX(ISNUMBER(--MID(feed!K290,ROW($1:$19),1))*
ROW($1:$19),0),ROW($1:$19))+1,1)*10^ROW($1:$19)/10)</f>
        <v>17</v>
      </c>
      <c r="L290">
        <f>SUMPRODUCT(MID(0&amp;feed!L290,LARGE(INDEX(ISNUMBER(--MID(feed!L290,ROW($1:$19),1))*
ROW($1:$19),0),ROW($1:$19))+1,1)*10^ROW($1:$19)/10)</f>
        <v>3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1633</v>
      </c>
      <c r="O290">
        <f>SUMPRODUCT(MID(0&amp;feed!O290,LARGE(INDEX(ISNUMBER(--MID(feed!O290,ROW($1:$5),1))*
ROW($1:$5),0),ROW($1:$5))+1,1)*10^ROW($1:$5)/10)</f>
        <v>400</v>
      </c>
      <c r="P290" t="str">
        <f>feed!P290</f>
        <v>Untapped</v>
      </c>
      <c r="Q290">
        <f>IF(P290=0,40, IF(P290="Depleted",0, IF(P290="Near Depletion",10, IF(P290="Plentiful",70, IF(P290="Untapped",90,"Error")))))</f>
        <v>90</v>
      </c>
      <c r="R290" t="str">
        <f>feed!Q290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feed!R290</f>
        <v>East Indies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290" t="str">
        <f>feed!U290</f>
        <v>http://blocgame.com/stats.php?id=61688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18853</v>
      </c>
      <c r="AA290" s="8">
        <f>V290/N290</f>
        <v>17.056338028169016</v>
      </c>
      <c r="AB290" s="4">
        <f>N290/6</f>
        <v>272.16666666666669</v>
      </c>
      <c r="AC290" s="4">
        <f>V290/6</f>
        <v>4642.166666666667</v>
      </c>
    </row>
    <row r="291" spans="1:29" x14ac:dyDescent="0.25">
      <c r="A291" t="str">
        <f>feed!A291</f>
        <v>Sarnath</v>
      </c>
      <c r="B291" t="str">
        <f>feed!B291</f>
        <v>Gnai-Kah</v>
      </c>
      <c r="C291" t="str">
        <f>feed!C291</f>
        <v>The Federal Colonies</v>
      </c>
      <c r="D291">
        <f>SUMPRODUCT(MID(0&amp;feed!D291,LARGE(INDEX(ISNUMBER(--MID(feed!D291,ROW($1:$19),1))*
ROW($1:$19),0),ROW($1:$19))+1,1)*10^ROW($1:$19)/10)</f>
        <v>73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16</v>
      </c>
      <c r="K291">
        <f>SUMPRODUCT(MID(0&amp;feed!K291,LARGE(INDEX(ISNUMBER(--MID(feed!K291,ROW($1:$19),1))*
ROW($1:$19),0),ROW($1:$19))+1,1)*10^ROW($1:$19)/10)</f>
        <v>19</v>
      </c>
      <c r="L291">
        <f>SUMPRODUCT(MID(0&amp;feed!L291,LARGE(INDEX(ISNUMBER(--MID(feed!L291,ROW($1:$19),1))*
ROW($1:$19),0),ROW($1:$19))+1,1)*10^ROW($1:$19)/10)</f>
        <v>10</v>
      </c>
      <c r="M291" t="str">
        <f>feed!M291</f>
        <v>Free Market</v>
      </c>
      <c r="N291">
        <f>SUMPRODUCT(MID(0&amp;feed!N291,LARGE(INDEX(ISNUMBER(--MID(feed!N291,ROW($1:$5),1))*
ROW($1:$5),0),ROW($1:$5))+1,1)*10^ROW($1:$5)/10)</f>
        <v>1627</v>
      </c>
      <c r="O291">
        <f>SUMPRODUCT(MID(0&amp;feed!O291,LARGE(INDEX(ISNUMBER(--MID(feed!O291,ROW($1:$5),1))*
ROW($1:$5),0),ROW($1:$5))+1,1)*10^ROW($1:$5)/10)</f>
        <v>1183</v>
      </c>
      <c r="P291" t="str">
        <f>feed!P291</f>
        <v>Untapped</v>
      </c>
      <c r="Q291">
        <f>IF(P291=0,40, IF(P291="Depleted",0, IF(P291="Near Depletion",10, IF(P291="Plentiful",70, IF(P291="Untapped",90,"Error")))))</f>
        <v>90</v>
      </c>
      <c r="R291" t="str">
        <f>feed!Q291</f>
        <v>Mediocre</v>
      </c>
      <c r="S291">
        <f>IF(R291="None",0, IF(R291="Meagre",1.5, IF(R291="Small",3, IF(R291="Mediocre",4.5, IF(R291="Somewhat Large",6, IF(R291="Large",7.5, IF(R291="Powerful",9, IF(R291="Very Powerful",10,"Error"))))))))</f>
        <v>4.5</v>
      </c>
      <c r="T291" t="str">
        <f>feed!R291</f>
        <v>Arabia</v>
      </c>
      <c r="U291" t="str">
        <f>feed!S291</f>
        <v>United States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291" t="str">
        <f>feed!U291</f>
        <v>http://blocgame.com/stats.php?id=62981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3784</v>
      </c>
      <c r="AA291" s="8">
        <f>V291/N291</f>
        <v>9.9317762753534105</v>
      </c>
      <c r="AB291" s="4">
        <f>N291/6</f>
        <v>271.16666666666669</v>
      </c>
      <c r="AC291" s="4">
        <f>V291/6</f>
        <v>2693.1666666666665</v>
      </c>
    </row>
    <row r="292" spans="1:29" x14ac:dyDescent="0.25">
      <c r="A292" t="str">
        <f>feed!A292</f>
        <v>Haaga</v>
      </c>
      <c r="B292" t="str">
        <f>feed!B292</f>
        <v>Belac2.0</v>
      </c>
      <c r="C292" t="str">
        <f>feed!C292</f>
        <v>The Federal Colonies</v>
      </c>
      <c r="D292">
        <f>SUMPRODUCT(MID(0&amp;feed!D292,LARGE(INDEX(ISNUMBER(--MID(feed!D292,ROW($1:$19),1))*
ROW($1:$19),0),ROW($1:$19))+1,1)*10^ROW($1:$19)/10)</f>
        <v>30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1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21</v>
      </c>
      <c r="K292">
        <f>SUMPRODUCT(MID(0&amp;feed!K292,LARGE(INDEX(ISNUMBER(--MID(feed!K292,ROW($1:$19),1))*
ROW($1:$19),0),ROW($1:$19))+1,1)*10^ROW($1:$19)/10)</f>
        <v>15</v>
      </c>
      <c r="L292">
        <f>SUMPRODUCT(MID(0&amp;feed!L292,LARGE(INDEX(ISNUMBER(--MID(feed!L292,ROW($1:$19),1))*
ROW($1:$19),0),ROW($1:$19))+1,1)*10^ROW($1:$19)/10)</f>
        <v>6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1627</v>
      </c>
      <c r="O292">
        <f>SUMPRODUCT(MID(0&amp;feed!O292,LARGE(INDEX(ISNUMBER(--MID(feed!O292,ROW($1:$5),1))*
ROW($1:$5),0),ROW($1:$5))+1,1)*10^ROW($1:$5)/10)</f>
        <v>290</v>
      </c>
      <c r="P292" t="str">
        <f>feed!P292</f>
        <v>Untapped</v>
      </c>
      <c r="Q292">
        <f>IF(P292=0,40, IF(P292="Depleted",0, IF(P292="Near Depletion",10, IF(P292="Plentiful",70, IF(P292="Untapped",90,"Error")))))</f>
        <v>90</v>
      </c>
      <c r="R292" t="str">
        <f>feed!Q292</f>
        <v>Mediocre</v>
      </c>
      <c r="S292">
        <f>IF(R292="None",0, IF(R292="Meagre",1.5, IF(R292="Small",3, IF(R292="Mediocre",4.5, IF(R292="Somewhat Large",6, IF(R292="Large",7.5, IF(R292="Powerful",9, IF(R292="Very Powerful",10,"Error"))))))))</f>
        <v>4.5</v>
      </c>
      <c r="T292" t="str">
        <f>feed!R292</f>
        <v>Caribbean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292" t="str">
        <f>feed!U292</f>
        <v>http://blocgame.com/stats.php?id=64322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14650</v>
      </c>
      <c r="AA292" s="8">
        <f>V292/N292</f>
        <v>14.305470190534727</v>
      </c>
      <c r="AB292" s="4">
        <f>N292/6</f>
        <v>271.16666666666669</v>
      </c>
      <c r="AC292" s="4">
        <f>V292/6</f>
        <v>3879.1666666666665</v>
      </c>
    </row>
    <row r="293" spans="1:29" x14ac:dyDescent="0.25">
      <c r="A293" t="str">
        <f>feed!A293</f>
        <v>Infernistan</v>
      </c>
      <c r="B293" t="str">
        <f>feed!B293</f>
        <v>Inferno JR</v>
      </c>
      <c r="C293" t="str">
        <f>feed!C293</f>
        <v>Socialist Arab Union</v>
      </c>
      <c r="D293">
        <f>SUMPRODUCT(MID(0&amp;feed!D293,LARGE(INDEX(ISNUMBER(--MID(feed!D293,ROW($1:$19),1))*
ROW($1:$19),0),ROW($1:$19))+1,1)*10^ROW($1:$19)/10)</f>
        <v>4</v>
      </c>
      <c r="E293">
        <f>SUMPRODUCT(MID(0&amp;feed!E293,LARGE(INDEX(ISNUMBER(--MID(feed!E293,ROW($1:$19),1))*
ROW($1:$19),0),ROW($1:$19))+1,1)*10^ROW($1:$19)/10)</f>
        <v>0</v>
      </c>
      <c r="F293" t="str">
        <f>feed!F293</f>
        <v>First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1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9</v>
      </c>
      <c r="K293">
        <f>SUMPRODUCT(MID(0&amp;feed!K293,LARGE(INDEX(ISNUMBER(--MID(feed!K293,ROW($1:$19),1))*
ROW($1:$19),0),ROW($1:$19))+1,1)*10^ROW($1:$19)/10)</f>
        <v>1</v>
      </c>
      <c r="L293">
        <f>SUMPRODUCT(MID(0&amp;feed!L293,LARGE(INDEX(ISNUMBER(--MID(feed!L293,ROW($1:$19),1))*
ROW($1:$19),0),ROW($1:$19))+1,1)*10^ROW($1:$19)/10)</f>
        <v>6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1626</v>
      </c>
      <c r="O293">
        <f>SUMPRODUCT(MID(0&amp;feed!O293,LARGE(INDEX(ISNUMBER(--MID(feed!O293,ROW($1:$5),1))*
ROW($1:$5),0),ROW($1:$5))+1,1)*10^ROW($1:$5)/10)</f>
        <v>654</v>
      </c>
      <c r="P293">
        <f>feed!P293</f>
        <v>0</v>
      </c>
      <c r="Q293">
        <f>IF(P293=0,40, IF(P293="Depleted",0, IF(P293="Near Depletion",10, IF(P293="Plentiful",70, IF(P293="Untapped",90,"Error")))))</f>
        <v>40</v>
      </c>
      <c r="R293" t="str">
        <f>feed!Q293</f>
        <v>Meagre</v>
      </c>
      <c r="S293">
        <f>IF(R293="None",0, IF(R293="Meagre",1.5, IF(R293="Small",3, IF(R293="Mediocre",4.5, IF(R293="Somewhat Large",6, IF(R293="Large",7.5, IF(R293="Powerful",9, IF(R293="Very Powerful",10,"Error"))))))))</f>
        <v>1.5</v>
      </c>
      <c r="T293" t="str">
        <f>feed!R293</f>
        <v>Egypt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293" t="str">
        <f>feed!U293</f>
        <v>http://blocgame.com/stats.php?id=60304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>V293-H293*750-K293*375-L293*375</f>
        <v>20</v>
      </c>
      <c r="AA293" s="8">
        <f>V293/N293</f>
        <v>2.0879458794587946</v>
      </c>
      <c r="AB293" s="4">
        <f>N293/6</f>
        <v>271</v>
      </c>
      <c r="AC293" s="4">
        <f>V293/6</f>
        <v>565.83333333333337</v>
      </c>
    </row>
    <row r="294" spans="1:29" x14ac:dyDescent="0.25">
      <c r="A294" t="str">
        <f>feed!A294</f>
        <v>SUNGAI KERAK</v>
      </c>
      <c r="B294" t="str">
        <f>feed!B294</f>
        <v>Nizarudin</v>
      </c>
      <c r="C294" t="str">
        <f>feed!C294</f>
        <v>PIRATES</v>
      </c>
      <c r="D294">
        <f>SUMPRODUCT(MID(0&amp;feed!D294,LARGE(INDEX(ISNUMBER(--MID(feed!D294,ROW($1:$19),1))*
ROW($1:$19),0),ROW($1:$19))+1,1)*10^ROW($1:$19)/10)</f>
        <v>94</v>
      </c>
      <c r="E294">
        <f>SUMPRODUCT(MID(0&amp;feed!E294,LARGE(INDEX(ISNUMBER(--MID(feed!E294,ROW($1:$19),1))*
ROW($1:$19),0),ROW($1:$19))+1,1)*10^ROW($1:$19)/10)</f>
        <v>10</v>
      </c>
      <c r="F294" t="str">
        <f>feed!F294</f>
        <v>Second World War surplus</v>
      </c>
      <c r="G294" t="str">
        <f>feed!G294</f>
        <v>Good</v>
      </c>
      <c r="H294">
        <f>SUMPRODUCT(MID(0&amp;feed!H294,LARGE(INDEX(ISNUMBER(--MID(feed!H294,ROW($1:$1),1))*
ROW($1:$1),0),ROW($1:$1))+1,1)*10^ROW($1:$1)/10)</f>
        <v>3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1</v>
      </c>
      <c r="K294">
        <f>SUMPRODUCT(MID(0&amp;feed!K294,LARGE(INDEX(ISNUMBER(--MID(feed!K294,ROW($1:$19),1))*
ROW($1:$19),0),ROW($1:$19))+1,1)*10^ROW($1:$19)/10)</f>
        <v>12</v>
      </c>
      <c r="L294">
        <f>SUMPRODUCT(MID(0&amp;feed!L294,LARGE(INDEX(ISNUMBER(--MID(feed!L294,ROW($1:$19),1))*
ROW($1:$19),0),ROW($1:$19))+1,1)*10^ROW($1:$19)/10)</f>
        <v>7</v>
      </c>
      <c r="M294" t="str">
        <f>feed!M294</f>
        <v>Free Market</v>
      </c>
      <c r="N294">
        <f>SUMPRODUCT(MID(0&amp;feed!N294,LARGE(INDEX(ISNUMBER(--MID(feed!N294,ROW($1:$5),1))*
ROW($1:$5),0),ROW($1:$5))+1,1)*10^ROW($1:$5)/10)</f>
        <v>1626</v>
      </c>
      <c r="O294">
        <f>SUMPRODUCT(MID(0&amp;feed!O294,LARGE(INDEX(ISNUMBER(--MID(feed!O294,ROW($1:$5),1))*
ROW($1:$5),0),ROW($1:$5))+1,1)*10^ROW($1:$5)/10)</f>
        <v>412</v>
      </c>
      <c r="P294" t="str">
        <f>feed!P294</f>
        <v>Plentiful</v>
      </c>
      <c r="Q294">
        <f>IF(P294=0,40, IF(P294="Depleted",0, IF(P294="Near Depletion",10, IF(P294="Plentiful",70, IF(P294="Untapped",90,"Error")))))</f>
        <v>70</v>
      </c>
      <c r="R294" t="str">
        <f>feed!Q294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feed!R294</f>
        <v>East Indies</v>
      </c>
      <c r="U294" t="str">
        <f>feed!S294</f>
        <v>United States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294" t="str">
        <f>feed!U294</f>
        <v>http://blocgame.com/stats.php?id=61710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24545</v>
      </c>
      <c r="AA294" s="8">
        <f>V294/N294</f>
        <v>20.861008610086103</v>
      </c>
      <c r="AB294" s="4">
        <f>N294/6</f>
        <v>271</v>
      </c>
      <c r="AC294" s="4">
        <f>V294/6</f>
        <v>5653.333333333333</v>
      </c>
    </row>
    <row r="295" spans="1:29" x14ac:dyDescent="0.25">
      <c r="A295" t="str">
        <f>feed!A295</f>
        <v>Laurence</v>
      </c>
      <c r="B295" t="str">
        <f>feed!B295</f>
        <v>Frezzerbloom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95</v>
      </c>
      <c r="E295">
        <f>SUMPRODUCT(MID(0&amp;feed!E295,LARGE(INDEX(ISNUMBER(--MID(feed!E295,ROW($1:$19),1))*
ROW($1:$19),0),ROW($1:$19))+1,1)*10^ROW($1:$19)/10)</f>
        <v>2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40</v>
      </c>
      <c r="K295">
        <f>SUMPRODUCT(MID(0&amp;feed!K295,LARGE(INDEX(ISNUMBER(--MID(feed!K295,ROW($1:$19),1))*
ROW($1:$19),0),ROW($1:$19))+1,1)*10^ROW($1:$19)/10)</f>
        <v>17</v>
      </c>
      <c r="L295">
        <f>SUMPRODUCT(MID(0&amp;feed!L295,LARGE(INDEX(ISNUMBER(--MID(feed!L295,ROW($1:$19),1))*
ROW($1:$19),0),ROW($1:$19))+1,1)*10^ROW($1:$19)/10)</f>
        <v>10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1625</v>
      </c>
      <c r="O295">
        <f>SUMPRODUCT(MID(0&amp;feed!O295,LARGE(INDEX(ISNUMBER(--MID(feed!O295,ROW($1:$5),1))*
ROW($1:$5),0),ROW($1:$5))+1,1)*10^ROW($1:$5)/10)</f>
        <v>2646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feed!R295</f>
        <v>Arabia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95" t="str">
        <f>feed!U295</f>
        <v>http://blocgame.com/stats.php?id=49637</v>
      </c>
      <c r="X295" s="4">
        <f>SUMPRODUCT(MID(0&amp;feed!V295,LARGE(INDEX(ISNUMBER(--MID(feed!V295,ROW($1:$5),1))*
ROW($1:$5),0),ROW($1:$5))+1,1)*10^ROW($1:$5)/10)</f>
        <v>1</v>
      </c>
      <c r="Y295">
        <f>feed!W295</f>
        <v>0</v>
      </c>
      <c r="Z295" s="4">
        <f>V295-H295*750-K295*375-L295*375</f>
        <v>11615</v>
      </c>
      <c r="AA295" s="8">
        <f>V295/N295</f>
        <v>14.763076923076923</v>
      </c>
      <c r="AB295" s="4">
        <f>N295/6</f>
        <v>270.83333333333331</v>
      </c>
      <c r="AC295" s="4">
        <f>V295/6</f>
        <v>3998.3333333333335</v>
      </c>
    </row>
    <row r="296" spans="1:29" x14ac:dyDescent="0.25">
      <c r="A296" t="str">
        <f>feed!A296</f>
        <v>BOOP</v>
      </c>
      <c r="B296" t="str">
        <f>feed!B296</f>
        <v>TRIGGERED</v>
      </c>
      <c r="C296" t="str">
        <f>feed!C296</f>
        <v>Steel Brotherhood</v>
      </c>
      <c r="D296">
        <f>SUMPRODUCT(MID(0&amp;feed!D296,LARGE(INDEX(ISNUMBER(--MID(feed!D296,ROW($1:$19),1))*
ROW($1:$19),0),ROW($1:$19))+1,1)*10^ROW($1:$19)/10)</f>
        <v>31</v>
      </c>
      <c r="E296">
        <f>SUMPRODUCT(MID(0&amp;feed!E296,LARGE(INDEX(ISNUMBER(--MID(feed!E296,ROW($1:$19),1))*
ROW($1:$19),0),ROW($1:$19))+1,1)*10^ROW($1:$19)/10)</f>
        <v>0</v>
      </c>
      <c r="F296" t="str">
        <f>feed!F296</f>
        <v>First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1</v>
      </c>
      <c r="I296" t="str">
        <f>feed!I296</f>
        <v>Standard</v>
      </c>
      <c r="J296">
        <f>SUMPRODUCT(MID(0&amp;feed!J296,LARGE(INDEX(ISNUMBER(--MID(feed!J296,ROW($1:$19),1))*
ROW($1:$19),0),ROW($1:$19))+1,1)*10^ROW($1:$19)/10)</f>
        <v>17</v>
      </c>
      <c r="K296">
        <f>SUMPRODUCT(MID(0&amp;feed!K296,LARGE(INDEX(ISNUMBER(--MID(feed!K296,ROW($1:$19),1))*
ROW($1:$19),0),ROW($1:$19))+1,1)*10^ROW($1:$19)/10)</f>
        <v>8</v>
      </c>
      <c r="L296">
        <f>SUMPRODUCT(MID(0&amp;feed!L296,LARGE(INDEX(ISNUMBER(--MID(feed!L296,ROW($1:$19),1))*
ROW($1:$19),0),ROW($1:$19))+1,1)*10^ROW($1:$19)/10)</f>
        <v>2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1622</v>
      </c>
      <c r="O296">
        <f>SUMPRODUCT(MID(0&amp;feed!O296,LARGE(INDEX(ISNUMBER(--MID(feed!O296,ROW($1:$5),1))*
ROW($1:$5),0),ROW($1:$5))+1,1)*10^ROW($1:$5)/10)</f>
        <v>311</v>
      </c>
      <c r="P296" t="str">
        <f>feed!P296</f>
        <v>Untapped</v>
      </c>
      <c r="Q296">
        <f>IF(P296=0,40, IF(P296="Depleted",0, IF(P296="Near Depletion",10, IF(P296="Plentiful",70, IF(P296="Untapped",90,"Error")))))</f>
        <v>90</v>
      </c>
      <c r="R296" t="str">
        <f>feed!Q296</f>
        <v>Mediocre</v>
      </c>
      <c r="S296">
        <f>IF(R296="None",0, IF(R296="Meagre",1.5, IF(R296="Small",3, IF(R296="Mediocre",4.5, IF(R296="Somewhat Large",6, IF(R296="Large",7.5, IF(R296="Powerful",9, IF(R296="Very Powerful",10,"Error"))))))))</f>
        <v>4.5</v>
      </c>
      <c r="T296" t="str">
        <f>feed!R296</f>
        <v>China</v>
      </c>
      <c r="U296" t="str">
        <f>feed!S296</f>
        <v>Neutral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296" t="str">
        <f>feed!U296</f>
        <v>http://blocgame.com/stats.php?id=58737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5795</v>
      </c>
      <c r="AA296" s="8">
        <f>V296/N296</f>
        <v>6.3471023427866831</v>
      </c>
      <c r="AB296" s="4">
        <f>N296/6</f>
        <v>270.33333333333331</v>
      </c>
      <c r="AC296" s="4">
        <f>V296/6</f>
        <v>1715.8333333333333</v>
      </c>
    </row>
    <row r="297" spans="1:29" x14ac:dyDescent="0.25">
      <c r="A297" t="str">
        <f>feed!A297</f>
        <v>Thermonia</v>
      </c>
      <c r="B297" t="str">
        <f>feed!B297</f>
        <v>Aluminothermic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90</v>
      </c>
      <c r="E297">
        <f>SUMPRODUCT(MID(0&amp;feed!E297,LARGE(INDEX(ISNUMBER(--MID(feed!E297,ROW($1:$19),1))*
ROW($1:$19),0),ROW($1:$19))+1,1)*10^ROW($1:$19)/10)</f>
        <v>0</v>
      </c>
      <c r="F297" t="str">
        <f>feed!F297</f>
        <v>Korean War surplus</v>
      </c>
      <c r="G297" t="str">
        <f>feed!G297</f>
        <v>Angelic</v>
      </c>
      <c r="H297">
        <f>SUMPRODUCT(MID(0&amp;feed!H297,LARGE(INDEX(ISNUMBER(--MID(feed!H297,ROW($1:$1),1))*
ROW($1:$1),0),ROW($1:$1))+1,1)*10^ROW($1:$1)/10)</f>
        <v>2</v>
      </c>
      <c r="I297" t="str">
        <f>feed!I297</f>
        <v>Elite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20</v>
      </c>
      <c r="L297">
        <f>SUMPRODUCT(MID(0&amp;feed!L297,LARGE(INDEX(ISNUMBER(--MID(feed!L297,ROW($1:$19),1))*
ROW($1:$19),0),ROW($1:$19))+1,1)*10^ROW($1:$19)/10)</f>
        <v>7</v>
      </c>
      <c r="M297" t="str">
        <f>feed!M297</f>
        <v>Mixed Economy</v>
      </c>
      <c r="N297">
        <f>SUMPRODUCT(MID(0&amp;feed!N297,LARGE(INDEX(ISNUMBER(--MID(feed!N297,ROW($1:$5),1))*
ROW($1:$5),0),ROW($1:$5))+1,1)*10^ROW($1:$5)/10)</f>
        <v>1619</v>
      </c>
      <c r="O297">
        <f>SUMPRODUCT(MID(0&amp;feed!O297,LARGE(INDEX(ISNUMBER(--MID(feed!O297,ROW($1:$5),1))*
ROW($1:$5),0),ROW($1:$5))+1,1)*10^ROW($1:$5)/10)</f>
        <v>4277</v>
      </c>
      <c r="P297" t="str">
        <f>feed!P297</f>
        <v>Untapped</v>
      </c>
      <c r="Q297">
        <f>IF(P297=0,40, IF(P297="Depleted",0, IF(P297="Near Depletion",10, IF(P297="Plentiful",70, IF(P297="Untapped",90,"Error")))))</f>
        <v>90</v>
      </c>
      <c r="R297" t="str">
        <f>feed!Q297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feed!R297</f>
        <v>Mesopotamia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297" t="str">
        <f>feed!U297</f>
        <v>http://blocgame.com/stats.php?id=53567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15503</v>
      </c>
      <c r="AA297" s="8">
        <f>V297/N297</f>
        <v>16.756022235948116</v>
      </c>
      <c r="AB297" s="4">
        <f>N297/6</f>
        <v>269.83333333333331</v>
      </c>
      <c r="AC297" s="4">
        <f>V297/6</f>
        <v>4521.333333333333</v>
      </c>
    </row>
    <row r="298" spans="1:29" x14ac:dyDescent="0.25">
      <c r="A298" t="str">
        <f>feed!A298</f>
        <v>ZumbaZumbi</v>
      </c>
      <c r="B298" t="str">
        <f>feed!B298</f>
        <v>PakuPakis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12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0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1</v>
      </c>
      <c r="K298">
        <f>SUMPRODUCT(MID(0&amp;feed!K298,LARGE(INDEX(ISNUMBER(--MID(feed!K298,ROW($1:$19),1))*
ROW($1:$19),0),ROW($1:$19))+1,1)*10^ROW($1:$19)/10)</f>
        <v>4</v>
      </c>
      <c r="L298">
        <f>SUMPRODUCT(MID(0&amp;feed!L298,LARGE(INDEX(ISNUMBER(--MID(feed!L298,ROW($1:$19),1))*
ROW($1:$19),0),ROW($1:$19))+1,1)*10^ROW($1:$19)/10)</f>
        <v>2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1618</v>
      </c>
      <c r="O298">
        <f>SUMPRODUCT(MID(0&amp;feed!O298,LARGE(INDEX(ISNUMBER(--MID(feed!O298,ROW($1:$5),1))*
ROW($1:$5),0),ROW($1:$5))+1,1)*10^ROW($1:$5)/10)</f>
        <v>2</v>
      </c>
      <c r="P298" t="str">
        <f>feed!P298</f>
        <v>Depleted</v>
      </c>
      <c r="Q298">
        <f>IF(P298=0,40, IF(P298="Depleted",0, IF(P298="Near Depletion",10, IF(P298="Plentiful",70, IF(P298="Untapped",90,"Error")))))</f>
        <v>0</v>
      </c>
      <c r="R298" t="str">
        <f>feed!Q298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feed!R298</f>
        <v>Southern Africa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298" t="str">
        <f>feed!U298</f>
        <v>http://blocgame.com/stats.php?id=61482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116</v>
      </c>
      <c r="AA298" s="8">
        <f>V298/N298</f>
        <v>1.4622991347342398</v>
      </c>
      <c r="AB298" s="4">
        <f>N298/6</f>
        <v>269.66666666666669</v>
      </c>
      <c r="AC298" s="4">
        <f>V298/6</f>
        <v>394.33333333333331</v>
      </c>
    </row>
    <row r="299" spans="1:29" x14ac:dyDescent="0.25">
      <c r="A299" t="str">
        <f>feed!A299</f>
        <v>Tyanra</v>
      </c>
      <c r="B299" t="str">
        <f>feed!B299</f>
        <v>SaffronMerchant</v>
      </c>
      <c r="C299" t="str">
        <f>feed!C299</f>
        <v>SPQR</v>
      </c>
      <c r="D299">
        <f>SUMPRODUCT(MID(0&amp;feed!D299,LARGE(INDEX(ISNUMBER(--MID(feed!D299,ROW($1:$19),1))*
ROW($1:$19),0),ROW($1:$19))+1,1)*10^ROW($1:$19)/10)</f>
        <v>92</v>
      </c>
      <c r="E299">
        <f>SUMPRODUCT(MID(0&amp;feed!E299,LARGE(INDEX(ISNUMBER(--MID(feed!E299,ROW($1:$19),1))*
ROW($1:$19),0),ROW($1:$19))+1,1)*10^ROW($1:$19)/10)</f>
        <v>6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3</v>
      </c>
      <c r="K299">
        <f>SUMPRODUCT(MID(0&amp;feed!K299,LARGE(INDEX(ISNUMBER(--MID(feed!K299,ROW($1:$19),1))*
ROW($1:$19),0),ROW($1:$19))+1,1)*10^ROW($1:$19)/10)</f>
        <v>23</v>
      </c>
      <c r="L299">
        <f>SUMPRODUCT(MID(0&amp;feed!L299,LARGE(INDEX(ISNUMBER(--MID(feed!L299,ROW($1:$19),1))*
ROW($1:$19),0),ROW($1:$19))+1,1)*10^ROW($1:$19)/10)</f>
        <v>8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1615</v>
      </c>
      <c r="O299">
        <f>SUMPRODUCT(MID(0&amp;feed!O299,LARGE(INDEX(ISNUMBER(--MID(feed!O299,ROW($1:$5),1))*
ROW($1:$5),0),ROW($1:$5))+1,1)*10^ROW($1:$5)/10)</f>
        <v>1551</v>
      </c>
      <c r="P299" t="str">
        <f>feed!P299</f>
        <v>Untapped</v>
      </c>
      <c r="Q299">
        <f>IF(P299=0,40, IF(P299="Depleted",0, IF(P299="Near Depletion",10, IF(P299="Plentiful",70, IF(P299="Untapped",90,"Error")))))</f>
        <v>90</v>
      </c>
      <c r="R299" t="str">
        <f>feed!Q299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feed!R299</f>
        <v>The Subcontinent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299" t="str">
        <f>feed!U299</f>
        <v>http://blocgame.com/stats.php?id=60365</v>
      </c>
      <c r="X299" s="4">
        <f>SUMPRODUCT(MID(0&amp;feed!V299,LARGE(INDEX(ISNUMBER(--MID(feed!V299,ROW($1:$5),1))*
ROW($1:$5),0),ROW($1:$5))+1,1)*10^ROW($1:$5)/10)</f>
        <v>1</v>
      </c>
      <c r="Y299">
        <f>feed!W299</f>
        <v>0</v>
      </c>
      <c r="Z299" s="4">
        <f>V299-H299*750-K299*375-L299*375</f>
        <v>21657</v>
      </c>
      <c r="AA299" s="8">
        <f>V299/N299</f>
        <v>22.00123839009288</v>
      </c>
      <c r="AB299" s="4">
        <f>N299/6</f>
        <v>269.16666666666669</v>
      </c>
      <c r="AC299" s="4">
        <f>V299/6</f>
        <v>5922</v>
      </c>
    </row>
    <row r="300" spans="1:29" x14ac:dyDescent="0.25">
      <c r="A300" t="str">
        <f>feed!A300</f>
        <v>carefree</v>
      </c>
      <c r="B300" t="str">
        <f>feed!B300</f>
        <v>solematemy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151</v>
      </c>
      <c r="E300">
        <f>SUMPRODUCT(MID(0&amp;feed!E300,LARGE(INDEX(ISNUMBER(--MID(feed!E300,ROW($1:$19),1))*
ROW($1:$19),0),ROW($1:$19))+1,1)*10^ROW($1:$19)/10)</f>
        <v>4</v>
      </c>
      <c r="F300" t="str">
        <f>feed!F300</f>
        <v>Second World War surplus</v>
      </c>
      <c r="G300" t="str">
        <f>feed!G300</f>
        <v>Normal</v>
      </c>
      <c r="H300">
        <f>SUMPRODUCT(MID(0&amp;feed!H300,LARGE(INDEX(ISNUMBER(--MID(feed!H300,ROW($1:$1),1))*
ROW($1:$1),0),ROW($1:$1))+1,1)*10^ROW($1:$1)/10)</f>
        <v>4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1</v>
      </c>
      <c r="K300">
        <f>SUMPRODUCT(MID(0&amp;feed!K300,LARGE(INDEX(ISNUMBER(--MID(feed!K300,ROW($1:$19),1))*
ROW($1:$19),0),ROW($1:$19))+1,1)*10^ROW($1:$19)/10)</f>
        <v>28</v>
      </c>
      <c r="L300">
        <f>SUMPRODUCT(MID(0&amp;feed!L300,LARGE(INDEX(ISNUMBER(--MID(feed!L300,ROW($1:$19),1))*
ROW($1:$19),0),ROW($1:$19))+1,1)*10^ROW($1:$19)/10)</f>
        <v>2</v>
      </c>
      <c r="M300" t="str">
        <f>feed!M300</f>
        <v>Free Market</v>
      </c>
      <c r="N300">
        <f>SUMPRODUCT(MID(0&amp;feed!N300,LARGE(INDEX(ISNUMBER(--MID(feed!N300,ROW($1:$5),1))*
ROW($1:$5),0),ROW($1:$5))+1,1)*10^ROW($1:$5)/10)</f>
        <v>1614</v>
      </c>
      <c r="O300">
        <f>SUMPRODUCT(MID(0&amp;feed!O300,LARGE(INDEX(ISNUMBER(--MID(feed!O300,ROW($1:$5),1))*
ROW($1:$5),0),ROW($1:$5))+1,1)*10^ROW($1:$5)/10)</f>
        <v>413</v>
      </c>
      <c r="P300" t="str">
        <f>feed!P300</f>
        <v>Untapped</v>
      </c>
      <c r="Q300">
        <f>IF(P300=0,40, IF(P300="Depleted",0, IF(P300="Near Depletion",10, IF(P300="Plentiful",70, IF(P300="Untapped",90,"Error")))))</f>
        <v>90</v>
      </c>
      <c r="R300" t="str">
        <f>feed!Q300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feed!R300</f>
        <v>East Indies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300" t="str">
        <f>feed!U300</f>
        <v>http://blocgame.com/stats.php?id=61669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>V300-H300*750-K300*375-L300*375</f>
        <v>9930</v>
      </c>
      <c r="AA300" s="8">
        <f>V300/N300</f>
        <v>14.981412639405205</v>
      </c>
      <c r="AB300" s="4">
        <f>N300/6</f>
        <v>269</v>
      </c>
      <c r="AC300" s="4">
        <f>V300/6</f>
        <v>4030</v>
      </c>
    </row>
    <row r="301" spans="1:29" x14ac:dyDescent="0.25">
      <c r="A301" t="str">
        <f>feed!A301</f>
        <v>fotamorgana</v>
      </c>
      <c r="B301" t="str">
        <f>feed!B301</f>
        <v>nadim</v>
      </c>
      <c r="C301" t="str">
        <f>feed!C301</f>
        <v>Steel Brotherhood</v>
      </c>
      <c r="D301">
        <f>SUMPRODUCT(MID(0&amp;feed!D301,LARGE(INDEX(ISNUMBER(--MID(feed!D301,ROW($1:$19),1))*
ROW($1:$19),0),ROW($1:$19))+1,1)*10^ROW($1:$19)/10)</f>
        <v>7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Pariah</v>
      </c>
      <c r="H301">
        <f>SUMPRODUCT(MID(0&amp;feed!H301,LARGE(INDEX(ISNUMBER(--MID(feed!H301,ROW($1:$1),1))*
ROW($1:$1),0),ROW($1:$1))+1,1)*10^ROW($1:$1)/10)</f>
        <v>0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1</v>
      </c>
      <c r="K301">
        <f>SUMPRODUCT(MID(0&amp;feed!K301,LARGE(INDEX(ISNUMBER(--MID(feed!K301,ROW($1:$19),1))*
ROW($1:$19),0),ROW($1:$19))+1,1)*10^ROW($1:$19)/10)</f>
        <v>3</v>
      </c>
      <c r="L301">
        <f>SUMPRODUCT(MID(0&amp;feed!L301,LARGE(INDEX(ISNUMBER(--MID(feed!L301,ROW($1:$19),1))*
ROW($1:$19),0),ROW($1:$19))+1,1)*10^ROW($1:$19)/10)</f>
        <v>4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1613</v>
      </c>
      <c r="O301">
        <f>SUMPRODUCT(MID(0&amp;feed!O301,LARGE(INDEX(ISNUMBER(--MID(feed!O301,ROW($1:$5),1))*
ROW($1:$5),0),ROW($1:$5))+1,1)*10^ROW($1:$5)/10)</f>
        <v>121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Meagre</v>
      </c>
      <c r="S301">
        <f>IF(R301="None",0, IF(R301="Meagre",1.5, IF(R301="Small",3, IF(R301="Mediocre",4.5, IF(R301="Somewhat Large",6, IF(R301="Large",7.5, IF(R301="Powerful",9, IF(R301="Very Powerful",10,"Error"))))))))</f>
        <v>1.5</v>
      </c>
      <c r="T301" t="str">
        <f>feed!R301</f>
        <v>East Indies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301" t="str">
        <f>feed!U301</f>
        <v>http://blocgame.com/stats.php?id=62833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862</v>
      </c>
      <c r="AA301" s="8">
        <f>V301/N301</f>
        <v>2.1618102913825172</v>
      </c>
      <c r="AB301" s="4">
        <f>N301/6</f>
        <v>268.83333333333331</v>
      </c>
      <c r="AC301" s="4">
        <f>V301/6</f>
        <v>581.16666666666663</v>
      </c>
    </row>
    <row r="302" spans="1:29" x14ac:dyDescent="0.25">
      <c r="A302" t="str">
        <f>feed!A302</f>
        <v>Alohaha</v>
      </c>
      <c r="B302" t="str">
        <f>feed!B302</f>
        <v>Jakeirt</v>
      </c>
      <c r="C302">
        <f>feed!C302</f>
        <v>0</v>
      </c>
      <c r="D302">
        <f>SUMPRODUCT(MID(0&amp;feed!D302,LARGE(INDEX(ISNUMBER(--MID(feed!D302,ROW($1:$19),1))*
ROW($1:$19),0),ROW($1:$19))+1,1)*10^ROW($1:$19)/10)</f>
        <v>2</v>
      </c>
      <c r="E302">
        <f>SUMPRODUCT(MID(0&amp;feed!E302,LARGE(INDEX(ISNUMBER(--MID(feed!E302,ROW($1:$19),1))*
ROW($1:$19),0),ROW($1:$19))+1,1)*10^ROW($1:$19)/10)</f>
        <v>0</v>
      </c>
      <c r="F302" t="str">
        <f>feed!F302</f>
        <v>Finest of the 19th century</v>
      </c>
      <c r="G302" t="str">
        <f>feed!G302</f>
        <v>Nice</v>
      </c>
      <c r="H302">
        <f>SUMPRODUCT(MID(0&amp;feed!H302,LARGE(INDEX(ISNUMBER(--MID(feed!H302,ROW($1:$1),1))*
ROW($1:$1),0),ROW($1:$1))+1,1)*10^ROW($1:$1)/10)</f>
        <v>1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42</v>
      </c>
      <c r="K302">
        <f>SUMPRODUCT(MID(0&amp;feed!K302,LARGE(INDEX(ISNUMBER(--MID(feed!K302,ROW($1:$19),1))*
ROW($1:$19),0),ROW($1:$19))+1,1)*10^ROW($1:$19)/10)</f>
        <v>5</v>
      </c>
      <c r="L302">
        <f>SUMPRODUCT(MID(0&amp;feed!L302,LARGE(INDEX(ISNUMBER(--MID(feed!L302,ROW($1:$19),1))*
ROW($1:$19),0),ROW($1:$19))+1,1)*10^ROW($1:$19)/10)</f>
        <v>9</v>
      </c>
      <c r="M302" t="str">
        <f>feed!M302</f>
        <v>Mixed Economy</v>
      </c>
      <c r="N302">
        <f>SUMPRODUCT(MID(0&amp;feed!N302,LARGE(INDEX(ISNUMBER(--MID(feed!N302,ROW($1:$5),1))*
ROW($1:$5),0),ROW($1:$5))+1,1)*10^ROW($1:$5)/10)</f>
        <v>1612</v>
      </c>
      <c r="O302">
        <f>SUMPRODUCT(MID(0&amp;feed!O302,LARGE(INDEX(ISNUMBER(--MID(feed!O302,ROW($1:$5),1))*
ROW($1:$5),0),ROW($1:$5))+1,1)*10^ROW($1:$5)/10)</f>
        <v>0</v>
      </c>
      <c r="P302" t="str">
        <f>feed!P302</f>
        <v>Untapped</v>
      </c>
      <c r="Q302">
        <f>IF(P302=0,40, IF(P302="Depleted",0, IF(P302="Near Depletion",10, IF(P302="Plentiful",70, IF(P302="Untapped",90,"Error")))))</f>
        <v>90</v>
      </c>
      <c r="R302" t="str">
        <f>feed!Q302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feed!R302</f>
        <v>Congo</v>
      </c>
      <c r="U302" t="str">
        <f>feed!S302</f>
        <v>Neutral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302" t="str">
        <f>feed!U302</f>
        <v>http://blocgame.com/stats.php?id=57669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184</v>
      </c>
      <c r="AA302" s="8">
        <f>V302/N302</f>
        <v>3.8362282878411911</v>
      </c>
      <c r="AB302" s="4">
        <f>N302/6</f>
        <v>268.66666666666669</v>
      </c>
      <c r="AC302" s="4">
        <f>V302/6</f>
        <v>1030.6666666666667</v>
      </c>
    </row>
    <row r="303" spans="1:29" x14ac:dyDescent="0.25">
      <c r="A303" t="str">
        <f>feed!A303</f>
        <v>Tandak</v>
      </c>
      <c r="B303" t="str">
        <f>feed!B303</f>
        <v>jimmyyus</v>
      </c>
      <c r="C303" t="str">
        <f>feed!C303</f>
        <v>PIRATES</v>
      </c>
      <c r="D303">
        <f>SUMPRODUCT(MID(0&amp;feed!D303,LARGE(INDEX(ISNUMBER(--MID(feed!D303,ROW($1:$19),1))*
ROW($1:$19),0),ROW($1:$19))+1,1)*10^ROW($1:$19)/10)</f>
        <v>68</v>
      </c>
      <c r="E303">
        <f>SUMPRODUCT(MID(0&amp;feed!E303,LARGE(INDEX(ISNUMBER(--MID(feed!E303,ROW($1:$19),1))*
ROW($1:$19),0),ROW($1:$19))+1,1)*10^ROW($1:$19)/10)</f>
        <v>1</v>
      </c>
      <c r="F303" t="str">
        <f>feed!F303</f>
        <v>Second World War surplus</v>
      </c>
      <c r="G303" t="str">
        <f>feed!G303</f>
        <v>Angelic</v>
      </c>
      <c r="H303">
        <f>SUMPRODUCT(MID(0&amp;feed!H303,LARGE(INDEX(ISNUMBER(--MID(feed!H303,ROW($1:$1),1))*
ROW($1:$1),0),ROW($1:$1))+1,1)*10^ROW($1:$1)/10)</f>
        <v>2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2</v>
      </c>
      <c r="K303">
        <f>SUMPRODUCT(MID(0&amp;feed!K303,LARGE(INDEX(ISNUMBER(--MID(feed!K303,ROW($1:$19),1))*
ROW($1:$19),0),ROW($1:$19))+1,1)*10^ROW($1:$19)/10)</f>
        <v>20</v>
      </c>
      <c r="L303">
        <f>SUMPRODUCT(MID(0&amp;feed!L303,LARGE(INDEX(ISNUMBER(--MID(feed!L303,ROW($1:$19),1))*
ROW($1:$19),0),ROW($1:$19))+1,1)*10^ROW($1:$19)/10)</f>
        <v>12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1605</v>
      </c>
      <c r="O303">
        <f>SUMPRODUCT(MID(0&amp;feed!O303,LARGE(INDEX(ISNUMBER(--MID(feed!O303,ROW($1:$5),1))*
ROW($1:$5),0),ROW($1:$5))+1,1)*10^ROW($1:$5)/10)</f>
        <v>4024</v>
      </c>
      <c r="P303" t="str">
        <f>feed!P303</f>
        <v>Near Depletion</v>
      </c>
      <c r="Q303">
        <f>IF(P303=0,40, IF(P303="Depleted",0, IF(P303="Near Depletion",10, IF(P303="Plentiful",70, IF(P303="Untapped",90,"Error")))))</f>
        <v>10</v>
      </c>
      <c r="R303" t="str">
        <f>feed!Q303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feed!R303</f>
        <v>Egypt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03" t="str">
        <f>feed!U303</f>
        <v>http://blocgame.com/stats.php?id=62201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5594</v>
      </c>
      <c r="AA303" s="8">
        <f>V303/N303</f>
        <v>11.896573208722742</v>
      </c>
      <c r="AB303" s="4">
        <f>N303/6</f>
        <v>267.5</v>
      </c>
      <c r="AC303" s="4">
        <f>V303/6</f>
        <v>3182.3333333333335</v>
      </c>
    </row>
    <row r="304" spans="1:29" x14ac:dyDescent="0.25">
      <c r="A304" t="str">
        <f>feed!A304</f>
        <v>Stings</v>
      </c>
      <c r="B304" t="str">
        <f>feed!B304</f>
        <v>Sting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122</v>
      </c>
      <c r="E304">
        <f>SUMPRODUCT(MID(0&amp;feed!E304,LARGE(INDEX(ISNUMBER(--MID(feed!E304,ROW($1:$19),1))*
ROW($1:$19),0),ROW($1:$19))+1,1)*10^ROW($1:$19)/10)</f>
        <v>1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Undisciplined Rabble</v>
      </c>
      <c r="J304">
        <f>SUMPRODUCT(MID(0&amp;feed!J304,LARGE(INDEX(ISNUMBER(--MID(feed!J304,ROW($1:$19),1))*
ROW($1:$19),0),ROW($1:$19))+1,1)*10^ROW($1:$19)/10)</f>
        <v>4</v>
      </c>
      <c r="K304">
        <f>SUMPRODUCT(MID(0&amp;feed!K304,LARGE(INDEX(ISNUMBER(--MID(feed!K304,ROW($1:$19),1))*
ROW($1:$19),0),ROW($1:$19))+1,1)*10^ROW($1:$19)/10)</f>
        <v>19</v>
      </c>
      <c r="L304">
        <f>SUMPRODUCT(MID(0&amp;feed!L304,LARGE(INDEX(ISNUMBER(--MID(feed!L304,ROW($1:$19),1))*
ROW($1:$19),0),ROW($1:$19))+1,1)*10^ROW($1:$19)/10)</f>
        <v>18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1595</v>
      </c>
      <c r="O304">
        <f>SUMPRODUCT(MID(0&amp;feed!O304,LARGE(INDEX(ISNUMBER(--MID(feed!O304,ROW($1:$5),1))*
ROW($1:$5),0),ROW($1:$5))+1,1)*10^ROW($1:$5)/10)</f>
        <v>3821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feed!R304</f>
        <v>Mesopotamia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304" t="str">
        <f>feed!U304</f>
        <v>http://blocgame.com/stats.php?id=62660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8280</v>
      </c>
      <c r="AA304" s="8">
        <f>V304/N304</f>
        <v>14.830721003134796</v>
      </c>
      <c r="AB304" s="4">
        <f>N304/6</f>
        <v>265.83333333333331</v>
      </c>
      <c r="AC304" s="4">
        <f>V304/6</f>
        <v>3942.5</v>
      </c>
    </row>
    <row r="305" spans="1:29" x14ac:dyDescent="0.25">
      <c r="A305" t="str">
        <f>feed!A305</f>
        <v>Moneymaking</v>
      </c>
      <c r="B305" t="str">
        <f>feed!B305</f>
        <v>Bill Gates</v>
      </c>
      <c r="C305" t="str">
        <f>feed!C305</f>
        <v>Steel Brotherhood</v>
      </c>
      <c r="D305">
        <f>SUMPRODUCT(MID(0&amp;feed!D305,LARGE(INDEX(ISNUMBER(--MID(feed!D305,ROW($1:$19),1))*
ROW($1:$19),0),ROW($1:$19))+1,1)*10^ROW($1:$19)/10)</f>
        <v>7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1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141</v>
      </c>
      <c r="K305">
        <f>SUMPRODUCT(MID(0&amp;feed!K305,LARGE(INDEX(ISNUMBER(--MID(feed!K305,ROW($1:$19),1))*
ROW($1:$19),0),ROW($1:$19))+1,1)*10^ROW($1:$19)/10)</f>
        <v>11</v>
      </c>
      <c r="L305">
        <f>SUMPRODUCT(MID(0&amp;feed!L305,LARGE(INDEX(ISNUMBER(--MID(feed!L305,ROW($1:$19),1))*
ROW($1:$19),0),ROW($1:$19))+1,1)*10^ROW($1:$19)/10)</f>
        <v>11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1591</v>
      </c>
      <c r="O305">
        <f>SUMPRODUCT(MID(0&amp;feed!O305,LARGE(INDEX(ISNUMBER(--MID(feed!O305,ROW($1:$5),1))*
ROW($1:$5),0),ROW($1:$5))+1,1)*10^ROW($1:$5)/10)</f>
        <v>1517</v>
      </c>
      <c r="P305" t="str">
        <f>feed!P305</f>
        <v>Untapped</v>
      </c>
      <c r="Q305">
        <f>IF(P305=0,40, IF(P305="Depleted",0, IF(P305="Near Depletion",10, IF(P305="Plentiful",70, IF(P305="Untapped",90,"Error")))))</f>
        <v>90</v>
      </c>
      <c r="R305" t="str">
        <f>feed!Q305</f>
        <v>Mediocre</v>
      </c>
      <c r="S305">
        <f>IF(R305="None",0, IF(R305="Meagre",1.5, IF(R305="Small",3, IF(R305="Mediocre",4.5, IF(R305="Somewhat Large",6, IF(R305="Large",7.5, IF(R305="Powerful",9, IF(R305="Very Powerful",10,"Error"))))))))</f>
        <v>4.5</v>
      </c>
      <c r="T305" t="str">
        <f>feed!R305</f>
        <v>Arabia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305" t="str">
        <f>feed!U305</f>
        <v>http://blocgame.com/stats.php?id=64271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-1430</v>
      </c>
      <c r="AA305" s="8">
        <f>V305/N305</f>
        <v>4.7580138277812694</v>
      </c>
      <c r="AB305" s="4">
        <f>N305/6</f>
        <v>265.16666666666669</v>
      </c>
      <c r="AC305" s="4">
        <f>V305/6</f>
        <v>1261.6666666666667</v>
      </c>
    </row>
    <row r="306" spans="1:29" x14ac:dyDescent="0.25">
      <c r="A306" t="str">
        <f>feed!A306</f>
        <v>Darkstone</v>
      </c>
      <c r="B306" t="str">
        <f>feed!B306</f>
        <v>Trakel</v>
      </c>
      <c r="C306" t="str">
        <f>feed!C306</f>
        <v>The Hetairoi Guild</v>
      </c>
      <c r="D306">
        <f>SUMPRODUCT(MID(0&amp;feed!D306,LARGE(INDEX(ISNUMBER(--MID(feed!D306,ROW($1:$19),1))*
ROW($1:$19),0),ROW($1:$19))+1,1)*10^ROW($1:$19)/10)</f>
        <v>114</v>
      </c>
      <c r="E306">
        <f>SUMPRODUCT(MID(0&amp;feed!E306,LARGE(INDEX(ISNUMBER(--MID(feed!E306,ROW($1:$19),1))*
ROW($1:$19),0),ROW($1:$19))+1,1)*10^ROW($1:$19)/10)</f>
        <v>3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4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2</v>
      </c>
      <c r="K306">
        <f>SUMPRODUCT(MID(0&amp;feed!K306,LARGE(INDEX(ISNUMBER(--MID(feed!K306,ROW($1:$19),1))*
ROW($1:$19),0),ROW($1:$19))+1,1)*10^ROW($1:$19)/10)</f>
        <v>41</v>
      </c>
      <c r="L306">
        <f>SUMPRODUCT(MID(0&amp;feed!L306,LARGE(INDEX(ISNUMBER(--MID(feed!L306,ROW($1:$19),1))*
ROW($1:$19),0),ROW($1:$19))+1,1)*10^ROW($1:$19)/10)</f>
        <v>23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1583</v>
      </c>
      <c r="O306">
        <f>SUMPRODUCT(MID(0&amp;feed!O306,LARGE(INDEX(ISNUMBER(--MID(feed!O306,ROW($1:$5),1))*
ROW($1:$5),0),ROW($1:$5))+1,1)*10^ROW($1:$5)/10)</f>
        <v>7740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feed!R306</f>
        <v>Arabia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306" t="str">
        <f>feed!U306</f>
        <v>http://blocgame.com/stats.php?id=57176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32019</v>
      </c>
      <c r="AA306" s="8">
        <f>V306/N306</f>
        <v>37.283006948831336</v>
      </c>
      <c r="AB306" s="4">
        <f>N306/6</f>
        <v>263.83333333333331</v>
      </c>
      <c r="AC306" s="4">
        <f>V306/6</f>
        <v>9836.5</v>
      </c>
    </row>
    <row r="307" spans="1:29" x14ac:dyDescent="0.25">
      <c r="A307" t="str">
        <f>feed!A307</f>
        <v>San Palomino</v>
      </c>
      <c r="B307" t="str">
        <f>feed!B307</f>
        <v>Akiravo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131</v>
      </c>
      <c r="E307">
        <f>SUMPRODUCT(MID(0&amp;feed!E307,LARGE(INDEX(ISNUMBER(--MID(feed!E307,ROW($1:$19),1))*
ROW($1:$19),0),ROW($1:$19))+1,1)*10^ROW($1:$19)/10)</f>
        <v>4</v>
      </c>
      <c r="F307" t="str">
        <f>feed!F307</f>
        <v>Korean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4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7</v>
      </c>
      <c r="K307">
        <f>SUMPRODUCT(MID(0&amp;feed!K307,LARGE(INDEX(ISNUMBER(--MID(feed!K307,ROW($1:$19),1))*
ROW($1:$19),0),ROW($1:$19))+1,1)*10^ROW($1:$19)/10)</f>
        <v>32</v>
      </c>
      <c r="L307">
        <f>SUMPRODUCT(MID(0&amp;feed!L307,LARGE(INDEX(ISNUMBER(--MID(feed!L307,ROW($1:$19),1))*
ROW($1:$19),0),ROW($1:$19))+1,1)*10^ROW($1:$19)/10)</f>
        <v>37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1580</v>
      </c>
      <c r="O307">
        <f>SUMPRODUCT(MID(0&amp;feed!O307,LARGE(INDEX(ISNUMBER(--MID(feed!O307,ROW($1:$5),1))*
ROW($1:$5),0),ROW($1:$5))+1,1)*10^ROW($1:$5)/10)</f>
        <v>8257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feed!R307</f>
        <v>Persia</v>
      </c>
      <c r="U307" t="str">
        <f>feed!S307</f>
        <v>United States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307" t="str">
        <f>feed!U307</f>
        <v>http://blocgame.com/stats.php?id=51103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27984</v>
      </c>
      <c r="AA307" s="8">
        <f>V307/N307</f>
        <v>35.986708860759492</v>
      </c>
      <c r="AB307" s="4">
        <f>N307/6</f>
        <v>263.33333333333331</v>
      </c>
      <c r="AC307" s="4">
        <f>V307/6</f>
        <v>9476.5</v>
      </c>
    </row>
    <row r="308" spans="1:29" x14ac:dyDescent="0.25">
      <c r="A308" t="str">
        <f>feed!A308</f>
        <v>Olympia</v>
      </c>
      <c r="B308" t="str">
        <f>feed!B308</f>
        <v>Xasthur</v>
      </c>
      <c r="C308" t="str">
        <f>feed!C308</f>
        <v>Brotherhood of Nod</v>
      </c>
      <c r="D308">
        <f>SUMPRODUCT(MID(0&amp;feed!D308,LARGE(INDEX(ISNUMBER(--MID(feed!D308,ROW($1:$19),1))*
ROW($1:$19),0),ROW($1:$19))+1,1)*10^ROW($1:$19)/10)</f>
        <v>78</v>
      </c>
      <c r="E308">
        <f>SUMPRODUCT(MID(0&amp;feed!E308,LARGE(INDEX(ISNUMBER(--MID(feed!E308,ROW($1:$19),1))*
ROW($1:$19),0),ROW($1:$19))+1,1)*10^ROW($1:$19)/10)</f>
        <v>3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4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18</v>
      </c>
      <c r="K308">
        <f>SUMPRODUCT(MID(0&amp;feed!K308,LARGE(INDEX(ISNUMBER(--MID(feed!K308,ROW($1:$19),1))*
ROW($1:$19),0),ROW($1:$19))+1,1)*10^ROW($1:$19)/10)</f>
        <v>20</v>
      </c>
      <c r="L308">
        <f>SUMPRODUCT(MID(0&amp;feed!L308,LARGE(INDEX(ISNUMBER(--MID(feed!L308,ROW($1:$19),1))*
ROW($1:$19),0),ROW($1:$19))+1,1)*10^ROW($1:$19)/10)</f>
        <v>5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1579</v>
      </c>
      <c r="O308">
        <f>SUMPRODUCT(MID(0&amp;feed!O308,LARGE(INDEX(ISNUMBER(--MID(feed!O308,ROW($1:$5),1))*
ROW($1:$5),0),ROW($1:$5))+1,1)*10^ROW($1:$5)/10)</f>
        <v>233</v>
      </c>
      <c r="P308" t="str">
        <f>feed!P308</f>
        <v>Untapped</v>
      </c>
      <c r="Q308">
        <f>IF(P308=0,40, IF(P308="Depleted",0, IF(P308="Near Depletion",10, IF(P308="Plentiful",70, IF(P308="Untapped",90,"Error")))))</f>
        <v>90</v>
      </c>
      <c r="R308" t="str">
        <f>feed!Q308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feed!R308</f>
        <v>China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308" t="str">
        <f>feed!U308</f>
        <v>http://blocgame.com/stats.php?id=51354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29875</v>
      </c>
      <c r="AA308" s="8">
        <f>V308/N308</f>
        <v>26.757441418619379</v>
      </c>
      <c r="AB308" s="4">
        <f>N308/6</f>
        <v>263.16666666666669</v>
      </c>
      <c r="AC308" s="4">
        <f>V308/6</f>
        <v>7041.666666666667</v>
      </c>
    </row>
    <row r="309" spans="1:29" x14ac:dyDescent="0.25">
      <c r="A309" t="str">
        <f>feed!A309</f>
        <v>HARDGAYâ™‚</v>
      </c>
      <c r="B309" t="str">
        <f>feed!B309</f>
        <v>mits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115</v>
      </c>
      <c r="E309">
        <f>SUMPRODUCT(MID(0&amp;feed!E309,LARGE(INDEX(ISNUMBER(--MID(feed!E309,ROW($1:$19),1))*
ROW($1:$19),0),ROW($1:$19))+1,1)*10^ROW($1:$19)/10)</f>
        <v>2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4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3</v>
      </c>
      <c r="K309">
        <f>SUMPRODUCT(MID(0&amp;feed!K309,LARGE(INDEX(ISNUMBER(--MID(feed!K309,ROW($1:$19),1))*
ROW($1:$19),0),ROW($1:$19))+1,1)*10^ROW($1:$19)/10)</f>
        <v>59</v>
      </c>
      <c r="L309">
        <f>SUMPRODUCT(MID(0&amp;feed!L309,LARGE(INDEX(ISNUMBER(--MID(feed!L309,ROW($1:$19),1))*
ROW($1:$19),0),ROW($1:$19))+1,1)*10^ROW($1:$19)/10)</f>
        <v>8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1577</v>
      </c>
      <c r="O309">
        <f>SUMPRODUCT(MID(0&amp;feed!O309,LARGE(INDEX(ISNUMBER(--MID(feed!O309,ROW($1:$5),1))*
ROW($1:$5),0),ROW($1:$5))+1,1)*10^ROW($1:$5)/10)</f>
        <v>8</v>
      </c>
      <c r="P309" t="str">
        <f>feed!P309</f>
        <v>Plentiful</v>
      </c>
      <c r="Q309">
        <f>IF(P309=0,40, IF(P309="Depleted",0, IF(P309="Near Depletion",10, IF(P309="Plentiful",70, IF(P309="Untapped",90,"Error")))))</f>
        <v>70</v>
      </c>
      <c r="R309" t="str">
        <f>feed!Q309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feed!R309</f>
        <v>Pacific Rim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309" t="str">
        <f>feed!U309</f>
        <v>http://blocgame.com/stats.php?id=63324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>V309-H309*750-K309*375-L309*375</f>
        <v>16747</v>
      </c>
      <c r="AA309" s="8">
        <f>V309/N309</f>
        <v>28.454026632847178</v>
      </c>
      <c r="AB309" s="4">
        <f>N309/6</f>
        <v>262.83333333333331</v>
      </c>
      <c r="AC309" s="4">
        <f>V309/6</f>
        <v>7478.666666666667</v>
      </c>
    </row>
    <row r="310" spans="1:29" x14ac:dyDescent="0.25">
      <c r="A310" t="str">
        <f>feed!A310</f>
        <v>Borgasha</v>
      </c>
      <c r="B310" t="str">
        <f>feed!B310</f>
        <v>Magus Evergreen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106</v>
      </c>
      <c r="E310">
        <f>SUMPRODUCT(MID(0&amp;feed!E310,LARGE(INDEX(ISNUMBER(--MID(feed!E310,ROW($1:$19),1))*
ROW($1:$19),0),ROW($1:$19))+1,1)*10^ROW($1:$19)/10)</f>
        <v>6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1</v>
      </c>
      <c r="K310">
        <f>SUMPRODUCT(MID(0&amp;feed!K310,LARGE(INDEX(ISNUMBER(--MID(feed!K310,ROW($1:$19),1))*
ROW($1:$19),0),ROW($1:$19))+1,1)*10^ROW($1:$19)/10)</f>
        <v>15</v>
      </c>
      <c r="L310">
        <f>SUMPRODUCT(MID(0&amp;feed!L310,LARGE(INDEX(ISNUMBER(--MID(feed!L310,ROW($1:$19),1))*
ROW($1:$19),0),ROW($1:$19))+1,1)*10^ROW($1:$19)/10)</f>
        <v>10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1576</v>
      </c>
      <c r="O310">
        <f>SUMPRODUCT(MID(0&amp;feed!O310,LARGE(INDEX(ISNUMBER(--MID(feed!O310,ROW($1:$5),1))*
ROW($1:$5),0),ROW($1:$5))+1,1)*10^ROW($1:$5)/10)</f>
        <v>6112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feed!R310</f>
        <v>Atlas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310" t="str">
        <f>feed!U310</f>
        <v>http://blocgame.com/stats.php?id=63407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23183</v>
      </c>
      <c r="AA310" s="8">
        <f>V310/N310</f>
        <v>21.610406091370557</v>
      </c>
      <c r="AB310" s="4">
        <f>N310/6</f>
        <v>262.66666666666669</v>
      </c>
      <c r="AC310" s="4">
        <f>V310/6</f>
        <v>5676.333333333333</v>
      </c>
    </row>
    <row r="311" spans="1:29" x14ac:dyDescent="0.25">
      <c r="A311" t="str">
        <f>feed!A311</f>
        <v>Shekel Land</v>
      </c>
      <c r="B311" t="str">
        <f>feed!B311</f>
        <v>Sheklesteinthefourth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117</v>
      </c>
      <c r="E311">
        <f>SUMPRODUCT(MID(0&amp;feed!E311,LARGE(INDEX(ISNUMBER(--MID(feed!E311,ROW($1:$19),1))*
ROW($1:$19),0),ROW($1:$19))+1,1)*10^ROW($1:$19)/10)</f>
        <v>3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33</v>
      </c>
      <c r="L311">
        <f>SUMPRODUCT(MID(0&amp;feed!L311,LARGE(INDEX(ISNUMBER(--MID(feed!L311,ROW($1:$19),1))*
ROW($1:$19),0),ROW($1:$19))+1,1)*10^ROW($1:$19)/10)</f>
        <v>18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1573</v>
      </c>
      <c r="O311">
        <f>SUMPRODUCT(MID(0&amp;feed!O311,LARGE(INDEX(ISNUMBER(--MID(feed!O311,ROW($1:$5),1))*
ROW($1:$5),0),ROW($1:$5))+1,1)*10^ROW($1:$5)/10)</f>
        <v>6308</v>
      </c>
      <c r="P311" t="str">
        <f>feed!P311</f>
        <v>Untapped</v>
      </c>
      <c r="Q311">
        <f>IF(P311=0,40, IF(P311="Depleted",0, IF(P311="Near Depletion",10, IF(P311="Plentiful",70, IF(P311="Untapped",90,"Error")))))</f>
        <v>90</v>
      </c>
      <c r="R311" t="str">
        <f>feed!Q311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feed!R311</f>
        <v>Egypt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311" t="str">
        <f>feed!U311</f>
        <v>http://blocgame.com/stats.php?id=54689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30044</v>
      </c>
      <c r="AA311" s="8">
        <f>V311/N311</f>
        <v>32.211697393515578</v>
      </c>
      <c r="AB311" s="4">
        <f>N311/6</f>
        <v>262.16666666666669</v>
      </c>
      <c r="AC311" s="4">
        <f>V311/6</f>
        <v>8444.8333333333339</v>
      </c>
    </row>
    <row r="312" spans="1:29" x14ac:dyDescent="0.25">
      <c r="A312" t="str">
        <f>feed!A312</f>
        <v>Nigiria</v>
      </c>
      <c r="B312" t="str">
        <f>feed!B312</f>
        <v>Tripster60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21</v>
      </c>
      <c r="E312">
        <f>SUMPRODUCT(MID(0&amp;feed!E312,LARGE(INDEX(ISNUMBER(--MID(feed!E312,ROW($1:$19),1))*
ROW($1:$19),0),ROW($1:$19))+1,1)*10^ROW($1:$19)/10)</f>
        <v>0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1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16</v>
      </c>
      <c r="K312">
        <f>SUMPRODUCT(MID(0&amp;feed!K312,LARGE(INDEX(ISNUMBER(--MID(feed!K312,ROW($1:$19),1))*
ROW($1:$19),0),ROW($1:$19))+1,1)*10^ROW($1:$19)/10)</f>
        <v>12</v>
      </c>
      <c r="L312">
        <f>SUMPRODUCT(MID(0&amp;feed!L312,LARGE(INDEX(ISNUMBER(--MID(feed!L312,ROW($1:$19),1))*
ROW($1:$19),0),ROW($1:$19))+1,1)*10^ROW($1:$19)/10)</f>
        <v>5</v>
      </c>
      <c r="M312" t="str">
        <f>feed!M312</f>
        <v>Free Market</v>
      </c>
      <c r="N312">
        <f>SUMPRODUCT(MID(0&amp;feed!N312,LARGE(INDEX(ISNUMBER(--MID(feed!N312,ROW($1:$5),1))*
ROW($1:$5),0),ROW($1:$5))+1,1)*10^ROW($1:$5)/10)</f>
        <v>1567</v>
      </c>
      <c r="O312">
        <f>SUMPRODUCT(MID(0&amp;feed!O312,LARGE(INDEX(ISNUMBER(--MID(feed!O312,ROW($1:$5),1))*
ROW($1:$5),0),ROW($1:$5))+1,1)*10^ROW($1:$5)/10)</f>
        <v>110</v>
      </c>
      <c r="P312">
        <f>feed!P312</f>
        <v>0</v>
      </c>
      <c r="Q312">
        <f>IF(P312=0,40, IF(P312="Depleted",0, IF(P312="Near Depletion",10, IF(P312="Plentiful",70, IF(P312="Untapped",90,"Error")))))</f>
        <v>40</v>
      </c>
      <c r="R312" t="str">
        <f>feed!Q312</f>
        <v>Mediocre</v>
      </c>
      <c r="S312">
        <f>IF(R312="None",0, IF(R312="Meagre",1.5, IF(R312="Small",3, IF(R312="Mediocre",4.5, IF(R312="Somewhat Large",6, IF(R312="Large",7.5, IF(R312="Powerful",9, IF(R312="Very Powerful",10,"Error"))))))))</f>
        <v>4.5</v>
      </c>
      <c r="T312" t="str">
        <f>feed!R312</f>
        <v>West Africa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312" t="str">
        <f>feed!U312</f>
        <v>http://blocgame.com/stats.php?id=46929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8749</v>
      </c>
      <c r="AA312" s="8">
        <f>V312/N312</f>
        <v>10.130185067007019</v>
      </c>
      <c r="AB312" s="4">
        <f>N312/6</f>
        <v>261.16666666666669</v>
      </c>
      <c r="AC312" s="4">
        <f>V312/6</f>
        <v>2645.6666666666665</v>
      </c>
    </row>
    <row r="313" spans="1:29" x14ac:dyDescent="0.25">
      <c r="A313" t="str">
        <f>feed!A313</f>
        <v>Messer</v>
      </c>
      <c r="B313" t="str">
        <f>feed!B313</f>
        <v>Arathis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105</v>
      </c>
      <c r="E313">
        <f>SUMPRODUCT(MID(0&amp;feed!E313,LARGE(INDEX(ISNUMBER(--MID(feed!E313,ROW($1:$19),1))*
ROW($1:$19),0),ROW($1:$19))+1,1)*10^ROW($1:$19)/10)</f>
        <v>1</v>
      </c>
      <c r="F313" t="str">
        <f>feed!F313</f>
        <v>Korean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3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8</v>
      </c>
      <c r="K313">
        <f>SUMPRODUCT(MID(0&amp;feed!K313,LARGE(INDEX(ISNUMBER(--MID(feed!K313,ROW($1:$19),1))*
ROW($1:$19),0),ROW($1:$19))+1,1)*10^ROW($1:$19)/10)</f>
        <v>13</v>
      </c>
      <c r="L313">
        <f>SUMPRODUCT(MID(0&amp;feed!L313,LARGE(INDEX(ISNUMBER(--MID(feed!L313,ROW($1:$19),1))*
ROW($1:$19),0),ROW($1:$19))+1,1)*10^ROW($1:$19)/10)</f>
        <v>4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1567</v>
      </c>
      <c r="O313">
        <f>SUMPRODUCT(MID(0&amp;feed!O313,LARGE(INDEX(ISNUMBER(--MID(feed!O313,ROW($1:$5),1))*
ROW($1:$5),0),ROW($1:$5))+1,1)*10^ROW($1:$5)/10)</f>
        <v>48</v>
      </c>
      <c r="P313" t="str">
        <f>feed!P313</f>
        <v>Plentiful</v>
      </c>
      <c r="Q313">
        <f>IF(P313=0,40, IF(P313="Depleted",0, IF(P313="Near Depletion",10, IF(P313="Plentiful",70, IF(P313="Untapped",90,"Error")))))</f>
        <v>70</v>
      </c>
      <c r="R313" t="str">
        <f>feed!Q313</f>
        <v>Powerful</v>
      </c>
      <c r="S313">
        <f>IF(R313="None",0, IF(R313="Meagre",1.5, IF(R313="Small",3, IF(R313="Mediocre",4.5, IF(R313="Somewhat Large",6, IF(R313="Large",7.5, IF(R313="Powerful",9, IF(R313="Very Powerful",10,"Error"))))))))</f>
        <v>9</v>
      </c>
      <c r="T313" t="str">
        <f>feed!R313</f>
        <v>East Indies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313" t="str">
        <f>feed!U313</f>
        <v>http://blocgame.com/stats.php?id=52483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17662</v>
      </c>
      <c r="AA313" s="8">
        <f>V313/N313</f>
        <v>16.775366943203572</v>
      </c>
      <c r="AB313" s="4">
        <f>N313/6</f>
        <v>261.16666666666669</v>
      </c>
      <c r="AC313" s="4">
        <f>V313/6</f>
        <v>4381.166666666667</v>
      </c>
    </row>
    <row r="314" spans="1:29" x14ac:dyDescent="0.25">
      <c r="A314" t="str">
        <f>feed!A314</f>
        <v>Cyrodill</v>
      </c>
      <c r="B314" t="str">
        <f>feed!B314</f>
        <v>Tihomir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178</v>
      </c>
      <c r="E314">
        <f>SUMPRODUCT(MID(0&amp;feed!E314,LARGE(INDEX(ISNUMBER(--MID(feed!E314,ROW($1:$19),1))*
ROW($1:$19),0),ROW($1:$19))+1,1)*10^ROW($1:$19)/10)</f>
        <v>21</v>
      </c>
      <c r="F314" t="str">
        <f>feed!F314</f>
        <v>Almost Modern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5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21</v>
      </c>
      <c r="K314">
        <f>SUMPRODUCT(MID(0&amp;feed!K314,LARGE(INDEX(ISNUMBER(--MID(feed!K314,ROW($1:$19),1))*
ROW($1:$19),0),ROW($1:$19))+1,1)*10^ROW($1:$19)/10)</f>
        <v>95</v>
      </c>
      <c r="L314">
        <f>SUMPRODUCT(MID(0&amp;feed!L314,LARGE(INDEX(ISNUMBER(--MID(feed!L314,ROW($1:$19),1))*
ROW($1:$19),0),ROW($1:$19))+1,1)*10^ROW($1:$19)/10)</f>
        <v>70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1565</v>
      </c>
      <c r="O314">
        <f>SUMPRODUCT(MID(0&amp;feed!O314,LARGE(INDEX(ISNUMBER(--MID(feed!O314,ROW($1:$5),1))*
ROW($1:$5),0),ROW($1:$5))+1,1)*10^ROW($1:$5)/10)</f>
        <v>7348</v>
      </c>
      <c r="P314" t="str">
        <f>feed!P314</f>
        <v>Untapped</v>
      </c>
      <c r="Q314">
        <f>IF(P314=0,40, IF(P314="Depleted",0, IF(P314="Near Depletion",10, IF(P314="Plentiful",70, IF(P314="Untapped",90,"Error")))))</f>
        <v>90</v>
      </c>
      <c r="R314" t="str">
        <f>feed!Q314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feed!R314</f>
        <v>Mesopotamia</v>
      </c>
      <c r="U314" t="str">
        <f>feed!S314</f>
        <v>United States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314" t="str">
        <f>feed!U314</f>
        <v>http://blocgame.com/stats.php?id=53759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12569</v>
      </c>
      <c r="AA314" s="8">
        <f>V314/N314</f>
        <v>49.964217252396168</v>
      </c>
      <c r="AB314" s="4">
        <f>N314/6</f>
        <v>260.83333333333331</v>
      </c>
      <c r="AC314" s="4">
        <f>V314/6</f>
        <v>13032.333333333334</v>
      </c>
    </row>
    <row r="315" spans="1:29" x14ac:dyDescent="0.25">
      <c r="A315" t="str">
        <f>feed!A317</f>
        <v>KOHREA</v>
      </c>
      <c r="B315" t="str">
        <f>feed!B317</f>
        <v>Kim Jong Ill</v>
      </c>
      <c r="C315" t="str">
        <f>feed!C317</f>
        <v>The Order</v>
      </c>
      <c r="D315">
        <f>SUMPRODUCT(MID(0&amp;feed!D317,LARGE(INDEX(ISNUMBER(--MID(feed!D317,ROW($1:$19),1))*
ROW($1:$19),0),ROW($1:$19))+1,1)*10^ROW($1:$19)/10)</f>
        <v>44</v>
      </c>
      <c r="E315">
        <f>SUMPRODUCT(MID(0&amp;feed!E317,LARGE(INDEX(ISNUMBER(--MID(feed!E317,ROW($1:$19),1))*
ROW($1:$19),0),ROW($1:$19))+1,1)*10^ROW($1:$19)/10)</f>
        <v>4</v>
      </c>
      <c r="F315" t="str">
        <f>feed!F317</f>
        <v>Korean War surplus</v>
      </c>
      <c r="G315" t="str">
        <f>feed!G317</f>
        <v>Pariah</v>
      </c>
      <c r="H315">
        <f>SUMPRODUCT(MID(0&amp;feed!H317,LARGE(INDEX(ISNUMBER(--MID(feed!H317,ROW($1:$1),1))*
ROW($1:$1),0),ROW($1:$1))+1,1)*10^ROW($1:$1)/10)</f>
        <v>2</v>
      </c>
      <c r="I315" t="str">
        <f>feed!I317</f>
        <v>Good</v>
      </c>
      <c r="J315">
        <f>SUMPRODUCT(MID(0&amp;feed!J317,LARGE(INDEX(ISNUMBER(--MID(feed!J317,ROW($1:$19),1))*
ROW($1:$19),0),ROW($1:$19))+1,1)*10^ROW($1:$19)/10)</f>
        <v>9</v>
      </c>
      <c r="K315">
        <f>SUMPRODUCT(MID(0&amp;feed!K317,LARGE(INDEX(ISNUMBER(--MID(feed!K317,ROW($1:$19),1))*
ROW($1:$19),0),ROW($1:$19))+1,1)*10^ROW($1:$19)/10)</f>
        <v>14</v>
      </c>
      <c r="L315">
        <f>SUMPRODUCT(MID(0&amp;feed!L317,LARGE(INDEX(ISNUMBER(--MID(feed!L317,ROW($1:$19),1))*
ROW($1:$19),0),ROW($1:$19))+1,1)*10^ROW($1:$19)/10)</f>
        <v>12</v>
      </c>
      <c r="M315" t="str">
        <f>feed!M317</f>
        <v>Central Planning</v>
      </c>
      <c r="N315">
        <f>SUMPRODUCT(MID(0&amp;feed!N317,LARGE(INDEX(ISNUMBER(--MID(feed!N317,ROW($1:$5),1))*
ROW($1:$5),0),ROW($1:$5))+1,1)*10^ROW($1:$5)/10)</f>
        <v>1564</v>
      </c>
      <c r="O315">
        <f>SUMPRODUCT(MID(0&amp;feed!O317,LARGE(INDEX(ISNUMBER(--MID(feed!O317,ROW($1:$5),1))*
ROW($1:$5),0),ROW($1:$5))+1,1)*10^ROW($1:$5)/10)</f>
        <v>393</v>
      </c>
      <c r="P315" t="str">
        <f>feed!P317</f>
        <v>Untapped</v>
      </c>
      <c r="Q315">
        <f>IF(P315=0,40, IF(P315="Depleted",0, IF(P315="Near Depletion",10, IF(P315="Plentiful",70, IF(P315="Untapped",90,"Error")))))</f>
        <v>90</v>
      </c>
      <c r="R315" t="str">
        <f>feed!Q317</f>
        <v>Mediocre</v>
      </c>
      <c r="S315">
        <f>IF(R315="None",0, IF(R315="Meagre",1.5, IF(R315="Small",3, IF(R315="Mediocre",4.5, IF(R315="Somewhat Large",6, IF(R315="Large",7.5, IF(R315="Powerful",9, IF(R315="Very Powerful",10,"Error"))))))))</f>
        <v>4.5</v>
      </c>
      <c r="T315" t="str">
        <f>feed!R317</f>
        <v>China</v>
      </c>
      <c r="U315" t="str">
        <f>feed!S317</f>
        <v>Soviet Union</v>
      </c>
      <c r="V315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315" t="str">
        <f>feed!U317</f>
        <v>http://blocgame.com/stats.php?id=63926</v>
      </c>
      <c r="X315" s="4">
        <f>SUMPRODUCT(MID(0&amp;feed!V317,LARGE(INDEX(ISNUMBER(--MID(feed!V317,ROW($1:$5),1))*
ROW($1:$5),0),ROW($1:$5))+1,1)*10^ROW($1:$5)/10)</f>
        <v>0</v>
      </c>
      <c r="Y315">
        <f>feed!W317</f>
        <v>0</v>
      </c>
      <c r="Z315" s="4">
        <f>V315-H315*750-K315*375-L315*375</f>
        <v>15236</v>
      </c>
      <c r="AA315" s="8">
        <f>V315/N315</f>
        <v>16.934782608695652</v>
      </c>
      <c r="AB315" s="4">
        <f>N315/6</f>
        <v>260.66666666666669</v>
      </c>
      <c r="AC315" s="4">
        <f>V315/6</f>
        <v>4414.333333333333</v>
      </c>
    </row>
    <row r="316" spans="1:29" x14ac:dyDescent="0.25">
      <c r="A316" t="str">
        <f>feed!A316</f>
        <v>Sector 6</v>
      </c>
      <c r="B316" t="str">
        <f>feed!B316</f>
        <v>porkcannon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74</v>
      </c>
      <c r="E316">
        <f>SUMPRODUCT(MID(0&amp;feed!E316,LARGE(INDEX(ISNUMBER(--MID(feed!E316,ROW($1:$19),1))*
ROW($1:$19),0),ROW($1:$19))+1,1)*10^ROW($1:$19)/10)</f>
        <v>5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2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8</v>
      </c>
      <c r="K316">
        <f>SUMPRODUCT(MID(0&amp;feed!K316,LARGE(INDEX(ISNUMBER(--MID(feed!K316,ROW($1:$19),1))*
ROW($1:$19),0),ROW($1:$19))+1,1)*10^ROW($1:$19)/10)</f>
        <v>9</v>
      </c>
      <c r="L316">
        <f>SUMPRODUCT(MID(0&amp;feed!L316,LARGE(INDEX(ISNUMBER(--MID(feed!L316,ROW($1:$19),1))*
ROW($1:$19),0),ROW($1:$19))+1,1)*10^ROW($1:$19)/10)</f>
        <v>4</v>
      </c>
      <c r="M316" t="str">
        <f>feed!M316</f>
        <v>Mixed Economy</v>
      </c>
      <c r="N316">
        <f>SUMPRODUCT(MID(0&amp;feed!N316,LARGE(INDEX(ISNUMBER(--MID(feed!N316,ROW($1:$5),1))*
ROW($1:$5),0),ROW($1:$5))+1,1)*10^ROW($1:$5)/10)</f>
        <v>1564</v>
      </c>
      <c r="O316">
        <f>SUMPRODUCT(MID(0&amp;feed!O316,LARGE(INDEX(ISNUMBER(--MID(feed!O316,ROW($1:$5),1))*
ROW($1:$5),0),ROW($1:$5))+1,1)*10^ROW($1:$5)/10)</f>
        <v>443</v>
      </c>
      <c r="P316" t="str">
        <f>feed!P316</f>
        <v>Untapped</v>
      </c>
      <c r="Q316">
        <f>IF(P316=0,40, IF(P316="Depleted",0, IF(P316="Near Depletion",10, IF(P316="Plentiful",70, IF(P316="Untapped",90,"Error")))))</f>
        <v>90</v>
      </c>
      <c r="R316" t="str">
        <f>feed!Q316</f>
        <v>Powerful</v>
      </c>
      <c r="S316">
        <f>IF(R316="None",0, IF(R316="Meagre",1.5, IF(R316="Small",3, IF(R316="Mediocre",4.5, IF(R316="Somewhat Large",6, IF(R316="Large",7.5, IF(R316="Powerful",9, IF(R316="Very Powerful",10,"Error"))))))))</f>
        <v>9</v>
      </c>
      <c r="T316" t="str">
        <f>feed!R316</f>
        <v>Pacific Rim</v>
      </c>
      <c r="U316" t="str">
        <f>feed!S316</f>
        <v>Neutral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16" t="str">
        <f>feed!U316</f>
        <v>http://blocgame.com/stats.php?id=63362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27272</v>
      </c>
      <c r="AA316" s="8">
        <f>V316/N316</f>
        <v>21.513427109974426</v>
      </c>
      <c r="AB316" s="4">
        <f>N316/6</f>
        <v>260.66666666666669</v>
      </c>
      <c r="AC316" s="4">
        <f>V316/6</f>
        <v>5607.833333333333</v>
      </c>
    </row>
    <row r="317" spans="1:29" x14ac:dyDescent="0.25">
      <c r="A317" t="str">
        <f>feed!A315</f>
        <v>Shatmapants</v>
      </c>
      <c r="B317" t="str">
        <f>feed!B315</f>
        <v>Penguin</v>
      </c>
      <c r="C317" t="str">
        <f>feed!C315</f>
        <v>Steel Brotherhood</v>
      </c>
      <c r="D317">
        <f>SUMPRODUCT(MID(0&amp;feed!D315,LARGE(INDEX(ISNUMBER(--MID(feed!D315,ROW($1:$19),1))*
ROW($1:$19),0),ROW($1:$19))+1,1)*10^ROW($1:$19)/10)</f>
        <v>59</v>
      </c>
      <c r="E317">
        <f>SUMPRODUCT(MID(0&amp;feed!E315,LARGE(INDEX(ISNUMBER(--MID(feed!E315,ROW($1:$19),1))*
ROW($1:$19),0),ROW($1:$19))+1,1)*10^ROW($1:$19)/10)</f>
        <v>1</v>
      </c>
      <c r="F317" t="str">
        <f>feed!F315</f>
        <v>Vietnam War surplus</v>
      </c>
      <c r="G317" t="str">
        <f>feed!G315</f>
        <v>Gandhi-like</v>
      </c>
      <c r="H317">
        <f>SUMPRODUCT(MID(0&amp;feed!H315,LARGE(INDEX(ISNUMBER(--MID(feed!H315,ROW($1:$1),1))*
ROW($1:$1),0),ROW($1:$1))+1,1)*10^ROW($1:$1)/10)</f>
        <v>2</v>
      </c>
      <c r="I317" t="str">
        <f>feed!I315</f>
        <v>Good</v>
      </c>
      <c r="J317">
        <f>SUMPRODUCT(MID(0&amp;feed!J315,LARGE(INDEX(ISNUMBER(--MID(feed!J315,ROW($1:$19),1))*
ROW($1:$19),0),ROW($1:$19))+1,1)*10^ROW($1:$19)/10)</f>
        <v>7</v>
      </c>
      <c r="K317">
        <f>SUMPRODUCT(MID(0&amp;feed!K315,LARGE(INDEX(ISNUMBER(--MID(feed!K315,ROW($1:$19),1))*
ROW($1:$19),0),ROW($1:$19))+1,1)*10^ROW($1:$19)/10)</f>
        <v>23</v>
      </c>
      <c r="L317">
        <f>SUMPRODUCT(MID(0&amp;feed!L315,LARGE(INDEX(ISNUMBER(--MID(feed!L315,ROW($1:$19),1))*
ROW($1:$19),0),ROW($1:$19))+1,1)*10^ROW($1:$19)/10)</f>
        <v>5</v>
      </c>
      <c r="M317" t="str">
        <f>feed!M315</f>
        <v>Central Planning</v>
      </c>
      <c r="N317">
        <f>SUMPRODUCT(MID(0&amp;feed!N315,LARGE(INDEX(ISNUMBER(--MID(feed!N315,ROW($1:$5),1))*
ROW($1:$5),0),ROW($1:$5))+1,1)*10^ROW($1:$5)/10)</f>
        <v>1564</v>
      </c>
      <c r="O317">
        <f>SUMPRODUCT(MID(0&amp;feed!O315,LARGE(INDEX(ISNUMBER(--MID(feed!O315,ROW($1:$5),1))*
ROW($1:$5),0),ROW($1:$5))+1,1)*10^ROW($1:$5)/10)</f>
        <v>5</v>
      </c>
      <c r="P317" t="str">
        <f>feed!P315</f>
        <v>Untapped</v>
      </c>
      <c r="Q317">
        <f>IF(P317=0,40, IF(P317="Depleted",0, IF(P317="Near Depletion",10, IF(P317="Plentiful",70, IF(P317="Untapped",90,"Error")))))</f>
        <v>90</v>
      </c>
      <c r="R317" t="str">
        <f>feed!Q315</f>
        <v>Mediocre</v>
      </c>
      <c r="S317">
        <f>IF(R317="None",0, IF(R317="Meagre",1.5, IF(R317="Small",3, IF(R317="Mediocre",4.5, IF(R317="Somewhat Large",6, IF(R317="Large",7.5, IF(R317="Powerful",9, IF(R317="Very Powerful",10,"Error"))))))))</f>
        <v>4.5</v>
      </c>
      <c r="T317" t="str">
        <f>feed!R315</f>
        <v>Caribbean</v>
      </c>
      <c r="U317" t="str">
        <f>feed!S315</f>
        <v>Soviet Union</v>
      </c>
      <c r="V317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317" t="str">
        <f>feed!U315</f>
        <v>http://blocgame.com/stats.php?id=58425</v>
      </c>
      <c r="X317" s="4">
        <f>SUMPRODUCT(MID(0&amp;feed!V315,LARGE(INDEX(ISNUMBER(--MID(feed!V315,ROW($1:$5),1))*
ROW($1:$5),0),ROW($1:$5))+1,1)*10^ROW($1:$5)/10)</f>
        <v>0</v>
      </c>
      <c r="Y317">
        <f>feed!W315</f>
        <v>0</v>
      </c>
      <c r="Z317" s="4">
        <f>V317-H317*750-K317*375-L317*375</f>
        <v>15738</v>
      </c>
      <c r="AA317" s="8">
        <f>V317/N317</f>
        <v>17.735294117647058</v>
      </c>
      <c r="AB317" s="4">
        <f>N317/6</f>
        <v>260.66666666666669</v>
      </c>
      <c r="AC317" s="4">
        <f>V317/6</f>
        <v>4623</v>
      </c>
    </row>
    <row r="318" spans="1:29" x14ac:dyDescent="0.25">
      <c r="A318" t="str">
        <f>feed!A318</f>
        <v>Whadjuk</v>
      </c>
      <c r="B318" t="str">
        <f>feed!B318</f>
        <v>MarsOz</v>
      </c>
      <c r="C318" t="str">
        <f>feed!C318</f>
        <v>The Khilafah</v>
      </c>
      <c r="D318">
        <f>SUMPRODUCT(MID(0&amp;feed!D318,LARGE(INDEX(ISNUMBER(--MID(feed!D318,ROW($1:$19),1))*
ROW($1:$19),0),ROW($1:$19))+1,1)*10^ROW($1:$19)/10)</f>
        <v>89</v>
      </c>
      <c r="E318">
        <f>SUMPRODUCT(MID(0&amp;feed!E318,LARGE(INDEX(ISNUMBER(--MID(feed!E318,ROW($1:$19),1))*
ROW($1:$19),0),ROW($1:$19))+1,1)*10^ROW($1:$19)/10)</f>
        <v>2</v>
      </c>
      <c r="F318" t="str">
        <f>feed!F318</f>
        <v>First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2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2</v>
      </c>
      <c r="K318">
        <f>SUMPRODUCT(MID(0&amp;feed!K318,LARGE(INDEX(ISNUMBER(--MID(feed!K318,ROW($1:$19),1))*
ROW($1:$19),0),ROW($1:$19))+1,1)*10^ROW($1:$19)/10)</f>
        <v>7</v>
      </c>
      <c r="L318">
        <f>SUMPRODUCT(MID(0&amp;feed!L318,LARGE(INDEX(ISNUMBER(--MID(feed!L318,ROW($1:$19),1))*
ROW($1:$19),0),ROW($1:$19))+1,1)*10^ROW($1:$19)/10)</f>
        <v>6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1559</v>
      </c>
      <c r="O318">
        <f>SUMPRODUCT(MID(0&amp;feed!O318,LARGE(INDEX(ISNUMBER(--MID(feed!O318,ROW($1:$5),1))*
ROW($1:$5),0),ROW($1:$5))+1,1)*10^ROW($1:$5)/10)</f>
        <v>2087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feed!R318</f>
        <v>Mesopotamia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318" t="str">
        <f>feed!U318</f>
        <v>http://blocgame.com/stats.php?id=63576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4437</v>
      </c>
      <c r="AA318" s="8">
        <f>V318/N318</f>
        <v>6.935214881334189</v>
      </c>
      <c r="AB318" s="4">
        <f>N318/6</f>
        <v>259.83333333333331</v>
      </c>
      <c r="AC318" s="4">
        <f>V318/6</f>
        <v>1802</v>
      </c>
    </row>
    <row r="319" spans="1:29" x14ac:dyDescent="0.25">
      <c r="A319" t="str">
        <f>feed!A319</f>
        <v>Borneon</v>
      </c>
      <c r="B319" t="str">
        <f>feed!B319</f>
        <v>orangsigat</v>
      </c>
      <c r="C319" t="str">
        <f>feed!C319</f>
        <v>PIRATES</v>
      </c>
      <c r="D319">
        <f>SUMPRODUCT(MID(0&amp;feed!D319,LARGE(INDEX(ISNUMBER(--MID(feed!D319,ROW($1:$19),1))*
ROW($1:$19),0),ROW($1:$19))+1,1)*10^ROW($1:$19)/10)</f>
        <v>211</v>
      </c>
      <c r="E319">
        <f>SUMPRODUCT(MID(0&amp;feed!E319,LARGE(INDEX(ISNUMBER(--MID(feed!E319,ROW($1:$19),1))*
ROW($1:$19),0),ROW($1:$19))+1,1)*10^ROW($1:$19)/10)</f>
        <v>17</v>
      </c>
      <c r="F319" t="str">
        <f>feed!F319</f>
        <v>Korean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6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7</v>
      </c>
      <c r="K319">
        <f>SUMPRODUCT(MID(0&amp;feed!K319,LARGE(INDEX(ISNUMBER(--MID(feed!K319,ROW($1:$19),1))*
ROW($1:$19),0),ROW($1:$19))+1,1)*10^ROW($1:$19)/10)</f>
        <v>31</v>
      </c>
      <c r="L319">
        <f>SUMPRODUCT(MID(0&amp;feed!L319,LARGE(INDEX(ISNUMBER(--MID(feed!L319,ROW($1:$19),1))*
ROW($1:$19),0),ROW($1:$19))+1,1)*10^ROW($1:$19)/10)</f>
        <v>21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1557</v>
      </c>
      <c r="O319">
        <f>SUMPRODUCT(MID(0&amp;feed!O319,LARGE(INDEX(ISNUMBER(--MID(feed!O319,ROW($1:$5),1))*
ROW($1:$5),0),ROW($1:$5))+1,1)*10^ROW($1:$5)/10)</f>
        <v>291</v>
      </c>
      <c r="P319" t="str">
        <f>feed!P319</f>
        <v>Untapped</v>
      </c>
      <c r="Q319">
        <f>IF(P319=0,40, IF(P319="Depleted",0, IF(P319="Near Depletion",10, IF(P319="Plentiful",70, IF(P319="Untapped",90,"Error")))))</f>
        <v>90</v>
      </c>
      <c r="R319" t="str">
        <f>feed!Q319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feed!R319</f>
        <v>Caribbean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319" t="str">
        <f>feed!U319</f>
        <v>http://blocgame.com/stats.php?id=61947</v>
      </c>
      <c r="X319" s="4">
        <f>SUMPRODUCT(MID(0&amp;feed!V319,LARGE(INDEX(ISNUMBER(--MID(feed!V319,ROW($1:$5),1))*
ROW($1:$5),0),ROW($1:$5))+1,1)*10^ROW($1:$5)/10)</f>
        <v>7</v>
      </c>
      <c r="Y319">
        <f>feed!W319</f>
        <v>0.05</v>
      </c>
      <c r="Z319" s="4">
        <f>V319-H319*750-K319*375-L319*375</f>
        <v>12912</v>
      </c>
      <c r="AA319" s="8">
        <f>V319/N319</f>
        <v>23.707129094412331</v>
      </c>
      <c r="AB319" s="4">
        <f>N319/6</f>
        <v>259.5</v>
      </c>
      <c r="AC319" s="4">
        <f>V319/6</f>
        <v>6152</v>
      </c>
    </row>
    <row r="320" spans="1:29" x14ac:dyDescent="0.25">
      <c r="A320" t="str">
        <f>feed!A320</f>
        <v>Pokok Sena</v>
      </c>
      <c r="B320" t="str">
        <f>feed!B320</f>
        <v>bobit2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44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16</v>
      </c>
      <c r="K320">
        <f>SUMPRODUCT(MID(0&amp;feed!K320,LARGE(INDEX(ISNUMBER(--MID(feed!K320,ROW($1:$19),1))*
ROW($1:$19),0),ROW($1:$19))+1,1)*10^ROW($1:$19)/10)</f>
        <v>7</v>
      </c>
      <c r="L320">
        <f>SUMPRODUCT(MID(0&amp;feed!L320,LARGE(INDEX(ISNUMBER(--MID(feed!L320,ROW($1:$19),1))*
ROW($1:$19),0),ROW($1:$19))+1,1)*10^ROW($1:$19)/10)</f>
        <v>3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1556</v>
      </c>
      <c r="O320">
        <f>SUMPRODUCT(MID(0&amp;feed!O320,LARGE(INDEX(ISNUMBER(--MID(feed!O320,ROW($1:$5),1))*
ROW($1:$5),0),ROW($1:$5))+1,1)*10^ROW($1:$5)/10)</f>
        <v>352</v>
      </c>
      <c r="P320">
        <f>feed!P320</f>
        <v>0</v>
      </c>
      <c r="Q320">
        <f>IF(P320=0,40, IF(P320="Depleted",0, IF(P320="Near Depletion",10, IF(P320="Plentiful",70, IF(P320="Untapped",90,"Error")))))</f>
        <v>40</v>
      </c>
      <c r="R320" t="str">
        <f>feed!Q320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feed!R320</f>
        <v>East Indies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320" t="str">
        <f>feed!U320</f>
        <v>http://blocgame.com/stats.php?id=63144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17685</v>
      </c>
      <c r="AA320" s="8">
        <f>V320/N320</f>
        <v>14.739717223650386</v>
      </c>
      <c r="AB320" s="4">
        <f>N320/6</f>
        <v>259.33333333333331</v>
      </c>
      <c r="AC320" s="4">
        <f>V320/6</f>
        <v>3822.5</v>
      </c>
    </row>
    <row r="321" spans="1:29" x14ac:dyDescent="0.25">
      <c r="A321" t="str">
        <f>feed!A321</f>
        <v>Aeter</v>
      </c>
      <c r="B321" t="str">
        <f>feed!B321</f>
        <v>Anima6778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96</v>
      </c>
      <c r="E321">
        <f>SUMPRODUCT(MID(0&amp;feed!E321,LARGE(INDEX(ISNUMBER(--MID(feed!E321,ROW($1:$19),1))*
ROW($1:$19),0),ROW($1:$19))+1,1)*10^ROW($1:$19)/10)</f>
        <v>1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4</v>
      </c>
      <c r="I321" t="str">
        <f>feed!I321</f>
        <v>Good</v>
      </c>
      <c r="J321">
        <f>SUMPRODUCT(MID(0&amp;feed!J321,LARGE(INDEX(ISNUMBER(--MID(feed!J321,ROW($1:$19),1))*
ROW($1:$19),0),ROW($1:$19))+1,1)*10^ROW($1:$19)/10)</f>
        <v>10</v>
      </c>
      <c r="K321">
        <f>SUMPRODUCT(MID(0&amp;feed!K321,LARGE(INDEX(ISNUMBER(--MID(feed!K321,ROW($1:$19),1))*
ROW($1:$19),0),ROW($1:$19))+1,1)*10^ROW($1:$19)/10)</f>
        <v>29</v>
      </c>
      <c r="L321">
        <f>SUMPRODUCT(MID(0&amp;feed!L321,LARGE(INDEX(ISNUMBER(--MID(feed!L321,ROW($1:$19),1))*
ROW($1:$19),0),ROW($1:$19))+1,1)*10^ROW($1:$19)/10)</f>
        <v>10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1555</v>
      </c>
      <c r="O321">
        <f>SUMPRODUCT(MID(0&amp;feed!O321,LARGE(INDEX(ISNUMBER(--MID(feed!O321,ROW($1:$5),1))*
ROW($1:$5),0),ROW($1:$5))+1,1)*10^ROW($1:$5)/10)</f>
        <v>323</v>
      </c>
      <c r="P321" t="str">
        <f>feed!P321</f>
        <v>Untapped</v>
      </c>
      <c r="Q321">
        <f>IF(P321=0,40, IF(P321="Depleted",0, IF(P321="Near Depletion",10, IF(P321="Plentiful",70, IF(P321="Untapped",90,"Error")))))</f>
        <v>90</v>
      </c>
      <c r="R321" t="str">
        <f>feed!Q321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feed!R321</f>
        <v>Congo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321" t="str">
        <f>feed!U321</f>
        <v>http://blocgame.com/stats.php?id=61960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24942</v>
      </c>
      <c r="AA321" s="8">
        <f>V321/N321</f>
        <v>27.37427652733119</v>
      </c>
      <c r="AB321" s="4">
        <f>N321/6</f>
        <v>259.16666666666669</v>
      </c>
      <c r="AC321" s="4">
        <f>V321/6</f>
        <v>7094.5</v>
      </c>
    </row>
    <row r="322" spans="1:29" x14ac:dyDescent="0.25">
      <c r="A322" t="str">
        <f>feed!A322</f>
        <v>Vanaheim</v>
      </c>
      <c r="B322" t="str">
        <f>feed!B322</f>
        <v>Nickius BigDickius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77</v>
      </c>
      <c r="E322">
        <f>SUMPRODUCT(MID(0&amp;feed!E322,LARGE(INDEX(ISNUMBER(--MID(feed!E322,ROW($1:$19),1))*
ROW($1:$19),0),ROW($1:$19))+1,1)*10^ROW($1:$19)/10)</f>
        <v>7</v>
      </c>
      <c r="F322" t="str">
        <f>feed!F322</f>
        <v>First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3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5</v>
      </c>
      <c r="K322">
        <f>SUMPRODUCT(MID(0&amp;feed!K322,LARGE(INDEX(ISNUMBER(--MID(feed!K322,ROW($1:$19),1))*
ROW($1:$19),0),ROW($1:$19))+1,1)*10^ROW($1:$19)/10)</f>
        <v>32</v>
      </c>
      <c r="L322">
        <f>SUMPRODUCT(MID(0&amp;feed!L322,LARGE(INDEX(ISNUMBER(--MID(feed!L322,ROW($1:$19),1))*
ROW($1:$19),0),ROW($1:$19))+1,1)*10^ROW($1:$19)/10)</f>
        <v>3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1552</v>
      </c>
      <c r="O322">
        <f>SUMPRODUCT(MID(0&amp;feed!O322,LARGE(INDEX(ISNUMBER(--MID(feed!O322,ROW($1:$5),1))*
ROW($1:$5),0),ROW($1:$5))+1,1)*10^ROW($1:$5)/10)</f>
        <v>11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feed!R322</f>
        <v>Southern Africa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322" t="str">
        <f>feed!U322</f>
        <v>http://blocgame.com/stats.php?id=63832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15712</v>
      </c>
      <c r="AA322" s="8">
        <f>V322/N322</f>
        <v>20.030283505154639</v>
      </c>
      <c r="AB322" s="4">
        <f>N322/6</f>
        <v>258.66666666666669</v>
      </c>
      <c r="AC322" s="4">
        <f>V322/6</f>
        <v>5181.166666666667</v>
      </c>
    </row>
    <row r="323" spans="1:29" x14ac:dyDescent="0.25">
      <c r="A323" t="str">
        <f>feed!A323</f>
        <v>Afrikizonia</v>
      </c>
      <c r="B323" t="str">
        <f>feed!B323</f>
        <v>MacSlothur</v>
      </c>
      <c r="C323" t="str">
        <f>feed!C323</f>
        <v>Steel Brotherhood</v>
      </c>
      <c r="D323">
        <f>SUMPRODUCT(MID(0&amp;feed!D323,LARGE(INDEX(ISNUMBER(--MID(feed!D323,ROW($1:$19),1))*
ROW($1:$19),0),ROW($1:$19))+1,1)*10^ROW($1:$19)/10)</f>
        <v>97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3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15</v>
      </c>
      <c r="K323">
        <f>SUMPRODUCT(MID(0&amp;feed!K323,LARGE(INDEX(ISNUMBER(--MID(feed!K323,ROW($1:$19),1))*
ROW($1:$19),0),ROW($1:$19))+1,1)*10^ROW($1:$19)/10)</f>
        <v>26</v>
      </c>
      <c r="L323">
        <f>SUMPRODUCT(MID(0&amp;feed!L323,LARGE(INDEX(ISNUMBER(--MID(feed!L323,ROW($1:$19),1))*
ROW($1:$19),0),ROW($1:$19))+1,1)*10^ROW($1:$19)/10)</f>
        <v>5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1551</v>
      </c>
      <c r="O323">
        <f>SUMPRODUCT(MID(0&amp;feed!O323,LARGE(INDEX(ISNUMBER(--MID(feed!O323,ROW($1:$5),1))*
ROW($1:$5),0),ROW($1:$5))+1,1)*10^ROW($1:$5)/10)</f>
        <v>601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Mediocre</v>
      </c>
      <c r="S323">
        <f>IF(R323="None",0, IF(R323="Meagre",1.5, IF(R323="Small",3, IF(R323="Mediocre",4.5, IF(R323="Somewhat Large",6, IF(R323="Large",7.5, IF(R323="Powerful",9, IF(R323="Very Powerful",10,"Error"))))))))</f>
        <v>4.5</v>
      </c>
      <c r="T323" t="str">
        <f>feed!R323</f>
        <v>East Africa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323" t="str">
        <f>feed!U323</f>
        <v>http://blocgame.com/stats.php?id=63138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17416</v>
      </c>
      <c r="AA323" s="8">
        <f>V323/N323</f>
        <v>20.174725983236623</v>
      </c>
      <c r="AB323" s="4">
        <f>N323/6</f>
        <v>258.5</v>
      </c>
      <c r="AC323" s="4">
        <f>V323/6</f>
        <v>5215.166666666667</v>
      </c>
    </row>
    <row r="324" spans="1:29" x14ac:dyDescent="0.25">
      <c r="A324" t="str">
        <f>feed!A324</f>
        <v>Octobia</v>
      </c>
      <c r="B324" t="str">
        <f>feed!B324</f>
        <v>Octo</v>
      </c>
      <c r="C324" t="str">
        <f>feed!C324</f>
        <v>The Federal Colonies</v>
      </c>
      <c r="D324">
        <f>SUMPRODUCT(MID(0&amp;feed!D324,LARGE(INDEX(ISNUMBER(--MID(feed!D324,ROW($1:$19),1))*
ROW($1:$19),0),ROW($1:$19))+1,1)*10^ROW($1:$19)/10)</f>
        <v>57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Good</v>
      </c>
      <c r="H324">
        <f>SUMPRODUCT(MID(0&amp;feed!H324,LARGE(INDEX(ISNUMBER(--MID(feed!H324,ROW($1:$1),1))*
ROW($1:$1),0),ROW($1:$1))+1,1)*10^ROW($1:$1)/10)</f>
        <v>0</v>
      </c>
      <c r="I324" t="str">
        <f>feed!I324</f>
        <v>Elite</v>
      </c>
      <c r="J324">
        <f>SUMPRODUCT(MID(0&amp;feed!J324,LARGE(INDEX(ISNUMBER(--MID(feed!J324,ROW($1:$19),1))*
ROW($1:$19),0),ROW($1:$19))+1,1)*10^ROW($1:$19)/10)</f>
        <v>4</v>
      </c>
      <c r="K324">
        <f>SUMPRODUCT(MID(0&amp;feed!K324,LARGE(INDEX(ISNUMBER(--MID(feed!K324,ROW($1:$19),1))*
ROW($1:$19),0),ROW($1:$19))+1,1)*10^ROW($1:$19)/10)</f>
        <v>7</v>
      </c>
      <c r="L324">
        <f>SUMPRODUCT(MID(0&amp;feed!L324,LARGE(INDEX(ISNUMBER(--MID(feed!L324,ROW($1:$19),1))*
ROW($1:$19),0),ROW($1:$19))+1,1)*10^ROW($1:$19)/10)</f>
        <v>12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1546</v>
      </c>
      <c r="O324">
        <f>SUMPRODUCT(MID(0&amp;feed!O324,LARGE(INDEX(ISNUMBER(--MID(feed!O324,ROW($1:$5),1))*
ROW($1:$5),0),ROW($1:$5))+1,1)*10^ROW($1:$5)/10)</f>
        <v>5680</v>
      </c>
      <c r="P324" t="str">
        <f>feed!P324</f>
        <v>Untapped</v>
      </c>
      <c r="Q324">
        <f>IF(P324=0,40, IF(P324="Depleted",0, IF(P324="Near Depletion",10, IF(P324="Plentiful",70, IF(P324="Untapped",90,"Error")))))</f>
        <v>90</v>
      </c>
      <c r="R324" t="str">
        <f>feed!Q324</f>
        <v>Somewhat Large</v>
      </c>
      <c r="S324">
        <f>IF(R324="None",0, IF(R324="Meagre",1.5, IF(R324="Small",3, IF(R324="Mediocre",4.5, IF(R324="Somewhat Large",6, IF(R324="Large",7.5, IF(R324="Powerful",9, IF(R324="Very Powerful",10,"Error"))))))))</f>
        <v>6</v>
      </c>
      <c r="T324" t="str">
        <f>feed!R324</f>
        <v>Arabia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324" t="str">
        <f>feed!U324</f>
        <v>http://blocgame.com/stats.php?id=61272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53077</v>
      </c>
      <c r="AA324" s="8">
        <f>V324/N324</f>
        <v>38.940491591203106</v>
      </c>
      <c r="AB324" s="4">
        <f>N324/6</f>
        <v>257.66666666666669</v>
      </c>
      <c r="AC324" s="4">
        <f>V324/6</f>
        <v>10033.666666666666</v>
      </c>
    </row>
    <row r="325" spans="1:29" x14ac:dyDescent="0.25">
      <c r="A325" t="str">
        <f>feed!A325</f>
        <v>Wladimiria</v>
      </c>
      <c r="B325" t="str">
        <f>feed!B325</f>
        <v>Estagon</v>
      </c>
      <c r="C325" t="str">
        <f>feed!C325</f>
        <v>The Fallen</v>
      </c>
      <c r="D325">
        <f>SUMPRODUCT(MID(0&amp;feed!D325,LARGE(INDEX(ISNUMBER(--MID(feed!D325,ROW($1:$19),1))*
ROW($1:$19),0),ROW($1:$19))+1,1)*10^ROW($1:$19)/10)</f>
        <v>53</v>
      </c>
      <c r="E325">
        <f>SUMPRODUCT(MID(0&amp;feed!E325,LARGE(INDEX(ISNUMBER(--MID(feed!E325,ROW($1:$19),1))*
ROW($1:$19),0),ROW($1:$19))+1,1)*10^ROW($1:$19)/10)</f>
        <v>7</v>
      </c>
      <c r="F325" t="str">
        <f>feed!F325</f>
        <v>Korean War surplus</v>
      </c>
      <c r="G325" t="str">
        <f>feed!G325</f>
        <v>Questionable</v>
      </c>
      <c r="H325">
        <f>SUMPRODUCT(MID(0&amp;feed!H325,LARGE(INDEX(ISNUMBER(--MID(feed!H325,ROW($1:$1),1))*
ROW($1:$1),0),ROW($1:$1))+1,1)*10^ROW($1:$1)/10)</f>
        <v>3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1</v>
      </c>
      <c r="K325">
        <f>SUMPRODUCT(MID(0&amp;feed!K325,LARGE(INDEX(ISNUMBER(--MID(feed!K325,ROW($1:$19),1))*
ROW($1:$19),0),ROW($1:$19))+1,1)*10^ROW($1:$19)/10)</f>
        <v>15</v>
      </c>
      <c r="L325">
        <f>SUMPRODUCT(MID(0&amp;feed!L325,LARGE(INDEX(ISNUMBER(--MID(feed!L325,ROW($1:$19),1))*
ROW($1:$19),0),ROW($1:$19))+1,1)*10^ROW($1:$19)/10)</f>
        <v>15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1544</v>
      </c>
      <c r="O325">
        <f>SUMPRODUCT(MID(0&amp;feed!O325,LARGE(INDEX(ISNUMBER(--MID(feed!O325,ROW($1:$5),1))*
ROW($1:$5),0),ROW($1:$5))+1,1)*10^ROW($1:$5)/10)</f>
        <v>4239</v>
      </c>
      <c r="P325" t="str">
        <f>feed!P325</f>
        <v>Untapped</v>
      </c>
      <c r="Q325">
        <f>IF(P325=0,40, IF(P325="Depleted",0, IF(P325="Near Depletion",10, IF(P325="Plentiful",70, IF(P325="Untapped",90,"Error")))))</f>
        <v>90</v>
      </c>
      <c r="R325" t="str">
        <f>feed!Q325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feed!R325</f>
        <v>Mesopotamia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325" t="str">
        <f>feed!U325</f>
        <v>http://blocgame.com/stats.php?id=52318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24843</v>
      </c>
      <c r="AA325" s="8">
        <f>V325/N325</f>
        <v>24.833549222797927</v>
      </c>
      <c r="AB325" s="4">
        <f>N325/6</f>
        <v>257.33333333333331</v>
      </c>
      <c r="AC325" s="4">
        <f>V325/6</f>
        <v>6390.5</v>
      </c>
    </row>
    <row r="326" spans="1:29" x14ac:dyDescent="0.25">
      <c r="A326" t="str">
        <f>feed!A326</f>
        <v>Free Persia</v>
      </c>
      <c r="B326" t="str">
        <f>feed!B326</f>
        <v>Trump</v>
      </c>
      <c r="C326" t="str">
        <f>feed!C326</f>
        <v>SPQR</v>
      </c>
      <c r="D326">
        <f>SUMPRODUCT(MID(0&amp;feed!D326,LARGE(INDEX(ISNUMBER(--MID(feed!D326,ROW($1:$19),1))*
ROW($1:$19),0),ROW($1:$19))+1,1)*10^ROW($1:$19)/10)</f>
        <v>18</v>
      </c>
      <c r="E326">
        <f>SUMPRODUCT(MID(0&amp;feed!E326,LARGE(INDEX(ISNUMBER(--MID(feed!E326,ROW($1:$19),1))*
ROW($1:$19),0),ROW($1:$19))+1,1)*10^ROW($1:$19)/10)</f>
        <v>0</v>
      </c>
      <c r="F326" t="str">
        <f>feed!F326</f>
        <v>Second World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0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6</v>
      </c>
      <c r="K326">
        <f>SUMPRODUCT(MID(0&amp;feed!K326,LARGE(INDEX(ISNUMBER(--MID(feed!K326,ROW($1:$19),1))*
ROW($1:$19),0),ROW($1:$19))+1,1)*10^ROW($1:$19)/10)</f>
        <v>2</v>
      </c>
      <c r="L326">
        <f>SUMPRODUCT(MID(0&amp;feed!L326,LARGE(INDEX(ISNUMBER(--MID(feed!L326,ROW($1:$19),1))*
ROW($1:$19),0),ROW($1:$19))+1,1)*10^ROW($1:$19)/10)</f>
        <v>2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1544</v>
      </c>
      <c r="O326">
        <f>SUMPRODUCT(MID(0&amp;feed!O326,LARGE(INDEX(ISNUMBER(--MID(feed!O326,ROW($1:$5),1))*
ROW($1:$5),0),ROW($1:$5))+1,1)*10^ROW($1:$5)/10)</f>
        <v>1412</v>
      </c>
      <c r="P326" t="str">
        <f>feed!P326</f>
        <v>Untapped</v>
      </c>
      <c r="Q326">
        <f>IF(P326=0,40, IF(P326="Depleted",0, IF(P326="Near Depletion",10, IF(P326="Plentiful",70, IF(P326="Untapped",90,"Error")))))</f>
        <v>90</v>
      </c>
      <c r="R326" t="str">
        <f>feed!Q326</f>
        <v>None</v>
      </c>
      <c r="S326">
        <f>IF(R326="None",0, IF(R326="Meagre",1.5, IF(R326="Small",3, IF(R326="Mediocre",4.5, IF(R326="Somewhat Large",6, IF(R326="Large",7.5, IF(R326="Powerful",9, IF(R326="Very Powerful",10,"Error"))))))))</f>
        <v>0</v>
      </c>
      <c r="T326" t="str">
        <f>feed!R326</f>
        <v>Persia</v>
      </c>
      <c r="U326" t="str">
        <f>feed!S326</f>
        <v>United States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326" t="str">
        <f>feed!U326</f>
        <v>http://blocgame.com/stats.php?id=62875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>V326-H326*750-K326*375-L326*375</f>
        <v>8804</v>
      </c>
      <c r="AA326" s="8">
        <f>V326/N326</f>
        <v>6.6735751295336785</v>
      </c>
      <c r="AB326" s="4">
        <f>N326/6</f>
        <v>257.33333333333331</v>
      </c>
      <c r="AC326" s="4">
        <f>V326/6</f>
        <v>1717.3333333333333</v>
      </c>
    </row>
    <row r="327" spans="1:29" x14ac:dyDescent="0.25">
      <c r="A327" t="str">
        <f>feed!A327</f>
        <v>Boro</v>
      </c>
      <c r="B327" t="str">
        <f>feed!B327</f>
        <v>Speedy13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52</v>
      </c>
      <c r="E327">
        <f>SUMPRODUCT(MID(0&amp;feed!E327,LARGE(INDEX(ISNUMBER(--MID(feed!E327,ROW($1:$19),1))*
ROW($1:$19),0),ROW($1:$19))+1,1)*10^ROW($1:$19)/10)</f>
        <v>3</v>
      </c>
      <c r="F327" t="str">
        <f>feed!F327</f>
        <v>First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2</v>
      </c>
      <c r="I327" t="str">
        <f>feed!I327</f>
        <v>Standard</v>
      </c>
      <c r="J327">
        <f>SUMPRODUCT(MID(0&amp;feed!J327,LARGE(INDEX(ISNUMBER(--MID(feed!J327,ROW($1:$19),1))*
ROW($1:$19),0),ROW($1:$19))+1,1)*10^ROW($1:$19)/10)</f>
        <v>4</v>
      </c>
      <c r="K327">
        <f>SUMPRODUCT(MID(0&amp;feed!K327,LARGE(INDEX(ISNUMBER(--MID(feed!K327,ROW($1:$19),1))*
ROW($1:$19),0),ROW($1:$19))+1,1)*10^ROW($1:$19)/10)</f>
        <v>16</v>
      </c>
      <c r="L327">
        <f>SUMPRODUCT(MID(0&amp;feed!L327,LARGE(INDEX(ISNUMBER(--MID(feed!L327,ROW($1:$19),1))*
ROW($1:$19),0),ROW($1:$19))+1,1)*10^ROW($1:$19)/10)</f>
        <v>8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1543</v>
      </c>
      <c r="O327">
        <f>SUMPRODUCT(MID(0&amp;feed!O327,LARGE(INDEX(ISNUMBER(--MID(feed!O327,ROW($1:$5),1))*
ROW($1:$5),0),ROW($1:$5))+1,1)*10^ROW($1:$5)/10)</f>
        <v>563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feed!R327</f>
        <v>Caribbean</v>
      </c>
      <c r="U327" t="str">
        <f>feed!S327</f>
        <v>Neutral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327" t="str">
        <f>feed!U327</f>
        <v>http://blocgame.com/stats.php?id=59257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13670</v>
      </c>
      <c r="AA327" s="8">
        <f>V327/N327</f>
        <v>15.664290343486714</v>
      </c>
      <c r="AB327" s="4">
        <f>N327/6</f>
        <v>257.16666666666669</v>
      </c>
      <c r="AC327" s="4">
        <f>V327/6</f>
        <v>4028.3333333333335</v>
      </c>
    </row>
    <row r="328" spans="1:29" x14ac:dyDescent="0.25">
      <c r="A328" t="str">
        <f>feed!A328</f>
        <v>Ipoh</v>
      </c>
      <c r="B328" t="str">
        <f>feed!B328</f>
        <v>QiffahsyII</v>
      </c>
      <c r="C328" t="str">
        <f>feed!C328</f>
        <v>SPQR</v>
      </c>
      <c r="D328">
        <f>SUMPRODUCT(MID(0&amp;feed!D328,LARGE(INDEX(ISNUMBER(--MID(feed!D328,ROW($1:$19),1))*
ROW($1:$19),0),ROW($1:$19))+1,1)*10^ROW($1:$19)/10)</f>
        <v>98</v>
      </c>
      <c r="E328">
        <f>SUMPRODUCT(MID(0&amp;feed!E328,LARGE(INDEX(ISNUMBER(--MID(feed!E328,ROW($1:$19),1))*
ROW($1:$19),0),ROW($1:$19))+1,1)*10^ROW($1:$19)/10)</f>
        <v>2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2</v>
      </c>
      <c r="I328" t="str">
        <f>feed!I328</f>
        <v>Standard</v>
      </c>
      <c r="J328">
        <f>SUMPRODUCT(MID(0&amp;feed!J328,LARGE(INDEX(ISNUMBER(--MID(feed!J328,ROW($1:$19),1))*
ROW($1:$19),0),ROW($1:$19))+1,1)*10^ROW($1:$19)/10)</f>
        <v>11</v>
      </c>
      <c r="K328">
        <f>SUMPRODUCT(MID(0&amp;feed!K328,LARGE(INDEX(ISNUMBER(--MID(feed!K328,ROW($1:$19),1))*
ROW($1:$19),0),ROW($1:$19))+1,1)*10^ROW($1:$19)/10)</f>
        <v>7</v>
      </c>
      <c r="L328">
        <f>SUMPRODUCT(MID(0&amp;feed!L328,LARGE(INDEX(ISNUMBER(--MID(feed!L328,ROW($1:$19),1))*
ROW($1:$19),0),ROW($1:$19))+1,1)*10^ROW($1:$19)/10)</f>
        <v>15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1542</v>
      </c>
      <c r="O328">
        <f>SUMPRODUCT(MID(0&amp;feed!O328,LARGE(INDEX(ISNUMBER(--MID(feed!O328,ROW($1:$5),1))*
ROW($1:$5),0),ROW($1:$5))+1,1)*10^ROW($1:$5)/10)</f>
        <v>487</v>
      </c>
      <c r="P328" t="str">
        <f>feed!P328</f>
        <v>Untapped</v>
      </c>
      <c r="Q328">
        <f>IF(P328=0,40, IF(P328="Depleted",0, IF(P328="Near Depletion",10, IF(P328="Plentiful",70, IF(P328="Untapped",90,"Error")))))</f>
        <v>90</v>
      </c>
      <c r="R328" t="str">
        <f>feed!Q328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feed!R328</f>
        <v>Arabia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328" t="str">
        <f>feed!U328</f>
        <v>http://blocgame.com/stats.php?id=62127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23870</v>
      </c>
      <c r="AA328" s="8">
        <f>V328/N328</f>
        <v>21.802853437094683</v>
      </c>
      <c r="AB328" s="4">
        <f>N328/6</f>
        <v>257</v>
      </c>
      <c r="AC328" s="4">
        <f>V328/6</f>
        <v>5603.333333333333</v>
      </c>
    </row>
    <row r="329" spans="1:29" x14ac:dyDescent="0.25">
      <c r="A329" t="str">
        <f>feed!A329</f>
        <v>Wafflonia</v>
      </c>
      <c r="B329" t="str">
        <f>feed!B329</f>
        <v>Stellarwaffle</v>
      </c>
      <c r="C329" t="str">
        <f>feed!C329</f>
        <v>SPQR</v>
      </c>
      <c r="D329">
        <f>SUMPRODUCT(MID(0&amp;feed!D329,LARGE(INDEX(ISNUMBER(--MID(feed!D329,ROW($1:$19),1))*
ROW($1:$19),0),ROW($1:$19))+1,1)*10^ROW($1:$19)/10)</f>
        <v>98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3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5</v>
      </c>
      <c r="K329">
        <f>SUMPRODUCT(MID(0&amp;feed!K329,LARGE(INDEX(ISNUMBER(--MID(feed!K329,ROW($1:$19),1))*
ROW($1:$19),0),ROW($1:$19))+1,1)*10^ROW($1:$19)/10)</f>
        <v>16</v>
      </c>
      <c r="L329">
        <f>SUMPRODUCT(MID(0&amp;feed!L329,LARGE(INDEX(ISNUMBER(--MID(feed!L329,ROW($1:$19),1))*
ROW($1:$19),0),ROW($1:$19))+1,1)*10^ROW($1:$19)/10)</f>
        <v>11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1534</v>
      </c>
      <c r="O329">
        <f>SUMPRODUCT(MID(0&amp;feed!O329,LARGE(INDEX(ISNUMBER(--MID(feed!O329,ROW($1:$5),1))*
ROW($1:$5),0),ROW($1:$5))+1,1)*10^ROW($1:$5)/10)</f>
        <v>3765</v>
      </c>
      <c r="P329" t="str">
        <f>feed!P329</f>
        <v>Untapped</v>
      </c>
      <c r="Q329">
        <f>IF(P329=0,40, IF(P329="Depleted",0, IF(P329="Near Depletion",10, IF(P329="Plentiful",70, IF(P329="Untapped",90,"Error")))))</f>
        <v>90</v>
      </c>
      <c r="R329" t="str">
        <f>feed!Q329</f>
        <v>Large</v>
      </c>
      <c r="S329">
        <f>IF(R329="None",0, IF(R329="Meagre",1.5, IF(R329="Small",3, IF(R329="Mediocre",4.5, IF(R329="Somewhat Large",6, IF(R329="Large",7.5, IF(R329="Powerful",9, IF(R329="Very Powerful",10,"Error"))))))))</f>
        <v>7.5</v>
      </c>
      <c r="T329" t="str">
        <f>feed!R329</f>
        <v>Egypt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329" t="str">
        <f>feed!U329</f>
        <v>http://blocgame.com/stats.php?id=63064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27035</v>
      </c>
      <c r="AA329" s="8">
        <f>V329/N329</f>
        <v>25.691003911342893</v>
      </c>
      <c r="AB329" s="4">
        <f>N329/6</f>
        <v>255.66666666666666</v>
      </c>
      <c r="AC329" s="4">
        <f>V329/6</f>
        <v>6568.333333333333</v>
      </c>
    </row>
    <row r="330" spans="1:29" x14ac:dyDescent="0.25">
      <c r="A330" t="str">
        <f>feed!A330</f>
        <v>Kyranistan</v>
      </c>
      <c r="B330" t="str">
        <f>feed!B330</f>
        <v>Michael Hussain</v>
      </c>
      <c r="C330">
        <f>feed!C330</f>
        <v>0</v>
      </c>
      <c r="D330">
        <f>SUMPRODUCT(MID(0&amp;feed!D330,LARGE(INDEX(ISNUMBER(--MID(feed!D330,ROW($1:$19),1))*
ROW($1:$19),0),ROW($1:$19))+1,1)*10^ROW($1:$19)/10)</f>
        <v>7</v>
      </c>
      <c r="E330">
        <f>SUMPRODUCT(MID(0&amp;feed!E330,LARGE(INDEX(ISNUMBER(--MID(feed!E330,ROW($1:$19),1))*
ROW($1:$19),0),ROW($1:$19))+1,1)*10^ROW($1:$19)/10)</f>
        <v>0</v>
      </c>
      <c r="F330" t="str">
        <f>feed!F330</f>
        <v>First World War surplus</v>
      </c>
      <c r="G330" t="str">
        <f>feed!G330</f>
        <v>Nice</v>
      </c>
      <c r="H330">
        <f>SUMPRODUCT(MID(0&amp;feed!H330,LARGE(INDEX(ISNUMBER(--MID(feed!H330,ROW($1:$1),1))*
ROW($1:$1),0),ROW($1:$1))+1,1)*10^ROW($1:$1)/10)</f>
        <v>0</v>
      </c>
      <c r="I330" t="str">
        <f>feed!I330</f>
        <v>Undisciplined Rabble</v>
      </c>
      <c r="J330">
        <f>SUMPRODUCT(MID(0&amp;feed!J330,LARGE(INDEX(ISNUMBER(--MID(feed!J330,ROW($1:$19),1))*
ROW($1:$19),0),ROW($1:$19))+1,1)*10^ROW($1:$19)/10)</f>
        <v>3</v>
      </c>
      <c r="K330">
        <f>SUMPRODUCT(MID(0&amp;feed!K330,LARGE(INDEX(ISNUMBER(--MID(feed!K330,ROW($1:$19),1))*
ROW($1:$19),0),ROW($1:$19))+1,1)*10^ROW($1:$19)/10)</f>
        <v>5</v>
      </c>
      <c r="L330">
        <f>SUMPRODUCT(MID(0&amp;feed!L330,LARGE(INDEX(ISNUMBER(--MID(feed!L330,ROW($1:$19),1))*
ROW($1:$19),0),ROW($1:$19))+1,1)*10^ROW($1:$19)/10)</f>
        <v>5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1531</v>
      </c>
      <c r="O330">
        <f>SUMPRODUCT(MID(0&amp;feed!O330,LARGE(INDEX(ISNUMBER(--MID(feed!O330,ROW($1:$5),1))*
ROW($1:$5),0),ROW($1:$5))+1,1)*10^ROW($1:$5)/10)</f>
        <v>1897</v>
      </c>
      <c r="P330" t="str">
        <f>feed!P330</f>
        <v>Untapped</v>
      </c>
      <c r="Q330">
        <f>IF(P330=0,40, IF(P330="Depleted",0, IF(P330="Near Depletion",10, IF(P330="Plentiful",70, IF(P330="Untapped",90,"Error")))))</f>
        <v>90</v>
      </c>
      <c r="R330" t="str">
        <f>feed!Q330</f>
        <v>Large</v>
      </c>
      <c r="S330">
        <f>IF(R330="None",0, IF(R330="Meagre",1.5, IF(R330="Small",3, IF(R330="Mediocre",4.5, IF(R330="Somewhat Large",6, IF(R330="Large",7.5, IF(R330="Powerful",9, IF(R330="Very Powerful",10,"Error"))))))))</f>
        <v>7.5</v>
      </c>
      <c r="T330" t="str">
        <f>feed!R330</f>
        <v>Persia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330" t="str">
        <f>feed!U330</f>
        <v>http://blocgame.com/stats.php?id=61263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1996</v>
      </c>
      <c r="AA330" s="8">
        <f>V330/N330</f>
        <v>3.7531025473546702</v>
      </c>
      <c r="AB330" s="4">
        <f>N330/6</f>
        <v>255.16666666666666</v>
      </c>
      <c r="AC330" s="4">
        <f>V330/6</f>
        <v>957.66666666666663</v>
      </c>
    </row>
    <row r="331" spans="1:29" x14ac:dyDescent="0.25">
      <c r="A331" t="str">
        <f>feed!A331</f>
        <v>Guadianstan</v>
      </c>
      <c r="B331" t="str">
        <f>feed!B331</f>
        <v>Guadian Bakar</v>
      </c>
      <c r="C331" t="str">
        <f>feed!C331</f>
        <v>Steel Brotherhood</v>
      </c>
      <c r="D331">
        <f>SUMPRODUCT(MID(0&amp;feed!D331,LARGE(INDEX(ISNUMBER(--MID(feed!D331,ROW($1:$19),1))*
ROW($1:$19),0),ROW($1:$19))+1,1)*10^ROW($1:$19)/10)</f>
        <v>5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Questionable</v>
      </c>
      <c r="H331">
        <f>SUMPRODUCT(MID(0&amp;feed!H331,LARGE(INDEX(ISNUMBER(--MID(feed!H331,ROW($1:$1),1))*
ROW($1:$1),0),ROW($1:$1))+1,1)*10^ROW($1:$1)/10)</f>
        <v>2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58</v>
      </c>
      <c r="K331">
        <f>SUMPRODUCT(MID(0&amp;feed!K331,LARGE(INDEX(ISNUMBER(--MID(feed!K331,ROW($1:$19),1))*
ROW($1:$19),0),ROW($1:$19))+1,1)*10^ROW($1:$19)/10)</f>
        <v>13</v>
      </c>
      <c r="L331">
        <f>SUMPRODUCT(MID(0&amp;feed!L331,LARGE(INDEX(ISNUMBER(--MID(feed!L331,ROW($1:$19),1))*
ROW($1:$19),0),ROW($1:$19))+1,1)*10^ROW($1:$19)/10)</f>
        <v>7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1530</v>
      </c>
      <c r="O331">
        <f>SUMPRODUCT(MID(0&amp;feed!O331,LARGE(INDEX(ISNUMBER(--MID(feed!O331,ROW($1:$5),1))*
ROW($1:$5),0),ROW($1:$5))+1,1)*10^ROW($1:$5)/10)</f>
        <v>0</v>
      </c>
      <c r="P331" t="str">
        <f>feed!P331</f>
        <v>Untapped</v>
      </c>
      <c r="Q331">
        <f>IF(P331=0,40, IF(P331="Depleted",0, IF(P331="Near Depletion",10, IF(P331="Plentiful",70, IF(P331="Untapped",90,"Error")))))</f>
        <v>90</v>
      </c>
      <c r="R331" t="str">
        <f>feed!Q331</f>
        <v>None</v>
      </c>
      <c r="S331">
        <f>IF(R331="None",0, IF(R331="Meagre",1.5, IF(R331="Small",3, IF(R331="Mediocre",4.5, IF(R331="Somewhat Large",6, IF(R331="Large",7.5, IF(R331="Powerful",9, IF(R331="Very Powerful",10,"Error"))))))))</f>
        <v>0</v>
      </c>
      <c r="T331" t="str">
        <f>feed!R331</f>
        <v>Gran Colombia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331" t="str">
        <f>feed!U331</f>
        <v>http://blocgame.com/stats.php?id=63250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5072</v>
      </c>
      <c r="AA331" s="8">
        <f>V331/N331</f>
        <v>9.197385620915032</v>
      </c>
      <c r="AB331" s="4">
        <f>N331/6</f>
        <v>255</v>
      </c>
      <c r="AC331" s="4">
        <f>V331/6</f>
        <v>2345.3333333333335</v>
      </c>
    </row>
    <row r="332" spans="1:29" x14ac:dyDescent="0.25">
      <c r="A332" t="str">
        <f>feed!A332</f>
        <v>honk honk</v>
      </c>
      <c r="B332" t="str">
        <f>feed!B332</f>
        <v>Space Hitler</v>
      </c>
      <c r="C332" t="str">
        <f>feed!C332</f>
        <v>The Khilafah</v>
      </c>
      <c r="D332">
        <f>SUMPRODUCT(MID(0&amp;feed!D332,LARGE(INDEX(ISNUMBER(--MID(feed!D332,ROW($1:$19),1))*
ROW($1:$19),0),ROW($1:$19))+1,1)*10^ROW($1:$19)/10)</f>
        <v>139</v>
      </c>
      <c r="E332">
        <f>SUMPRODUCT(MID(0&amp;feed!E332,LARGE(INDEX(ISNUMBER(--MID(feed!E332,ROW($1:$19),1))*
ROW($1:$19),0),ROW($1:$19))+1,1)*10^ROW($1:$19)/10)</f>
        <v>3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3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0</v>
      </c>
      <c r="K332">
        <f>SUMPRODUCT(MID(0&amp;feed!K332,LARGE(INDEX(ISNUMBER(--MID(feed!K332,ROW($1:$19),1))*
ROW($1:$19),0),ROW($1:$19))+1,1)*10^ROW($1:$19)/10)</f>
        <v>20</v>
      </c>
      <c r="L332">
        <f>SUMPRODUCT(MID(0&amp;feed!L332,LARGE(INDEX(ISNUMBER(--MID(feed!L332,ROW($1:$19),1))*
ROW($1:$19),0),ROW($1:$19))+1,1)*10^ROW($1:$19)/10)</f>
        <v>13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1530</v>
      </c>
      <c r="O332">
        <f>SUMPRODUCT(MID(0&amp;feed!O332,LARGE(INDEX(ISNUMBER(--MID(feed!O332,ROW($1:$5),1))*
ROW($1:$5),0),ROW($1:$5))+1,1)*10^ROW($1:$5)/10)</f>
        <v>4167</v>
      </c>
      <c r="P332" t="str">
        <f>feed!P332</f>
        <v>Untapped</v>
      </c>
      <c r="Q332">
        <f>IF(P332=0,40, IF(P332="Depleted",0, IF(P332="Near Depletion",10, IF(P332="Plentiful",70, IF(P332="Untapped",90,"Error")))))</f>
        <v>90</v>
      </c>
      <c r="R332" t="str">
        <f>feed!Q332</f>
        <v>Large</v>
      </c>
      <c r="S332">
        <f>IF(R332="None",0, IF(R332="Meagre",1.5, IF(R332="Small",3, IF(R332="Mediocre",4.5, IF(R332="Somewhat Large",6, IF(R332="Large",7.5, IF(R332="Powerful",9, IF(R332="Very Powerful",10,"Error"))))))))</f>
        <v>7.5</v>
      </c>
      <c r="T332" t="str">
        <f>feed!R332</f>
        <v>Mesopotamia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332" t="str">
        <f>feed!U332</f>
        <v>http://blocgame.com/stats.php?id=63623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20060</v>
      </c>
      <c r="AA332" s="8">
        <f>V332/N332</f>
        <v>22.669934640522875</v>
      </c>
      <c r="AB332" s="4">
        <f>N332/6</f>
        <v>255</v>
      </c>
      <c r="AC332" s="4">
        <f>V332/6</f>
        <v>5780.833333333333</v>
      </c>
    </row>
    <row r="333" spans="1:29" x14ac:dyDescent="0.25">
      <c r="A333" t="str">
        <f>feed!A333</f>
        <v>Turbanistan</v>
      </c>
      <c r="B333" t="str">
        <f>feed!B333</f>
        <v>eromer2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99</v>
      </c>
      <c r="E333">
        <f>SUMPRODUCT(MID(0&amp;feed!E333,LARGE(INDEX(ISNUMBER(--MID(feed!E333,ROW($1:$19),1))*
ROW($1:$19),0),ROW($1:$19))+1,1)*10^ROW($1:$19)/10)</f>
        <v>6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10</v>
      </c>
      <c r="K333">
        <f>SUMPRODUCT(MID(0&amp;feed!K333,LARGE(INDEX(ISNUMBER(--MID(feed!K333,ROW($1:$19),1))*
ROW($1:$19),0),ROW($1:$19))+1,1)*10^ROW($1:$19)/10)</f>
        <v>23</v>
      </c>
      <c r="L333">
        <f>SUMPRODUCT(MID(0&amp;feed!L333,LARGE(INDEX(ISNUMBER(--MID(feed!L333,ROW($1:$19),1))*
ROW($1:$19),0),ROW($1:$19))+1,1)*10^ROW($1:$19)/10)</f>
        <v>4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1529</v>
      </c>
      <c r="O333">
        <f>SUMPRODUCT(MID(0&amp;feed!O333,LARGE(INDEX(ISNUMBER(--MID(feed!O333,ROW($1:$5),1))*
ROW($1:$5),0),ROW($1:$5))+1,1)*10^ROW($1:$5)/10)</f>
        <v>566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feed!R333</f>
        <v>The Subcontinent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333" t="str">
        <f>feed!U333</f>
        <v>http://blocgame.com/stats.php?id=63007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21506</v>
      </c>
      <c r="AA333" s="8">
        <f>V333/N333</f>
        <v>22.15892740353172</v>
      </c>
      <c r="AB333" s="4">
        <f>N333/6</f>
        <v>254.83333333333334</v>
      </c>
      <c r="AC333" s="4">
        <f>V333/6</f>
        <v>5646.833333333333</v>
      </c>
    </row>
    <row r="334" spans="1:29" x14ac:dyDescent="0.25">
      <c r="A334" t="str">
        <f>feed!A334</f>
        <v>Sordidia</v>
      </c>
      <c r="B334" t="str">
        <f>feed!B334</f>
        <v>RogueandaScoundrel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78</v>
      </c>
      <c r="E334">
        <f>SUMPRODUCT(MID(0&amp;feed!E334,LARGE(INDEX(ISNUMBER(--MID(feed!E334,ROW($1:$19),1))*
ROW($1:$19),0),ROW($1:$19))+1,1)*10^ROW($1:$19)/10)</f>
        <v>6</v>
      </c>
      <c r="F334" t="str">
        <f>feed!F334</f>
        <v>Second World War surplus</v>
      </c>
      <c r="G334" t="str">
        <f>feed!G334</f>
        <v>Nice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28</v>
      </c>
      <c r="K334">
        <f>SUMPRODUCT(MID(0&amp;feed!K334,LARGE(INDEX(ISNUMBER(--MID(feed!K334,ROW($1:$19),1))*
ROW($1:$19),0),ROW($1:$19))+1,1)*10^ROW($1:$19)/10)</f>
        <v>30</v>
      </c>
      <c r="L334">
        <f>SUMPRODUCT(MID(0&amp;feed!L334,LARGE(INDEX(ISNUMBER(--MID(feed!L334,ROW($1:$19),1))*
ROW($1:$19),0),ROW($1:$19))+1,1)*10^ROW($1:$19)/10)</f>
        <v>11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1528</v>
      </c>
      <c r="O334">
        <f>SUMPRODUCT(MID(0&amp;feed!O334,LARGE(INDEX(ISNUMBER(--MID(feed!O334,ROW($1:$5),1))*
ROW($1:$5),0),ROW($1:$5))+1,1)*10^ROW($1:$5)/10)</f>
        <v>339</v>
      </c>
      <c r="P334" t="str">
        <f>feed!P334</f>
        <v>Untapped</v>
      </c>
      <c r="Q334">
        <f>IF(P334=0,40, IF(P334="Depleted",0, IF(P334="Near Depletion",10, IF(P334="Plentiful",70, IF(P334="Untapped",90,"Error")))))</f>
        <v>90</v>
      </c>
      <c r="R334" t="str">
        <f>feed!Q334</f>
        <v>Powerful</v>
      </c>
      <c r="S334">
        <f>IF(R334="None",0, IF(R334="Meagre",1.5, IF(R334="Small",3, IF(R334="Mediocre",4.5, IF(R334="Somewhat Large",6, IF(R334="Large",7.5, IF(R334="Powerful",9, IF(R334="Very Powerful",10,"Error"))))))))</f>
        <v>9</v>
      </c>
      <c r="T334" t="str">
        <f>feed!R334</f>
        <v>Caribbean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334" t="str">
        <f>feed!U334</f>
        <v>http://blocgame.com/stats.php?id=63203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22528</v>
      </c>
      <c r="AA334" s="8">
        <f>V334/N334</f>
        <v>25.787303664921467</v>
      </c>
      <c r="AB334" s="4">
        <f>N334/6</f>
        <v>254.66666666666666</v>
      </c>
      <c r="AC334" s="4">
        <f>V334/6</f>
        <v>6567.166666666667</v>
      </c>
    </row>
    <row r="335" spans="1:29" x14ac:dyDescent="0.25">
      <c r="A335" t="str">
        <f>feed!A335</f>
        <v>Viktoria</v>
      </c>
      <c r="B335" t="str">
        <f>feed!B335</f>
        <v>gracious leader skylar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43</v>
      </c>
      <c r="E335">
        <f>SUMPRODUCT(MID(0&amp;feed!E335,LARGE(INDEX(ISNUMBER(--MID(feed!E335,ROW($1:$19),1))*
ROW($1:$19),0),ROW($1:$19))+1,1)*10^ROW($1:$19)/10)</f>
        <v>0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2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27</v>
      </c>
      <c r="K335">
        <f>SUMPRODUCT(MID(0&amp;feed!K335,LARGE(INDEX(ISNUMBER(--MID(feed!K335,ROW($1:$19),1))*
ROW($1:$19),0),ROW($1:$19))+1,1)*10^ROW($1:$19)/10)</f>
        <v>20</v>
      </c>
      <c r="L335">
        <f>SUMPRODUCT(MID(0&amp;feed!L335,LARGE(INDEX(ISNUMBER(--MID(feed!L335,ROW($1:$19),1))*
ROW($1:$19),0),ROW($1:$19))+1,1)*10^ROW($1:$19)/10)</f>
        <v>7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1526</v>
      </c>
      <c r="O335">
        <f>SUMPRODUCT(MID(0&amp;feed!O335,LARGE(INDEX(ISNUMBER(--MID(feed!O335,ROW($1:$5),1))*
ROW($1:$5),0),ROW($1:$5))+1,1)*10^ROW($1:$5)/10)</f>
        <v>295</v>
      </c>
      <c r="P335" t="str">
        <f>feed!P335</f>
        <v>Untapped</v>
      </c>
      <c r="Q335">
        <f>IF(P335=0,40, IF(P335="Depleted",0, IF(P335="Near Depletion",10, IF(P335="Plentiful",70, IF(P335="Untapped",90,"Error")))))</f>
        <v>90</v>
      </c>
      <c r="R335" t="str">
        <f>feed!Q335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feed!R335</f>
        <v>Pacific Rim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335" t="str">
        <f>feed!U335</f>
        <v>http://blocgame.com/stats.php?id=40188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18301</v>
      </c>
      <c r="AA335" s="8">
        <f>V335/N335</f>
        <v>19.610747051114025</v>
      </c>
      <c r="AB335" s="4">
        <f>N335/6</f>
        <v>254.33333333333334</v>
      </c>
      <c r="AC335" s="4">
        <f>V335/6</f>
        <v>4987.666666666667</v>
      </c>
    </row>
    <row r="336" spans="1:29" x14ac:dyDescent="0.25">
      <c r="A336" t="str">
        <f>feed!A336</f>
        <v>Sulon Grande</v>
      </c>
      <c r="B336" t="str">
        <f>feed!B336</f>
        <v>Sulon the Defiler</v>
      </c>
      <c r="C336" t="str">
        <f>feed!C336</f>
        <v>Brotherhood of Nod</v>
      </c>
      <c r="D336">
        <f>SUMPRODUCT(MID(0&amp;feed!D336,LARGE(INDEX(ISNUMBER(--MID(feed!D336,ROW($1:$19),1))*
ROW($1:$19),0),ROW($1:$19))+1,1)*10^ROW($1:$19)/10)</f>
        <v>5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First World War surplus</v>
      </c>
      <c r="G336" t="str">
        <f>feed!G336</f>
        <v>Nice</v>
      </c>
      <c r="H336">
        <f>SUMPRODUCT(MID(0&amp;feed!H336,LARGE(INDEX(ISNUMBER(--MID(feed!H336,ROW($1:$1),1))*
ROW($1:$1),0),ROW($1:$1))+1,1)*10^ROW($1:$1)/10)</f>
        <v>0</v>
      </c>
      <c r="I336" t="str">
        <f>feed!I336</f>
        <v>Poor</v>
      </c>
      <c r="J336">
        <f>SUMPRODUCT(MID(0&amp;feed!J336,LARGE(INDEX(ISNUMBER(--MID(feed!J336,ROW($1:$19),1))*
ROW($1:$19),0),ROW($1:$19))+1,1)*10^ROW($1:$19)/10)</f>
        <v>105</v>
      </c>
      <c r="K336">
        <f>SUMPRODUCT(MID(0&amp;feed!K336,LARGE(INDEX(ISNUMBER(--MID(feed!K336,ROW($1:$19),1))*
ROW($1:$19),0),ROW($1:$19))+1,1)*10^ROW($1:$19)/10)</f>
        <v>4</v>
      </c>
      <c r="L336">
        <f>SUMPRODUCT(MID(0&amp;feed!L336,LARGE(INDEX(ISNUMBER(--MID(feed!L336,ROW($1:$19),1))*
ROW($1:$19),0),ROW($1:$19))+1,1)*10^ROW($1:$19)/10)</f>
        <v>2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1524</v>
      </c>
      <c r="O336">
        <f>SUMPRODUCT(MID(0&amp;feed!O336,LARGE(INDEX(ISNUMBER(--MID(feed!O336,ROW($1:$5),1))*
ROW($1:$5),0),ROW($1:$5))+1,1)*10^ROW($1:$5)/10)</f>
        <v>1869</v>
      </c>
      <c r="P336" t="str">
        <f>feed!P336</f>
        <v>Untapped</v>
      </c>
      <c r="Q336">
        <f>IF(P336=0,40, IF(P336="Depleted",0, IF(P336="Near Depletion",10, IF(P336="Plentiful",70, IF(P336="Untapped",90,"Error")))))</f>
        <v>90</v>
      </c>
      <c r="R336" t="str">
        <f>feed!Q336</f>
        <v>Somewhat Large</v>
      </c>
      <c r="S336">
        <f>IF(R336="None",0, IF(R336="Meagre",1.5, IF(R336="Small",3, IF(R336="Mediocre",4.5, IF(R336="Somewhat Large",6, IF(R336="Large",7.5, IF(R336="Powerful",9, IF(R336="Very Powerful",10,"Error"))))))))</f>
        <v>6</v>
      </c>
      <c r="T336" t="str">
        <f>feed!R336</f>
        <v>Atlas</v>
      </c>
      <c r="U336" t="str">
        <f>feed!S336</f>
        <v>Neutral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336" t="str">
        <f>feed!U336</f>
        <v>http://blocgame.com/stats.php?id=61038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5395</v>
      </c>
      <c r="AA336" s="8">
        <f>V336/N336</f>
        <v>5.0164041994750654</v>
      </c>
      <c r="AB336" s="4">
        <f>N336/6</f>
        <v>254</v>
      </c>
      <c r="AC336" s="4">
        <f>V336/6</f>
        <v>1274.1666666666667</v>
      </c>
    </row>
    <row r="337" spans="1:29" x14ac:dyDescent="0.25">
      <c r="A337" t="str">
        <f>feed!A337</f>
        <v>Invasion Nation</v>
      </c>
      <c r="B337" t="str">
        <f>feed!B337</f>
        <v>Chinese Republican</v>
      </c>
      <c r="C337" t="str">
        <f>feed!C337</f>
        <v>Steel Brotherhood</v>
      </c>
      <c r="D337">
        <f>SUMPRODUCT(MID(0&amp;feed!D337,LARGE(INDEX(ISNUMBER(--MID(feed!D337,ROW($1:$19),1))*
ROW($1:$19),0),ROW($1:$19))+1,1)*10^ROW($1:$19)/10)</f>
        <v>62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7</v>
      </c>
      <c r="L337">
        <f>SUMPRODUCT(MID(0&amp;feed!L337,LARGE(INDEX(ISNUMBER(--MID(feed!L337,ROW($1:$19),1))*
ROW($1:$19),0),ROW($1:$19))+1,1)*10^ROW($1:$19)/10)</f>
        <v>6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1524</v>
      </c>
      <c r="O337">
        <f>SUMPRODUCT(MID(0&amp;feed!O337,LARGE(INDEX(ISNUMBER(--MID(feed!O337,ROW($1:$5),1))*
ROW($1:$5),0),ROW($1:$5))+1,1)*10^ROW($1:$5)/10)</f>
        <v>151</v>
      </c>
      <c r="P337" t="str">
        <f>feed!P337</f>
        <v>Untapped</v>
      </c>
      <c r="Q337">
        <f>IF(P337=0,40, IF(P337="Depleted",0, IF(P337="Near Depletion",10, IF(P337="Plentiful",70, IF(P337="Untapped",90,"Error")))))</f>
        <v>90</v>
      </c>
      <c r="R337" t="str">
        <f>feed!Q337</f>
        <v>Somewhat Large</v>
      </c>
      <c r="S337">
        <f>IF(R337="None",0, IF(R337="Meagre",1.5, IF(R337="Small",3, IF(R337="Mediocre",4.5, IF(R337="Somewhat Large",6, IF(R337="Large",7.5, IF(R337="Powerful",9, IF(R337="Very Powerful",10,"Error"))))))))</f>
        <v>6</v>
      </c>
      <c r="T337" t="str">
        <f>feed!R337</f>
        <v>China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37" t="str">
        <f>feed!U337</f>
        <v>http://blocgame.com/stats.php?id=64541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14764</v>
      </c>
      <c r="AA337" s="8">
        <f>V337/N337</f>
        <v>13.870734908136482</v>
      </c>
      <c r="AB337" s="4">
        <f>N337/6</f>
        <v>254</v>
      </c>
      <c r="AC337" s="4">
        <f>V337/6</f>
        <v>3523.1666666666665</v>
      </c>
    </row>
    <row r="338" spans="1:29" x14ac:dyDescent="0.25">
      <c r="A338" t="str">
        <f>feed!A339</f>
        <v>Sana</v>
      </c>
      <c r="B338" t="str">
        <f>feed!B339</f>
        <v>twiceleader</v>
      </c>
      <c r="C338">
        <f>feed!C339</f>
        <v>0</v>
      </c>
      <c r="D338">
        <f>SUMPRODUCT(MID(0&amp;feed!D339,LARGE(INDEX(ISNUMBER(--MID(feed!D339,ROW($1:$19),1))*
ROW($1:$19),0),ROW($1:$19))+1,1)*10^ROW($1:$19)/10)</f>
        <v>8</v>
      </c>
      <c r="E338">
        <f>SUMPRODUCT(MID(0&amp;feed!E339,LARGE(INDEX(ISNUMBER(--MID(feed!E339,ROW($1:$19),1))*
ROW($1:$19),0),ROW($1:$19))+1,1)*10^ROW($1:$19)/10)</f>
        <v>0</v>
      </c>
      <c r="F338" t="str">
        <f>feed!F339</f>
        <v>Second World War surplus</v>
      </c>
      <c r="G338" t="str">
        <f>feed!G339</f>
        <v>Gandhi-like</v>
      </c>
      <c r="H338">
        <f>SUMPRODUCT(MID(0&amp;feed!H339,LARGE(INDEX(ISNUMBER(--MID(feed!H339,ROW($1:$1),1))*
ROW($1:$1),0),ROW($1:$1))+1,1)*10^ROW($1:$1)/10)</f>
        <v>1</v>
      </c>
      <c r="I338" t="str">
        <f>feed!I339</f>
        <v>Good</v>
      </c>
      <c r="J338">
        <f>SUMPRODUCT(MID(0&amp;feed!J339,LARGE(INDEX(ISNUMBER(--MID(feed!J339,ROW($1:$19),1))*
ROW($1:$19),0),ROW($1:$19))+1,1)*10^ROW($1:$19)/10)</f>
        <v>105</v>
      </c>
      <c r="K338">
        <f>SUMPRODUCT(MID(0&amp;feed!K339,LARGE(INDEX(ISNUMBER(--MID(feed!K339,ROW($1:$19),1))*
ROW($1:$19),0),ROW($1:$19))+1,1)*10^ROW($1:$19)/10)</f>
        <v>4</v>
      </c>
      <c r="L338">
        <f>SUMPRODUCT(MID(0&amp;feed!L339,LARGE(INDEX(ISNUMBER(--MID(feed!L339,ROW($1:$19),1))*
ROW($1:$19),0),ROW($1:$19))+1,1)*10^ROW($1:$19)/10)</f>
        <v>2</v>
      </c>
      <c r="M338" t="str">
        <f>feed!M339</f>
        <v>Central Planning</v>
      </c>
      <c r="N338">
        <f>SUMPRODUCT(MID(0&amp;feed!N339,LARGE(INDEX(ISNUMBER(--MID(feed!N339,ROW($1:$5),1))*
ROW($1:$5),0),ROW($1:$5))+1,1)*10^ROW($1:$5)/10)</f>
        <v>1522</v>
      </c>
      <c r="O338">
        <f>SUMPRODUCT(MID(0&amp;feed!O339,LARGE(INDEX(ISNUMBER(--MID(feed!O339,ROW($1:$5),1))*
ROW($1:$5),0),ROW($1:$5))+1,1)*10^ROW($1:$5)/10)</f>
        <v>2</v>
      </c>
      <c r="P338" t="str">
        <f>feed!P339</f>
        <v>Untapped</v>
      </c>
      <c r="Q338">
        <f>IF(P338=0,40, IF(P338="Depleted",0, IF(P338="Near Depletion",10, IF(P338="Plentiful",70, IF(P338="Untapped",90,"Error")))))</f>
        <v>90</v>
      </c>
      <c r="R338" t="str">
        <f>feed!Q339</f>
        <v>Mediocre</v>
      </c>
      <c r="S338">
        <f>IF(R338="None",0, IF(R338="Meagre",1.5, IF(R338="Small",3, IF(R338="Mediocre",4.5, IF(R338="Somewhat Large",6, IF(R338="Large",7.5, IF(R338="Powerful",9, IF(R338="Very Powerful",10,"Error"))))))))</f>
        <v>4.5</v>
      </c>
      <c r="T338" t="str">
        <f>feed!R339</f>
        <v>China</v>
      </c>
      <c r="U338" t="str">
        <f>feed!S339</f>
        <v>Neutral</v>
      </c>
      <c r="V338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338" t="str">
        <f>feed!U339</f>
        <v>http://blocgame.com/stats.php?id=60262</v>
      </c>
      <c r="X338" s="4">
        <f>SUMPRODUCT(MID(0&amp;feed!V339,LARGE(INDEX(ISNUMBER(--MID(feed!V339,ROW($1:$5),1))*
ROW($1:$5),0),ROW($1:$5))+1,1)*10^ROW($1:$5)/10)</f>
        <v>0</v>
      </c>
      <c r="Y338">
        <f>feed!W339</f>
        <v>0</v>
      </c>
      <c r="Z338" s="4">
        <f>V338-H338*750-K338*375-L338*375</f>
        <v>15567</v>
      </c>
      <c r="AA338" s="8">
        <f>V338/N338</f>
        <v>12.199080157687254</v>
      </c>
      <c r="AB338" s="4">
        <f>N338/6</f>
        <v>253.66666666666666</v>
      </c>
      <c r="AC338" s="4">
        <f>V338/6</f>
        <v>3094.5</v>
      </c>
    </row>
    <row r="339" spans="1:29" x14ac:dyDescent="0.25">
      <c r="A339" t="str">
        <f>feed!A338</f>
        <v>Mongolstan</v>
      </c>
      <c r="B339" t="str">
        <f>feed!B338</f>
        <v>Khan</v>
      </c>
      <c r="C339" t="str">
        <f>feed!C338</f>
        <v>The Order</v>
      </c>
      <c r="D339">
        <f>SUMPRODUCT(MID(0&amp;feed!D338,LARGE(INDEX(ISNUMBER(--MID(feed!D338,ROW($1:$19),1))*
ROW($1:$19),0),ROW($1:$19))+1,1)*10^ROW($1:$19)/10)</f>
        <v>126</v>
      </c>
      <c r="E339">
        <f>SUMPRODUCT(MID(0&amp;feed!E338,LARGE(INDEX(ISNUMBER(--MID(feed!E338,ROW($1:$19),1))*
ROW($1:$19),0),ROW($1:$19))+1,1)*10^ROW($1:$19)/10)</f>
        <v>5</v>
      </c>
      <c r="F339" t="str">
        <f>feed!F338</f>
        <v>Second World War surplus</v>
      </c>
      <c r="G339" t="str">
        <f>feed!G338</f>
        <v>Gandhi-like</v>
      </c>
      <c r="H339">
        <f>SUMPRODUCT(MID(0&amp;feed!H338,LARGE(INDEX(ISNUMBER(--MID(feed!H338,ROW($1:$1),1))*
ROW($1:$1),0),ROW($1:$1))+1,1)*10^ROW($1:$1)/10)</f>
        <v>5</v>
      </c>
      <c r="I339" t="str">
        <f>feed!I338</f>
        <v>Elite</v>
      </c>
      <c r="J339">
        <f>SUMPRODUCT(MID(0&amp;feed!J338,LARGE(INDEX(ISNUMBER(--MID(feed!J338,ROW($1:$19),1))*
ROW($1:$19),0),ROW($1:$19))+1,1)*10^ROW($1:$19)/10)</f>
        <v>4</v>
      </c>
      <c r="K339">
        <f>SUMPRODUCT(MID(0&amp;feed!K338,LARGE(INDEX(ISNUMBER(--MID(feed!K338,ROW($1:$19),1))*
ROW($1:$19),0),ROW($1:$19))+1,1)*10^ROW($1:$19)/10)</f>
        <v>48</v>
      </c>
      <c r="L339">
        <f>SUMPRODUCT(MID(0&amp;feed!L338,LARGE(INDEX(ISNUMBER(--MID(feed!L338,ROW($1:$19),1))*
ROW($1:$19),0),ROW($1:$19))+1,1)*10^ROW($1:$19)/10)</f>
        <v>7</v>
      </c>
      <c r="M339" t="str">
        <f>feed!M338</f>
        <v>Central Planning</v>
      </c>
      <c r="N339">
        <f>SUMPRODUCT(MID(0&amp;feed!N338,LARGE(INDEX(ISNUMBER(--MID(feed!N338,ROW($1:$5),1))*
ROW($1:$5),0),ROW($1:$5))+1,1)*10^ROW($1:$5)/10)</f>
        <v>1522</v>
      </c>
      <c r="O339">
        <f>SUMPRODUCT(MID(0&amp;feed!O338,LARGE(INDEX(ISNUMBER(--MID(feed!O338,ROW($1:$5),1))*
ROW($1:$5),0),ROW($1:$5))+1,1)*10^ROW($1:$5)/10)</f>
        <v>369</v>
      </c>
      <c r="P339" t="str">
        <f>feed!P338</f>
        <v>Untapped</v>
      </c>
      <c r="Q339">
        <f>IF(P339=0,40, IF(P339="Depleted",0, IF(P339="Near Depletion",10, IF(P339="Plentiful",70, IF(P339="Untapped",90,"Error")))))</f>
        <v>90</v>
      </c>
      <c r="R339" t="str">
        <f>feed!Q338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feed!R338</f>
        <v>China</v>
      </c>
      <c r="U339" t="str">
        <f>feed!S338</f>
        <v>Soviet Union</v>
      </c>
      <c r="V33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339" t="str">
        <f>feed!U338</f>
        <v>http://blocgame.com/stats.php?id=47945</v>
      </c>
      <c r="X339" s="4">
        <f>SUMPRODUCT(MID(0&amp;feed!V338,LARGE(INDEX(ISNUMBER(--MID(feed!V338,ROW($1:$5),1))*
ROW($1:$5),0),ROW($1:$5))+1,1)*10^ROW($1:$5)/10)</f>
        <v>0</v>
      </c>
      <c r="Y339">
        <f>feed!W338</f>
        <v>0</v>
      </c>
      <c r="Z339" s="4">
        <f>V339-H339*750-K339*375-L339*375</f>
        <v>35776</v>
      </c>
      <c r="AA339" s="8">
        <f>V339/N339</f>
        <v>39.521024967148492</v>
      </c>
      <c r="AB339" s="4">
        <f>N339/6</f>
        <v>253.66666666666666</v>
      </c>
      <c r="AC339" s="4">
        <f>V339/6</f>
        <v>10025.166666666666</v>
      </c>
    </row>
    <row r="340" spans="1:29" x14ac:dyDescent="0.25">
      <c r="A340" t="str">
        <f>feed!A340</f>
        <v>The Deserted</v>
      </c>
      <c r="B340" t="str">
        <f>feed!B340</f>
        <v>Kamakazi Sunshine</v>
      </c>
      <c r="C340" t="str">
        <f>feed!C340</f>
        <v>Steel Brotherhood</v>
      </c>
      <c r="D340">
        <f>SUMPRODUCT(MID(0&amp;feed!D340,LARGE(INDEX(ISNUMBER(--MID(feed!D340,ROW($1:$19),1))*
ROW($1:$19),0),ROW($1:$19))+1,1)*10^ROW($1:$19)/10)</f>
        <v>81</v>
      </c>
      <c r="E340">
        <f>SUMPRODUCT(MID(0&amp;feed!E340,LARGE(INDEX(ISNUMBER(--MID(feed!E340,ROW($1:$19),1))*
ROW($1:$19),0),ROW($1:$19))+1,1)*10^ROW($1:$19)/10)</f>
        <v>1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3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7</v>
      </c>
      <c r="K340">
        <f>SUMPRODUCT(MID(0&amp;feed!K340,LARGE(INDEX(ISNUMBER(--MID(feed!K340,ROW($1:$19),1))*
ROW($1:$19),0),ROW($1:$19))+1,1)*10^ROW($1:$19)/10)</f>
        <v>20</v>
      </c>
      <c r="L340">
        <f>SUMPRODUCT(MID(0&amp;feed!L340,LARGE(INDEX(ISNUMBER(--MID(feed!L340,ROW($1:$19),1))*
ROW($1:$19),0),ROW($1:$19))+1,1)*10^ROW($1:$19)/10)</f>
        <v>3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1521</v>
      </c>
      <c r="O340">
        <f>SUMPRODUCT(MID(0&amp;feed!O340,LARGE(INDEX(ISNUMBER(--MID(feed!O340,ROW($1:$5),1))*
ROW($1:$5),0),ROW($1:$5))+1,1)*10^ROW($1:$5)/10)</f>
        <v>87</v>
      </c>
      <c r="P340" t="str">
        <f>feed!P340</f>
        <v>Untapped</v>
      </c>
      <c r="Q340">
        <f>IF(P340=0,40, IF(P340="Depleted",0, IF(P340="Near Depletion",10, IF(P340="Plentiful",70, IF(P340="Untapped",90,"Error")))))</f>
        <v>90</v>
      </c>
      <c r="R340" t="str">
        <f>feed!Q340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340" t="str">
        <f>feed!U340</f>
        <v>http://blocgame.com/stats.php?id=40459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8977</v>
      </c>
      <c r="AA340" s="8">
        <f>V340/N340</f>
        <v>13.051939513477976</v>
      </c>
      <c r="AB340" s="4">
        <f>N340/6</f>
        <v>253.5</v>
      </c>
      <c r="AC340" s="4">
        <f>V340/6</f>
        <v>3308.6666666666665</v>
      </c>
    </row>
    <row r="341" spans="1:29" x14ac:dyDescent="0.25">
      <c r="A341" t="str">
        <f>feed!A341</f>
        <v>Avarice</v>
      </c>
      <c r="B341" t="str">
        <f>feed!B341</f>
        <v>Plutus</v>
      </c>
      <c r="C341" t="str">
        <f>feed!C341</f>
        <v>Steel Brotherhood</v>
      </c>
      <c r="D341">
        <f>SUMPRODUCT(MID(0&amp;feed!D341,LARGE(INDEX(ISNUMBER(--MID(feed!D341,ROW($1:$19),1))*
ROW($1:$19),0),ROW($1:$19))+1,1)*10^ROW($1:$19)/10)</f>
        <v>161</v>
      </c>
      <c r="E341">
        <f>SUMPRODUCT(MID(0&amp;feed!E341,LARGE(INDEX(ISNUMBER(--MID(feed!E341,ROW($1:$19),1))*
ROW($1:$19),0),ROW($1:$19))+1,1)*10^ROW($1:$19)/10)</f>
        <v>6</v>
      </c>
      <c r="F341" t="str">
        <f>feed!F341</f>
        <v>Vietnam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6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6</v>
      </c>
      <c r="K341">
        <f>SUMPRODUCT(MID(0&amp;feed!K341,LARGE(INDEX(ISNUMBER(--MID(feed!K341,ROW($1:$19),1))*
ROW($1:$19),0),ROW($1:$19))+1,1)*10^ROW($1:$19)/10)</f>
        <v>59</v>
      </c>
      <c r="L341">
        <f>SUMPRODUCT(MID(0&amp;feed!L341,LARGE(INDEX(ISNUMBER(--MID(feed!L341,ROW($1:$19),1))*
ROW($1:$19),0),ROW($1:$19))+1,1)*10^ROW($1:$19)/10)</f>
        <v>19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1521</v>
      </c>
      <c r="O341">
        <f>SUMPRODUCT(MID(0&amp;feed!O341,LARGE(INDEX(ISNUMBER(--MID(feed!O341,ROW($1:$5),1))*
ROW($1:$5),0),ROW($1:$5))+1,1)*10^ROW($1:$5)/10)</f>
        <v>93</v>
      </c>
      <c r="P341" t="str">
        <f>feed!P341</f>
        <v>Untapped</v>
      </c>
      <c r="Q341">
        <f>IF(P341=0,40, IF(P341="Depleted",0, IF(P341="Near Depletion",10, IF(P341="Plentiful",70, IF(P341="Untapped",90,"Error")))))</f>
        <v>90</v>
      </c>
      <c r="R341" t="str">
        <f>feed!Q341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feed!R341</f>
        <v>East Indies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341" t="str">
        <f>feed!U341</f>
        <v>http://blocgame.com/stats.php?id=63966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45729</v>
      </c>
      <c r="AA341" s="8">
        <f>V341/N341</f>
        <v>52.254437869822482</v>
      </c>
      <c r="AB341" s="4">
        <f>N341/6</f>
        <v>253.5</v>
      </c>
      <c r="AC341" s="4">
        <f>V341/6</f>
        <v>13246.5</v>
      </c>
    </row>
    <row r="342" spans="1:29" x14ac:dyDescent="0.25">
      <c r="A342" t="str">
        <f>feed!A342</f>
        <v>Karat</v>
      </c>
      <c r="B342" t="str">
        <f>feed!B342</f>
        <v>TankGun</v>
      </c>
      <c r="C342" t="str">
        <f>feed!C342</f>
        <v>The Federal Colonies</v>
      </c>
      <c r="D342">
        <f>SUMPRODUCT(MID(0&amp;feed!D342,LARGE(INDEX(ISNUMBER(--MID(feed!D342,ROW($1:$19),1))*
ROW($1:$19),0),ROW($1:$19))+1,1)*10^ROW($1:$19)/10)</f>
        <v>55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1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14</v>
      </c>
      <c r="K342">
        <f>SUMPRODUCT(MID(0&amp;feed!K342,LARGE(INDEX(ISNUMBER(--MID(feed!K342,ROW($1:$19),1))*
ROW($1:$19),0),ROW($1:$19))+1,1)*10^ROW($1:$19)/10)</f>
        <v>6</v>
      </c>
      <c r="L342">
        <f>SUMPRODUCT(MID(0&amp;feed!L342,LARGE(INDEX(ISNUMBER(--MID(feed!L342,ROW($1:$19),1))*
ROW($1:$19),0),ROW($1:$19))+1,1)*10^ROW($1:$19)/10)</f>
        <v>0</v>
      </c>
      <c r="M342" t="str">
        <f>feed!M342</f>
        <v>Free Market</v>
      </c>
      <c r="N342">
        <f>SUMPRODUCT(MID(0&amp;feed!N342,LARGE(INDEX(ISNUMBER(--MID(feed!N342,ROW($1:$5),1))*
ROW($1:$5),0),ROW($1:$5))+1,1)*10^ROW($1:$5)/10)</f>
        <v>1514</v>
      </c>
      <c r="O342">
        <f>SUMPRODUCT(MID(0&amp;feed!O342,LARGE(INDEX(ISNUMBER(--MID(feed!O342,ROW($1:$5),1))*
ROW($1:$5),0),ROW($1:$5))+1,1)*10^ROW($1:$5)/10)</f>
        <v>0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Mediocre</v>
      </c>
      <c r="S342">
        <f>IF(R342="None",0, IF(R342="Meagre",1.5, IF(R342="Small",3, IF(R342="Mediocre",4.5, IF(R342="Somewhat Large",6, IF(R342="Large",7.5, IF(R342="Powerful",9, IF(R342="Very Powerful",10,"Error"))))))))</f>
        <v>4.5</v>
      </c>
      <c r="T342" t="str">
        <f>feed!R342</f>
        <v>Caribbean</v>
      </c>
      <c r="U342" t="str">
        <f>feed!S342</f>
        <v>United States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342" t="str">
        <f>feed!U342</f>
        <v>http://blocgame.com/stats.php?id=45853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18057</v>
      </c>
      <c r="AA342" s="8">
        <f>V342/N342</f>
        <v>13.908190224570674</v>
      </c>
      <c r="AB342" s="4">
        <f>N342/6</f>
        <v>252.33333333333334</v>
      </c>
      <c r="AC342" s="4">
        <f>V342/6</f>
        <v>3509.5</v>
      </c>
    </row>
    <row r="343" spans="1:29" x14ac:dyDescent="0.25">
      <c r="A343" t="str">
        <f>feed!A343</f>
        <v>Arina</v>
      </c>
      <c r="B343" t="str">
        <f>feed!B343</f>
        <v>Hakir</v>
      </c>
      <c r="C343" t="str">
        <f>feed!C343</f>
        <v>Interpol</v>
      </c>
      <c r="D343">
        <f>SUMPRODUCT(MID(0&amp;feed!D343,LARGE(INDEX(ISNUMBER(--MID(feed!D343,ROW($1:$19),1))*
ROW($1:$19),0),ROW($1:$19))+1,1)*10^ROW($1:$19)/10)</f>
        <v>78</v>
      </c>
      <c r="E343">
        <f>SUMPRODUCT(MID(0&amp;feed!E343,LARGE(INDEX(ISNUMBER(--MID(feed!E343,ROW($1:$19),1))*
ROW($1:$19),0),ROW($1:$19))+1,1)*10^ROW($1:$19)/10)</f>
        <v>2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0</v>
      </c>
      <c r="K343">
        <f>SUMPRODUCT(MID(0&amp;feed!K343,LARGE(INDEX(ISNUMBER(--MID(feed!K343,ROW($1:$19),1))*
ROW($1:$19),0),ROW($1:$19))+1,1)*10^ROW($1:$19)/10)</f>
        <v>10</v>
      </c>
      <c r="L343">
        <f>SUMPRODUCT(MID(0&amp;feed!L343,LARGE(INDEX(ISNUMBER(--MID(feed!L343,ROW($1:$19),1))*
ROW($1:$19),0),ROW($1:$19))+1,1)*10^ROW($1:$19)/10)</f>
        <v>4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1507</v>
      </c>
      <c r="O343">
        <f>SUMPRODUCT(MID(0&amp;feed!O343,LARGE(INDEX(ISNUMBER(--MID(feed!O343,ROW($1:$5),1))*
ROW($1:$5),0),ROW($1:$5))+1,1)*10^ROW($1:$5)/10)</f>
        <v>368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feed!R343</f>
        <v>Amazonia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343" t="str">
        <f>feed!U343</f>
        <v>http://blocgame.com/stats.php?id=54480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24245</v>
      </c>
      <c r="AA343" s="8">
        <f>V343/N343</f>
        <v>20.567352355673524</v>
      </c>
      <c r="AB343" s="4">
        <f>N343/6</f>
        <v>251.16666666666666</v>
      </c>
      <c r="AC343" s="4">
        <f>V343/6</f>
        <v>5165.833333333333</v>
      </c>
    </row>
    <row r="344" spans="1:29" x14ac:dyDescent="0.25">
      <c r="A344" t="str">
        <f>feed!A344</f>
        <v>Lepkonia</v>
      </c>
      <c r="B344" t="str">
        <f>feed!B344</f>
        <v>Raguixxx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93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3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1</v>
      </c>
      <c r="K344">
        <f>SUMPRODUCT(MID(0&amp;feed!K344,LARGE(INDEX(ISNUMBER(--MID(feed!K344,ROW($1:$19),1))*
ROW($1:$19),0),ROW($1:$19))+1,1)*10^ROW($1:$19)/10)</f>
        <v>41</v>
      </c>
      <c r="L344">
        <f>SUMPRODUCT(MID(0&amp;feed!L344,LARGE(INDEX(ISNUMBER(--MID(feed!L344,ROW($1:$19),1))*
ROW($1:$19),0),ROW($1:$19))+1,1)*10^ROW($1:$19)/10)</f>
        <v>11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1505</v>
      </c>
      <c r="O344">
        <f>SUMPRODUCT(MID(0&amp;feed!O344,LARGE(INDEX(ISNUMBER(--MID(feed!O344,ROW($1:$5),1))*
ROW($1:$5),0),ROW($1:$5))+1,1)*10^ROW($1:$5)/10)</f>
        <v>11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Large</v>
      </c>
      <c r="S344">
        <f>IF(R344="None",0, IF(R344="Meagre",1.5, IF(R344="Small",3, IF(R344="Mediocre",4.5, IF(R344="Somewhat Large",6, IF(R344="Large",7.5, IF(R344="Powerful",9, IF(R344="Very Powerful",10,"Error"))))))))</f>
        <v>7.5</v>
      </c>
      <c r="T344" t="str">
        <f>feed!R344</f>
        <v>Southern Cone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344" t="str">
        <f>feed!U344</f>
        <v>http://blocgame.com/stats.php?id=55854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22895</v>
      </c>
      <c r="AA344" s="8">
        <f>V344/N344</f>
        <v>29.664451827242527</v>
      </c>
      <c r="AB344" s="4">
        <f>N344/6</f>
        <v>250.83333333333334</v>
      </c>
      <c r="AC344" s="4">
        <f>V344/6</f>
        <v>7440.833333333333</v>
      </c>
    </row>
    <row r="345" spans="1:29" x14ac:dyDescent="0.25">
      <c r="A345" t="str">
        <f>feed!A345</f>
        <v>Losong</v>
      </c>
      <c r="B345" t="str">
        <f>feed!B345</f>
        <v>Hafirus</v>
      </c>
      <c r="C345" t="str">
        <f>feed!C345</f>
        <v>PIRATES</v>
      </c>
      <c r="D345">
        <f>SUMPRODUCT(MID(0&amp;feed!D345,LARGE(INDEX(ISNUMBER(--MID(feed!D345,ROW($1:$19),1))*
ROW($1:$19),0),ROW($1:$19))+1,1)*10^ROW($1:$19)/10)</f>
        <v>75</v>
      </c>
      <c r="E345">
        <f>SUMPRODUCT(MID(0&amp;feed!E345,LARGE(INDEX(ISNUMBER(--MID(feed!E345,ROW($1:$19),1))*
ROW($1:$19),0),ROW($1:$19))+1,1)*10^ROW($1:$19)/10)</f>
        <v>10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1</v>
      </c>
      <c r="K345">
        <f>SUMPRODUCT(MID(0&amp;feed!K345,LARGE(INDEX(ISNUMBER(--MID(feed!K345,ROW($1:$19),1))*
ROW($1:$19),0),ROW($1:$19))+1,1)*10^ROW($1:$19)/10)</f>
        <v>25</v>
      </c>
      <c r="L345">
        <f>SUMPRODUCT(MID(0&amp;feed!L345,LARGE(INDEX(ISNUMBER(--MID(feed!L345,ROW($1:$19),1))*
ROW($1:$19),0),ROW($1:$19))+1,1)*10^ROW($1:$19)/10)</f>
        <v>8</v>
      </c>
      <c r="M345" t="str">
        <f>feed!M345</f>
        <v>Mixed Economy</v>
      </c>
      <c r="N345">
        <f>SUMPRODUCT(MID(0&amp;feed!N345,LARGE(INDEX(ISNUMBER(--MID(feed!N345,ROW($1:$5),1))*
ROW($1:$5),0),ROW($1:$5))+1,1)*10^ROW($1:$5)/10)</f>
        <v>1494</v>
      </c>
      <c r="O345">
        <f>SUMPRODUCT(MID(0&amp;feed!O345,LARGE(INDEX(ISNUMBER(--MID(feed!O345,ROW($1:$5),1))*
ROW($1:$5),0),ROW($1:$5))+1,1)*10^ROW($1:$5)/10)</f>
        <v>0</v>
      </c>
      <c r="P345" t="str">
        <f>feed!P345</f>
        <v>Untapped</v>
      </c>
      <c r="Q345">
        <f>IF(P345=0,40, IF(P345="Depleted",0, IF(P345="Near Depletion",10, IF(P345="Plentiful",70, IF(P345="Untapped",90,"Error")))))</f>
        <v>90</v>
      </c>
      <c r="R345" t="str">
        <f>feed!Q345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feed!R345</f>
        <v>Pacific Rim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345" t="str">
        <f>feed!U345</f>
        <v>http://blocgame.com/stats.php?id=60570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32094</v>
      </c>
      <c r="AA345" s="8">
        <f>V345/N345</f>
        <v>31.271084337349397</v>
      </c>
      <c r="AB345" s="4">
        <f>N345/6</f>
        <v>249</v>
      </c>
      <c r="AC345" s="4">
        <f>V345/6</f>
        <v>7786.5</v>
      </c>
    </row>
    <row r="346" spans="1:29" x14ac:dyDescent="0.25">
      <c r="A346" t="str">
        <f>feed!A346</f>
        <v>Egoria</v>
      </c>
      <c r="B346" t="str">
        <f>feed!B346</f>
        <v>Evil_sethoss</v>
      </c>
      <c r="C346" t="str">
        <f>feed!C346</f>
        <v>Steel Brotherhood</v>
      </c>
      <c r="D346">
        <f>SUMPRODUCT(MID(0&amp;feed!D346,LARGE(INDEX(ISNUMBER(--MID(feed!D346,ROW($1:$19),1))*
ROW($1:$19),0),ROW($1:$19))+1,1)*10^ROW($1:$19)/10)</f>
        <v>21</v>
      </c>
      <c r="E346">
        <f>SUMPRODUCT(MID(0&amp;feed!E346,LARGE(INDEX(ISNUMBER(--MID(feed!E346,ROW($1:$19),1))*
ROW($1:$19),0),ROW($1:$19))+1,1)*10^ROW($1:$19)/10)</f>
        <v>0</v>
      </c>
      <c r="F346" t="str">
        <f>feed!F346</f>
        <v>First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0</v>
      </c>
      <c r="I346" t="str">
        <f>feed!I346</f>
        <v>Undisciplined Rabble</v>
      </c>
      <c r="J346">
        <f>SUMPRODUCT(MID(0&amp;feed!J346,LARGE(INDEX(ISNUMBER(--MID(feed!J346,ROW($1:$19),1))*
ROW($1:$19),0),ROW($1:$19))+1,1)*10^ROW($1:$19)/10)</f>
        <v>46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1489</v>
      </c>
      <c r="O346">
        <f>SUMPRODUCT(MID(0&amp;feed!O346,LARGE(INDEX(ISNUMBER(--MID(feed!O346,ROW($1:$5),1))*
ROW($1:$5),0),ROW($1:$5))+1,1)*10^ROW($1:$5)/10)</f>
        <v>181</v>
      </c>
      <c r="P346" t="str">
        <f>feed!P346</f>
        <v>Untapped</v>
      </c>
      <c r="Q346">
        <f>IF(P346=0,40, IF(P346="Depleted",0, IF(P346="Near Depletion",10, IF(P346="Plentiful",70, IF(P346="Untapped",90,"Error")))))</f>
        <v>90</v>
      </c>
      <c r="R346" t="str">
        <f>feed!Q346</f>
        <v>Meagre</v>
      </c>
      <c r="S346">
        <f>IF(R346="None",0, IF(R346="Meagre",1.5, IF(R346="Small",3, IF(R346="Mediocre",4.5, IF(R346="Somewhat Large",6, IF(R346="Large",7.5, IF(R346="Powerful",9, IF(R346="Very Powerful",10,"Error"))))))))</f>
        <v>1.5</v>
      </c>
      <c r="T346" t="str">
        <f>feed!R346</f>
        <v>Mesoamerica</v>
      </c>
      <c r="U346" t="str">
        <f>feed!S346</f>
        <v>Neutral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346" t="str">
        <f>feed!U346</f>
        <v>http://blocgame.com/stats.php?id=54726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2376</v>
      </c>
      <c r="AA346" s="8">
        <f>V346/N346</f>
        <v>3.3586299529885828</v>
      </c>
      <c r="AB346" s="4">
        <f>N346/6</f>
        <v>248.16666666666666</v>
      </c>
      <c r="AC346" s="4">
        <f>V346/6</f>
        <v>833.5</v>
      </c>
    </row>
    <row r="347" spans="1:29" x14ac:dyDescent="0.25">
      <c r="A347" t="str">
        <f>feed!A347</f>
        <v>Sumchakastan</v>
      </c>
      <c r="B347" t="str">
        <f>feed!B347</f>
        <v>eddik0lol</v>
      </c>
      <c r="C347" t="str">
        <f>feed!C347</f>
        <v>The Khilafah</v>
      </c>
      <c r="D347">
        <f>SUMPRODUCT(MID(0&amp;feed!D347,LARGE(INDEX(ISNUMBER(--MID(feed!D347,ROW($1:$19),1))*
ROW($1:$19),0),ROW($1:$19))+1,1)*10^ROW($1:$19)/10)</f>
        <v>20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11</v>
      </c>
      <c r="K347">
        <f>SUMPRODUCT(MID(0&amp;feed!K347,LARGE(INDEX(ISNUMBER(--MID(feed!K347,ROW($1:$19),1))*
ROW($1:$19),0),ROW($1:$19))+1,1)*10^ROW($1:$19)/10)</f>
        <v>12</v>
      </c>
      <c r="L347">
        <f>SUMPRODUCT(MID(0&amp;feed!L347,LARGE(INDEX(ISNUMBER(--MID(feed!L347,ROW($1:$19),1))*
ROW($1:$19),0),ROW($1:$19))+1,1)*10^ROW($1:$19)/10)</f>
        <v>6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1486</v>
      </c>
      <c r="O347">
        <f>SUMPRODUCT(MID(0&amp;feed!O347,LARGE(INDEX(ISNUMBER(--MID(feed!O347,ROW($1:$5),1))*
ROW($1:$5),0),ROW($1:$5))+1,1)*10^ROW($1:$5)/10)</f>
        <v>1881</v>
      </c>
      <c r="P347" t="str">
        <f>feed!P347</f>
        <v>Near Depletion</v>
      </c>
      <c r="Q347">
        <f>IF(P347=0,40, IF(P347="Depleted",0, IF(P347="Near Depletion",10, IF(P347="Plentiful",70, IF(P347="Untapped",90,"Error")))))</f>
        <v>10</v>
      </c>
      <c r="R347" t="str">
        <f>feed!Q347</f>
        <v>Mediocre</v>
      </c>
      <c r="S347">
        <f>IF(R347="None",0, IF(R347="Meagre",1.5, IF(R347="Small",3, IF(R347="Mediocre",4.5, IF(R347="Somewhat Large",6, IF(R347="Large",7.5, IF(R347="Powerful",9, IF(R347="Very Powerful",10,"Error"))))))))</f>
        <v>4.5</v>
      </c>
      <c r="T347" t="str">
        <f>feed!R347</f>
        <v>Arabia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347" t="str">
        <f>feed!U347</f>
        <v>http://blocgame.com/stats.php?id=41444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1054</v>
      </c>
      <c r="AA347" s="8">
        <f>V347/N347</f>
        <v>5.756393001345895</v>
      </c>
      <c r="AB347" s="4">
        <f>N347/6</f>
        <v>247.66666666666666</v>
      </c>
      <c r="AC347" s="4">
        <f>V347/6</f>
        <v>1425.6666666666667</v>
      </c>
    </row>
    <row r="348" spans="1:29" x14ac:dyDescent="0.25">
      <c r="A348" t="str">
        <f>feed!A348</f>
        <v>ZAMENTA</v>
      </c>
      <c r="B348" t="str">
        <f>feed!B348</f>
        <v>ShAh FAr HAn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157</v>
      </c>
      <c r="E348">
        <f>SUMPRODUCT(MID(0&amp;feed!E348,LARGE(INDEX(ISNUMBER(--MID(feed!E348,ROW($1:$19),1))*
ROW($1:$19),0),ROW($1:$19))+1,1)*10^ROW($1:$19)/10)</f>
        <v>5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4</v>
      </c>
      <c r="I348" t="str">
        <f>feed!I348</f>
        <v>Poor</v>
      </c>
      <c r="J348">
        <f>SUMPRODUCT(MID(0&amp;feed!J348,LARGE(INDEX(ISNUMBER(--MID(feed!J348,ROW($1:$19),1))*
ROW($1:$19),0),ROW($1:$19))+1,1)*10^ROW($1:$19)/10)</f>
        <v>68</v>
      </c>
      <c r="K348">
        <f>SUMPRODUCT(MID(0&amp;feed!K348,LARGE(INDEX(ISNUMBER(--MID(feed!K348,ROW($1:$19),1))*
ROW($1:$19),0),ROW($1:$19))+1,1)*10^ROW($1:$19)/10)</f>
        <v>18</v>
      </c>
      <c r="L348">
        <f>SUMPRODUCT(MID(0&amp;feed!L348,LARGE(INDEX(ISNUMBER(--MID(feed!L348,ROW($1:$19),1))*
ROW($1:$19),0),ROW($1:$19))+1,1)*10^ROW($1:$19)/10)</f>
        <v>9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1485</v>
      </c>
      <c r="O348">
        <f>SUMPRODUCT(MID(0&amp;feed!O348,LARGE(INDEX(ISNUMBER(--MID(feed!O348,ROW($1:$5),1))*
ROW($1:$5),0),ROW($1:$5))+1,1)*10^ROW($1:$5)/10)</f>
        <v>97</v>
      </c>
      <c r="P348" t="str">
        <f>feed!P348</f>
        <v>Untapped</v>
      </c>
      <c r="Q348">
        <f>IF(P348=0,40, IF(P348="Depleted",0, IF(P348="Near Depletion",10, IF(P348="Plentiful",70, IF(P348="Untapped",90,"Error")))))</f>
        <v>90</v>
      </c>
      <c r="R348" t="str">
        <f>feed!Q348</f>
        <v>Large</v>
      </c>
      <c r="S348">
        <f>IF(R348="None",0, IF(R348="Meagre",1.5, IF(R348="Small",3, IF(R348="Mediocre",4.5, IF(R348="Somewhat Large",6, IF(R348="Large",7.5, IF(R348="Powerful",9, IF(R348="Very Powerful",10,"Error"))))))))</f>
        <v>7.5</v>
      </c>
      <c r="T348" t="str">
        <f>feed!R348</f>
        <v>Pacific Rim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348" t="str">
        <f>feed!U348</f>
        <v>http://blocgame.com/stats.php?id=61998</v>
      </c>
      <c r="X348" s="4">
        <f>SUMPRODUCT(MID(0&amp;feed!V348,LARGE(INDEX(ISNUMBER(--MID(feed!V348,ROW($1:$5),1))*
ROW($1:$5),0),ROW($1:$5))+1,1)*10^ROW($1:$5)/10)</f>
        <v>1</v>
      </c>
      <c r="Y348">
        <f>feed!W348</f>
        <v>0</v>
      </c>
      <c r="Z348" s="4">
        <f>V348-H348*750-K348*375-L348*375</f>
        <v>32086</v>
      </c>
      <c r="AA348" s="8">
        <f>V348/N348</f>
        <v>30.445117845117846</v>
      </c>
      <c r="AB348" s="4">
        <f>N348/6</f>
        <v>247.5</v>
      </c>
      <c r="AC348" s="4">
        <f>V348/6</f>
        <v>7535.166666666667</v>
      </c>
    </row>
    <row r="349" spans="1:29" x14ac:dyDescent="0.25">
      <c r="A349" t="str">
        <f>feed!A349</f>
        <v>Baloq</v>
      </c>
      <c r="B349" t="str">
        <f>feed!B349</f>
        <v>Baloq Liat</v>
      </c>
      <c r="C349">
        <f>feed!C349</f>
        <v>0</v>
      </c>
      <c r="D349">
        <f>SUMPRODUCT(MID(0&amp;feed!D349,LARGE(INDEX(ISNUMBER(--MID(feed!D349,ROW($1:$19),1))*
ROW($1:$19),0),ROW($1:$19))+1,1)*10^ROW($1:$19)/10)</f>
        <v>8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Normal</v>
      </c>
      <c r="H349">
        <f>SUMPRODUCT(MID(0&amp;feed!H349,LARGE(INDEX(ISNUMBER(--MID(feed!H349,ROW($1:$1),1))*
ROW($1:$1),0),ROW($1:$1))+1,1)*10^ROW($1:$1)/10)</f>
        <v>1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66</v>
      </c>
      <c r="K349">
        <f>SUMPRODUCT(MID(0&amp;feed!K349,LARGE(INDEX(ISNUMBER(--MID(feed!K349,ROW($1:$19),1))*
ROW($1:$19),0),ROW($1:$19))+1,1)*10^ROW($1:$19)/10)</f>
        <v>2</v>
      </c>
      <c r="L349">
        <f>SUMPRODUCT(MID(0&amp;feed!L349,LARGE(INDEX(ISNUMBER(--MID(feed!L349,ROW($1:$19),1))*
ROW($1:$19),0),ROW($1:$19))+1,1)*10^ROW($1:$19)/10)</f>
        <v>2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1483</v>
      </c>
      <c r="O349">
        <f>SUMPRODUCT(MID(0&amp;feed!O349,LARGE(INDEX(ISNUMBER(--MID(feed!O349,ROW($1:$5),1))*
ROW($1:$5),0),ROW($1:$5))+1,1)*10^ROW($1:$5)/10)</f>
        <v>2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Small</v>
      </c>
      <c r="S349">
        <f>IF(R349="None",0, IF(R349="Meagre",1.5, IF(R349="Small",3, IF(R349="Mediocre",4.5, IF(R349="Somewhat Large",6, IF(R349="Large",7.5, IF(R349="Powerful",9, IF(R349="Very Powerful",10,"Error"))))))))</f>
        <v>3</v>
      </c>
      <c r="T349" t="str">
        <f>feed!R349</f>
        <v>Indochina</v>
      </c>
      <c r="U349" t="str">
        <f>feed!S349</f>
        <v>Neutral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349" t="str">
        <f>feed!U349</f>
        <v>http://blocgame.com/stats.php?id=61900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617</v>
      </c>
      <c r="AA349" s="8">
        <f>V349/N349</f>
        <v>1.933243425488874</v>
      </c>
      <c r="AB349" s="4">
        <f>N349/6</f>
        <v>247.16666666666666</v>
      </c>
      <c r="AC349" s="4">
        <f>V349/6</f>
        <v>477.83333333333331</v>
      </c>
    </row>
    <row r="350" spans="1:29" x14ac:dyDescent="0.25">
      <c r="A350" t="str">
        <f>feed!A350</f>
        <v>Petrovistan</v>
      </c>
      <c r="B350" t="str">
        <f>feed!B350</f>
        <v>JMHOLM</v>
      </c>
      <c r="C350" t="str">
        <f>feed!C350</f>
        <v>The Federal Colonies</v>
      </c>
      <c r="D350">
        <f>SUMPRODUCT(MID(0&amp;feed!D350,LARGE(INDEX(ISNUMBER(--MID(feed!D350,ROW($1:$19),1))*
ROW($1:$19),0),ROW($1:$19))+1,1)*10^ROW($1:$19)/10)</f>
        <v>39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Elite</v>
      </c>
      <c r="J350">
        <f>SUMPRODUCT(MID(0&amp;feed!J350,LARGE(INDEX(ISNUMBER(--MID(feed!J350,ROW($1:$19),1))*
ROW($1:$19),0),ROW($1:$19))+1,1)*10^ROW($1:$19)/10)</f>
        <v>0</v>
      </c>
      <c r="K350">
        <f>SUMPRODUCT(MID(0&amp;feed!K350,LARGE(INDEX(ISNUMBER(--MID(feed!K350,ROW($1:$19),1))*
ROW($1:$19),0),ROW($1:$19))+1,1)*10^ROW($1:$19)/10)</f>
        <v>4</v>
      </c>
      <c r="L350">
        <f>SUMPRODUCT(MID(0&amp;feed!L350,LARGE(INDEX(ISNUMBER(--MID(feed!L350,ROW($1:$19),1))*
ROW($1:$19),0),ROW($1:$19))+1,1)*10^ROW($1:$19)/10)</f>
        <v>4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1483</v>
      </c>
      <c r="O350">
        <f>SUMPRODUCT(MID(0&amp;feed!O350,LARGE(INDEX(ISNUMBER(--MID(feed!O350,ROW($1:$5),1))*
ROW($1:$5),0),ROW($1:$5))+1,1)*10^ROW($1:$5)/10)</f>
        <v>1970</v>
      </c>
      <c r="P350" t="str">
        <f>feed!P350</f>
        <v>Near Depletion</v>
      </c>
      <c r="Q350">
        <f>IF(P350=0,40, IF(P350="Depleted",0, IF(P350="Near Depletion",10, IF(P350="Plentiful",70, IF(P350="Untapped",90,"Error")))))</f>
        <v>10</v>
      </c>
      <c r="R350" t="str">
        <f>feed!Q350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feed!R350</f>
        <v>Mesopotamia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350" t="str">
        <f>feed!U350</f>
        <v>http://blocgame.com/stats.php?id=64147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6222</v>
      </c>
      <c r="AA350" s="8">
        <f>V350/N350</f>
        <v>6.7242076871207015</v>
      </c>
      <c r="AB350" s="4">
        <f>N350/6</f>
        <v>247.16666666666666</v>
      </c>
      <c r="AC350" s="4">
        <f>V350/6</f>
        <v>1662</v>
      </c>
    </row>
    <row r="351" spans="1:29" x14ac:dyDescent="0.25">
      <c r="A351" t="str">
        <f>feed!A351</f>
        <v>Bruce Man</v>
      </c>
      <c r="B351" t="str">
        <f>feed!B351</f>
        <v>Bat Wayn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84</v>
      </c>
      <c r="E351">
        <f>SUMPRODUCT(MID(0&amp;feed!E351,LARGE(INDEX(ISNUMBER(--MID(feed!E351,ROW($1:$19),1))*
ROW($1:$19),0),ROW($1:$19))+1,1)*10^ROW($1:$19)/10)</f>
        <v>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3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15</v>
      </c>
      <c r="K351">
        <f>SUMPRODUCT(MID(0&amp;feed!K351,LARGE(INDEX(ISNUMBER(--MID(feed!K351,ROW($1:$19),1))*
ROW($1:$19),0),ROW($1:$19))+1,1)*10^ROW($1:$19)/10)</f>
        <v>11</v>
      </c>
      <c r="L351">
        <f>SUMPRODUCT(MID(0&amp;feed!L351,LARGE(INDEX(ISNUMBER(--MID(feed!L351,ROW($1:$19),1))*
ROW($1:$19),0),ROW($1:$19))+1,1)*10^ROW($1:$19)/10)</f>
        <v>22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1478</v>
      </c>
      <c r="O351">
        <f>SUMPRODUCT(MID(0&amp;feed!O351,LARGE(INDEX(ISNUMBER(--MID(feed!O351,ROW($1:$5),1))*
ROW($1:$5),0),ROW($1:$5))+1,1)*10^ROW($1:$5)/10)</f>
        <v>6879</v>
      </c>
      <c r="P351" t="str">
        <f>feed!P351</f>
        <v>Untapped</v>
      </c>
      <c r="Q351">
        <f>IF(P351=0,40, IF(P351="Depleted",0, IF(P351="Near Depletion",10, IF(P351="Plentiful",70, IF(P351="Untapped",90,"Error")))))</f>
        <v>90</v>
      </c>
      <c r="R351" t="str">
        <f>feed!Q351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feed!R351</f>
        <v>Arabia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351" t="str">
        <f>feed!U351</f>
        <v>http://blocgame.com/stats.php?id=59564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31485</v>
      </c>
      <c r="AA351" s="8">
        <f>V351/N351</f>
        <v>31.197564276048716</v>
      </c>
      <c r="AB351" s="4">
        <f>N351/6</f>
        <v>246.33333333333334</v>
      </c>
      <c r="AC351" s="4">
        <f>V351/6</f>
        <v>7685</v>
      </c>
    </row>
    <row r="352" spans="1:29" x14ac:dyDescent="0.25">
      <c r="A352" t="str">
        <f>feed!A352</f>
        <v>Vursian</v>
      </c>
      <c r="B352" t="str">
        <f>feed!B352</f>
        <v>Amirul Izzat</v>
      </c>
      <c r="C352" t="str">
        <f>feed!C352</f>
        <v>PIRATES</v>
      </c>
      <c r="D352">
        <f>SUMPRODUCT(MID(0&amp;feed!D352,LARGE(INDEX(ISNUMBER(--MID(feed!D352,ROW($1:$19),1))*
ROW($1:$19),0),ROW($1:$19))+1,1)*10^ROW($1:$19)/10)</f>
        <v>57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4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1476</v>
      </c>
      <c r="O352">
        <f>SUMPRODUCT(MID(0&amp;feed!O352,LARGE(INDEX(ISNUMBER(--MID(feed!O352,ROW($1:$5),1))*
ROW($1:$5),0),ROW($1:$5))+1,1)*10^ROW($1:$5)/10)</f>
        <v>110</v>
      </c>
      <c r="P352" t="str">
        <f>feed!P352</f>
        <v>Untapped</v>
      </c>
      <c r="Q352">
        <f>IF(P352=0,40, IF(P352="Depleted",0, IF(P352="Near Depletion",10, IF(P352="Plentiful",70, IF(P352="Untapped",90,"Error")))))</f>
        <v>90</v>
      </c>
      <c r="R352" t="str">
        <f>feed!Q352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feed!R352</f>
        <v>East Indies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352" t="str">
        <f>feed!U352</f>
        <v>http://blocgame.com/stats.php?id=62540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>V352-H352*750-K352*375-L352*375</f>
        <v>10810</v>
      </c>
      <c r="AA352" s="8">
        <f>V352/N352</f>
        <v>11.134823848238483</v>
      </c>
      <c r="AB352" s="4">
        <f>N352/6</f>
        <v>246</v>
      </c>
      <c r="AC352" s="4">
        <f>V352/6</f>
        <v>2739.1666666666665</v>
      </c>
    </row>
    <row r="353" spans="1:29" x14ac:dyDescent="0.25">
      <c r="A353" t="str">
        <f>feed!A353</f>
        <v>Courlandia</v>
      </c>
      <c r="B353" t="str">
        <f>feed!B353</f>
        <v>Tzar Simeon III</v>
      </c>
      <c r="C353" t="str">
        <f>feed!C353</f>
        <v>The Order</v>
      </c>
      <c r="D353">
        <f>SUMPRODUCT(MID(0&amp;feed!D353,LARGE(INDEX(ISNUMBER(--MID(feed!D353,ROW($1:$19),1))*
ROW($1:$19),0),ROW($1:$19))+1,1)*10^ROW($1:$19)/10)</f>
        <v>51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2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1</v>
      </c>
      <c r="K353">
        <f>SUMPRODUCT(MID(0&amp;feed!K353,LARGE(INDEX(ISNUMBER(--MID(feed!K353,ROW($1:$19),1))*
ROW($1:$19),0),ROW($1:$19))+1,1)*10^ROW($1:$19)/10)</f>
        <v>13</v>
      </c>
      <c r="L353">
        <f>SUMPRODUCT(MID(0&amp;feed!L353,LARGE(INDEX(ISNUMBER(--MID(feed!L353,ROW($1:$19),1))*
ROW($1:$19),0),ROW($1:$19))+1,1)*10^ROW($1:$19)/10)</f>
        <v>7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1468</v>
      </c>
      <c r="O353">
        <f>SUMPRODUCT(MID(0&amp;feed!O353,LARGE(INDEX(ISNUMBER(--MID(feed!O353,ROW($1:$5),1))*
ROW($1:$5),0),ROW($1:$5))+1,1)*10^ROW($1:$5)/10)</f>
        <v>116</v>
      </c>
      <c r="P353" t="str">
        <f>feed!P353</f>
        <v>Plentiful</v>
      </c>
      <c r="Q353">
        <f>IF(P353=0,40, IF(P353="Depleted",0, IF(P353="Near Depletion",10, IF(P353="Plentiful",70, IF(P353="Untapped",90,"Error")))))</f>
        <v>70</v>
      </c>
      <c r="R353" t="str">
        <f>feed!Q353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feed!R353</f>
        <v>Guinea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353" t="str">
        <f>feed!U353</f>
        <v>http://blocgame.com/stats.php?id=64264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7055</v>
      </c>
      <c r="AA353" s="8">
        <f>V353/N353</f>
        <v>10.936648501362399</v>
      </c>
      <c r="AB353" s="4">
        <f>N353/6</f>
        <v>244.66666666666666</v>
      </c>
      <c r="AC353" s="4">
        <f>V353/6</f>
        <v>2675.8333333333335</v>
      </c>
    </row>
    <row r="354" spans="1:29" x14ac:dyDescent="0.25">
      <c r="A354" t="str">
        <f>feed!A354</f>
        <v>Tuaran</v>
      </c>
      <c r="B354" t="str">
        <f>feed!B354</f>
        <v>Sufrie</v>
      </c>
      <c r="C354">
        <f>feed!C354</f>
        <v>0</v>
      </c>
      <c r="D354">
        <f>SUMPRODUCT(MID(0&amp;feed!D354,LARGE(INDEX(ISNUMBER(--MID(feed!D354,ROW($1:$19),1))*
ROW($1:$19),0),ROW($1:$19))+1,1)*10^ROW($1:$19)/10)</f>
        <v>8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1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45</v>
      </c>
      <c r="K354">
        <f>SUMPRODUCT(MID(0&amp;feed!K354,LARGE(INDEX(ISNUMBER(--MID(feed!K354,ROW($1:$19),1))*
ROW($1:$19),0),ROW($1:$19))+1,1)*10^ROW($1:$19)/10)</f>
        <v>5</v>
      </c>
      <c r="L354">
        <f>SUMPRODUCT(MID(0&amp;feed!L354,LARGE(INDEX(ISNUMBER(--MID(feed!L354,ROW($1:$19),1))*
ROW($1:$19),0),ROW($1:$19))+1,1)*10^ROW($1:$19)/10)</f>
        <v>5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1467</v>
      </c>
      <c r="O354">
        <f>SUMPRODUCT(MID(0&amp;feed!O354,LARGE(INDEX(ISNUMBER(--MID(feed!O354,ROW($1:$5),1))*
ROW($1:$5),0),ROW($1:$5))+1,1)*10^ROW($1:$5)/10)</f>
        <v>22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Meagre</v>
      </c>
      <c r="S354">
        <f>IF(R354="None",0, IF(R354="Meagre",1.5, IF(R354="Small",3, IF(R354="Mediocre",4.5, IF(R354="Somewhat Large",6, IF(R354="Large",7.5, IF(R354="Powerful",9, IF(R354="Very Powerful",10,"Error"))))))))</f>
        <v>1.5</v>
      </c>
      <c r="T354" t="str">
        <f>feed!R354</f>
        <v>Pacific Rim</v>
      </c>
      <c r="U354" t="str">
        <f>feed!S354</f>
        <v>Neutral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354" t="str">
        <f>feed!U354</f>
        <v>http://blocgame.com/stats.php?id=61828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-614</v>
      </c>
      <c r="AA354" s="8">
        <f>V354/N354</f>
        <v>2.6489434219495571</v>
      </c>
      <c r="AB354" s="4">
        <f>N354/6</f>
        <v>244.5</v>
      </c>
      <c r="AC354" s="4">
        <f>V354/6</f>
        <v>647.66666666666663</v>
      </c>
    </row>
    <row r="355" spans="1:29" x14ac:dyDescent="0.25">
      <c r="A355" t="str">
        <f>feed!A355</f>
        <v>Kelate.net</v>
      </c>
      <c r="B355" t="str">
        <f>feed!B355</f>
        <v>Wira Perang</v>
      </c>
      <c r="C355" t="str">
        <f>feed!C355</f>
        <v>PIRATES</v>
      </c>
      <c r="D355">
        <f>SUMPRODUCT(MID(0&amp;feed!D355,LARGE(INDEX(ISNUMBER(--MID(feed!D355,ROW($1:$19),1))*
ROW($1:$19),0),ROW($1:$19))+1,1)*10^ROW($1:$19)/10)</f>
        <v>103</v>
      </c>
      <c r="E355">
        <f>SUMPRODUCT(MID(0&amp;feed!E355,LARGE(INDEX(ISNUMBER(--MID(feed!E355,ROW($1:$19),1))*
ROW($1:$19),0),ROW($1:$19))+1,1)*10^ROW($1:$19)/10)</f>
        <v>11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3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</v>
      </c>
      <c r="K355">
        <f>SUMPRODUCT(MID(0&amp;feed!K355,LARGE(INDEX(ISNUMBER(--MID(feed!K355,ROW($1:$19),1))*
ROW($1:$19),0),ROW($1:$19))+1,1)*10^ROW($1:$19)/10)</f>
        <v>33</v>
      </c>
      <c r="L355">
        <f>SUMPRODUCT(MID(0&amp;feed!L355,LARGE(INDEX(ISNUMBER(--MID(feed!L355,ROW($1:$19),1))*
ROW($1:$19),0),ROW($1:$19))+1,1)*10^ROW($1:$19)/10)</f>
        <v>33</v>
      </c>
      <c r="M355" t="str">
        <f>feed!M355</f>
        <v>Free Market</v>
      </c>
      <c r="N355">
        <f>SUMPRODUCT(MID(0&amp;feed!N355,LARGE(INDEX(ISNUMBER(--MID(feed!N355,ROW($1:$5),1))*
ROW($1:$5),0),ROW($1:$5))+1,1)*10^ROW($1:$5)/10)</f>
        <v>1459</v>
      </c>
      <c r="O355">
        <f>SUMPRODUCT(MID(0&amp;feed!O355,LARGE(INDEX(ISNUMBER(--MID(feed!O355,ROW($1:$5),1))*
ROW($1:$5),0),ROW($1:$5))+1,1)*10^ROW($1:$5)/10)</f>
        <v>2538</v>
      </c>
      <c r="P355" t="str">
        <f>feed!P355</f>
        <v>Untapped</v>
      </c>
      <c r="Q355">
        <f>IF(P355=0,40, IF(P355="Depleted",0, IF(P355="Near Depletion",10, IF(P355="Plentiful",70, IF(P355="Untapped",90,"Error")))))</f>
        <v>90</v>
      </c>
      <c r="R355" t="str">
        <f>feed!Q355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feed!R355</f>
        <v>Arabia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355" t="str">
        <f>feed!U355</f>
        <v>http://blocgame.com/stats.php?id=61907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3061</v>
      </c>
      <c r="AA355" s="8">
        <f>V355/N355</f>
        <v>20.603838245373545</v>
      </c>
      <c r="AB355" s="4">
        <f>N355/6</f>
        <v>243.16666666666666</v>
      </c>
      <c r="AC355" s="4">
        <f>V355/6</f>
        <v>5010.166666666667</v>
      </c>
    </row>
    <row r="356" spans="1:29" x14ac:dyDescent="0.25">
      <c r="A356" t="str">
        <f>feed!A356</f>
        <v>Hajoki</v>
      </c>
      <c r="B356" t="str">
        <f>feed!B356</f>
        <v>Makao</v>
      </c>
      <c r="C356" t="str">
        <f>feed!C356</f>
        <v>The Khilafah</v>
      </c>
      <c r="D356">
        <f>SUMPRODUCT(MID(0&amp;feed!D356,LARGE(INDEX(ISNUMBER(--MID(feed!D356,ROW($1:$19),1))*
ROW($1:$19),0),ROW($1:$19))+1,1)*10^ROW($1:$19)/10)</f>
        <v>8</v>
      </c>
      <c r="E356">
        <f>SUMPRODUCT(MID(0&amp;feed!E356,LARGE(INDEX(ISNUMBER(--MID(feed!E356,ROW($1:$19),1))*
ROW($1:$19),0),ROW($1:$19))+1,1)*10^ROW($1:$19)/10)</f>
        <v>0</v>
      </c>
      <c r="F356" t="str">
        <f>feed!F356</f>
        <v>First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111</v>
      </c>
      <c r="K356">
        <f>SUMPRODUCT(MID(0&amp;feed!K356,LARGE(INDEX(ISNUMBER(--MID(feed!K356,ROW($1:$19),1))*
ROW($1:$19),0),ROW($1:$19))+1,1)*10^ROW($1:$19)/10)</f>
        <v>1</v>
      </c>
      <c r="L356">
        <f>SUMPRODUCT(MID(0&amp;feed!L356,LARGE(INDEX(ISNUMBER(--MID(feed!L356,ROW($1:$19),1))*
ROW($1:$19),0),ROW($1:$19))+1,1)*10^ROW($1:$19)/10)</f>
        <v>9</v>
      </c>
      <c r="M356" t="str">
        <f>feed!M356</f>
        <v>Free Market</v>
      </c>
      <c r="N356">
        <f>SUMPRODUCT(MID(0&amp;feed!N356,LARGE(INDEX(ISNUMBER(--MID(feed!N356,ROW($1:$5),1))*
ROW($1:$5),0),ROW($1:$5))+1,1)*10^ROW($1:$5)/10)</f>
        <v>1456</v>
      </c>
      <c r="O356">
        <f>SUMPRODUCT(MID(0&amp;feed!O356,LARGE(INDEX(ISNUMBER(--MID(feed!O356,ROW($1:$5),1))*
ROW($1:$5),0),ROW($1:$5))+1,1)*10^ROW($1:$5)/10)</f>
        <v>376</v>
      </c>
      <c r="P356" t="str">
        <f>feed!P356</f>
        <v>Untapped</v>
      </c>
      <c r="Q356">
        <f>IF(P356=0,40, IF(P356="Depleted",0, IF(P356="Near Depletion",10, IF(P356="Plentiful",70, IF(P356="Untapped",90,"Error")))))</f>
        <v>90</v>
      </c>
      <c r="R356" t="str">
        <f>feed!Q356</f>
        <v>Meagre</v>
      </c>
      <c r="S356">
        <f>IF(R356="None",0, IF(R356="Meagre",1.5, IF(R356="Small",3, IF(R356="Mediocre",4.5, IF(R356="Somewhat Large",6, IF(R356="Large",7.5, IF(R356="Powerful",9, IF(R356="Very Powerful",10,"Error"))))))))</f>
        <v>1.5</v>
      </c>
      <c r="T356" t="str">
        <f>feed!R356</f>
        <v>Atlas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356" t="str">
        <f>feed!U356</f>
        <v>http://blocgame.com/stats.php?id=60093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-117</v>
      </c>
      <c r="AA356" s="8">
        <f>V356/N356</f>
        <v>3.010302197802198</v>
      </c>
      <c r="AB356" s="4">
        <f>N356/6</f>
        <v>242.66666666666666</v>
      </c>
      <c r="AC356" s="4">
        <f>V356/6</f>
        <v>730.5</v>
      </c>
    </row>
    <row r="357" spans="1:29" x14ac:dyDescent="0.25">
      <c r="A357" t="str">
        <f>feed!A357</f>
        <v>Fantastica</v>
      </c>
      <c r="B357" t="str">
        <f>feed!B357</f>
        <v>Tantayo</v>
      </c>
      <c r="C357" t="str">
        <f>feed!C357</f>
        <v>Steel Brotherhood</v>
      </c>
      <c r="D357">
        <f>SUMPRODUCT(MID(0&amp;feed!D357,LARGE(INDEX(ISNUMBER(--MID(feed!D357,ROW($1:$19),1))*
ROW($1:$19),0),ROW($1:$19))+1,1)*10^ROW($1:$19)/10)</f>
        <v>27</v>
      </c>
      <c r="E357">
        <f>SUMPRODUCT(MID(0&amp;feed!E357,LARGE(INDEX(ISNUMBER(--MID(feed!E357,ROW($1:$19),1))*
ROW($1:$19),0),ROW($1:$19))+1,1)*10^ROW($1:$19)/10)</f>
        <v>0</v>
      </c>
      <c r="F357" t="str">
        <f>feed!F357</f>
        <v>First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1</v>
      </c>
      <c r="I357" t="str">
        <f>feed!I357</f>
        <v>Poor</v>
      </c>
      <c r="J357">
        <f>SUMPRODUCT(MID(0&amp;feed!J357,LARGE(INDEX(ISNUMBER(--MID(feed!J357,ROW($1:$19),1))*
ROW($1:$19),0),ROW($1:$19))+1,1)*10^ROW($1:$19)/10)</f>
        <v>89</v>
      </c>
      <c r="K357">
        <f>SUMPRODUCT(MID(0&amp;feed!K357,LARGE(INDEX(ISNUMBER(--MID(feed!K357,ROW($1:$19),1))*
ROW($1:$19),0),ROW($1:$19))+1,1)*10^ROW($1:$19)/10)</f>
        <v>4</v>
      </c>
      <c r="L357">
        <f>SUMPRODUCT(MID(0&amp;feed!L357,LARGE(INDEX(ISNUMBER(--MID(feed!L357,ROW($1:$19),1))*
ROW($1:$19),0),ROW($1:$19))+1,1)*10^ROW($1:$19)/10)</f>
        <v>4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1454</v>
      </c>
      <c r="O357">
        <f>SUMPRODUCT(MID(0&amp;feed!O357,LARGE(INDEX(ISNUMBER(--MID(feed!O357,ROW($1:$5),1))*
ROW($1:$5),0),ROW($1:$5))+1,1)*10^ROW($1:$5)/10)</f>
        <v>4</v>
      </c>
      <c r="P357" t="str">
        <f>feed!P357</f>
        <v>Untapped</v>
      </c>
      <c r="Q357">
        <f>IF(P357=0,40, IF(P357="Depleted",0, IF(P357="Near Depletion",10, IF(P357="Plentiful",70, IF(P357="Untapped",90,"Error")))))</f>
        <v>90</v>
      </c>
      <c r="R357" t="str">
        <f>feed!Q357</f>
        <v>Small</v>
      </c>
      <c r="S357">
        <f>IF(R357="None",0, IF(R357="Meagre",1.5, IF(R357="Small",3, IF(R357="Mediocre",4.5, IF(R357="Somewhat Large",6, IF(R357="Large",7.5, IF(R357="Powerful",9, IF(R357="Very Powerful",10,"Error"))))))))</f>
        <v>3</v>
      </c>
      <c r="T357" t="str">
        <f>feed!R357</f>
        <v>China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357" t="str">
        <f>feed!U357</f>
        <v>http://blocgame.com/stats.php?id=60828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9766</v>
      </c>
      <c r="AA357" s="8">
        <f>V357/N357</f>
        <v>9.2957359009628604</v>
      </c>
      <c r="AB357" s="4">
        <f>N357/6</f>
        <v>242.33333333333334</v>
      </c>
      <c r="AC357" s="4">
        <f>V357/6</f>
        <v>2252.6666666666665</v>
      </c>
    </row>
    <row r="358" spans="1:29" x14ac:dyDescent="0.25">
      <c r="A358" t="str">
        <f>feed!A358</f>
        <v>Black Swamp</v>
      </c>
      <c r="B358" t="str">
        <f>feed!B358</f>
        <v>dopes</v>
      </c>
      <c r="C358" t="str">
        <f>feed!C358</f>
        <v>The United Nations</v>
      </c>
      <c r="D358">
        <f>SUMPRODUCT(MID(0&amp;feed!D358,LARGE(INDEX(ISNUMBER(--MID(feed!D358,ROW($1:$19),1))*
ROW($1:$19),0),ROW($1:$19))+1,1)*10^ROW($1:$19)/10)</f>
        <v>10</v>
      </c>
      <c r="E358">
        <f>SUMPRODUCT(MID(0&amp;feed!E358,LARGE(INDEX(ISNUMBER(--MID(feed!E358,ROW($1:$19),1))*
ROW($1:$19),0),ROW($1:$19))+1,1)*10^ROW($1:$19)/10)</f>
        <v>0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1</v>
      </c>
      <c r="I358" t="str">
        <f>feed!I358</f>
        <v>Poor</v>
      </c>
      <c r="J358">
        <f>SUMPRODUCT(MID(0&amp;feed!J358,LARGE(INDEX(ISNUMBER(--MID(feed!J358,ROW($1:$19),1))*
ROW($1:$19),0),ROW($1:$19))+1,1)*10^ROW($1:$19)/10)</f>
        <v>5</v>
      </c>
      <c r="K358">
        <f>SUMPRODUCT(MID(0&amp;feed!K358,LARGE(INDEX(ISNUMBER(--MID(feed!K358,ROW($1:$19),1))*
ROW($1:$19),0),ROW($1:$19))+1,1)*10^ROW($1:$19)/10)</f>
        <v>10</v>
      </c>
      <c r="L358">
        <f>SUMPRODUCT(MID(0&amp;feed!L358,LARGE(INDEX(ISNUMBER(--MID(feed!L358,ROW($1:$19),1))*
ROW($1:$19),0),ROW($1:$19))+1,1)*10^ROW($1:$19)/10)</f>
        <v>0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1453</v>
      </c>
      <c r="O358">
        <f>SUMPRODUCT(MID(0&amp;feed!O358,LARGE(INDEX(ISNUMBER(--MID(feed!O358,ROW($1:$5),1))*
ROW($1:$5),0),ROW($1:$5))+1,1)*10^ROW($1:$5)/10)</f>
        <v>0</v>
      </c>
      <c r="P358" t="str">
        <f>feed!P358</f>
        <v>Untapped</v>
      </c>
      <c r="Q358">
        <f>IF(P358=0,40, IF(P358="Depleted",0, IF(P358="Near Depletion",10, IF(P358="Plentiful",70, IF(P358="Untapped",90,"Error")))))</f>
        <v>90</v>
      </c>
      <c r="R358" t="str">
        <f>feed!Q358</f>
        <v>Meagre</v>
      </c>
      <c r="S358">
        <f>IF(R358="None",0, IF(R358="Meagre",1.5, IF(R358="Small",3, IF(R358="Mediocre",4.5, IF(R358="Somewhat Large",6, IF(R358="Large",7.5, IF(R358="Powerful",9, IF(R358="Very Powerful",10,"Error"))))))))</f>
        <v>1.5</v>
      </c>
      <c r="T358" t="str">
        <f>feed!R358</f>
        <v>East Indies</v>
      </c>
      <c r="U358" t="str">
        <f>feed!S358</f>
        <v>Neutral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358" t="str">
        <f>feed!U358</f>
        <v>http://blocgame.com/stats.php?id=51451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4972</v>
      </c>
      <c r="AA358" s="8">
        <f>V358/N358</f>
        <v>6.5189263592567102</v>
      </c>
      <c r="AB358" s="4">
        <f>N358/6</f>
        <v>242.16666666666666</v>
      </c>
      <c r="AC358" s="4">
        <f>V358/6</f>
        <v>1578.6666666666667</v>
      </c>
    </row>
    <row r="359" spans="1:29" x14ac:dyDescent="0.25">
      <c r="A359" t="str">
        <f>feed!A359</f>
        <v>Argon</v>
      </c>
      <c r="B359" t="str">
        <f>feed!B359</f>
        <v>Argus</v>
      </c>
      <c r="C359" t="str">
        <f>feed!C359</f>
        <v>Interpol</v>
      </c>
      <c r="D359">
        <f>SUMPRODUCT(MID(0&amp;feed!D359,LARGE(INDEX(ISNUMBER(--MID(feed!D359,ROW($1:$19),1))*
ROW($1:$19),0),ROW($1:$19))+1,1)*10^ROW($1:$19)/10)</f>
        <v>82</v>
      </c>
      <c r="E359">
        <f>SUMPRODUCT(MID(0&amp;feed!E359,LARGE(INDEX(ISNUMBER(--MID(feed!E359,ROW($1:$19),1))*
ROW($1:$19),0),ROW($1:$19))+1,1)*10^ROW($1:$19)/10)</f>
        <v>9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4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4</v>
      </c>
      <c r="K359">
        <f>SUMPRODUCT(MID(0&amp;feed!K359,LARGE(INDEX(ISNUMBER(--MID(feed!K359,ROW($1:$19),1))*
ROW($1:$19),0),ROW($1:$19))+1,1)*10^ROW($1:$19)/10)</f>
        <v>42</v>
      </c>
      <c r="L359">
        <f>SUMPRODUCT(MID(0&amp;feed!L359,LARGE(INDEX(ISNUMBER(--MID(feed!L359,ROW($1:$19),1))*
ROW($1:$19),0),ROW($1:$19))+1,1)*10^ROW($1:$19)/10)</f>
        <v>30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1449</v>
      </c>
      <c r="O359">
        <f>SUMPRODUCT(MID(0&amp;feed!O359,LARGE(INDEX(ISNUMBER(--MID(feed!O359,ROW($1:$5),1))*
ROW($1:$5),0),ROW($1:$5))+1,1)*10^ROW($1:$5)/10)</f>
        <v>1330</v>
      </c>
      <c r="P359" t="str">
        <f>feed!P359</f>
        <v>Untapped</v>
      </c>
      <c r="Q359">
        <f>IF(P359=0,40, IF(P359="Depleted",0, IF(P359="Near Depletion",10, IF(P359="Plentiful",70, IF(P359="Untapped",90,"Error")))))</f>
        <v>90</v>
      </c>
      <c r="R359" t="str">
        <f>feed!Q359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feed!R359</f>
        <v>Atlas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359" t="str">
        <f>feed!U359</f>
        <v>http://blocgame.com/stats.php?id=57323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11433</v>
      </c>
      <c r="AA359" s="8">
        <f>V359/N359</f>
        <v>28.594202898550726</v>
      </c>
      <c r="AB359" s="4">
        <f>N359/6</f>
        <v>241.5</v>
      </c>
      <c r="AC359" s="4">
        <f>V359/6</f>
        <v>6905.5</v>
      </c>
    </row>
    <row r="360" spans="1:29" x14ac:dyDescent="0.25">
      <c r="A360" t="str">
        <f>feed!A360</f>
        <v>umok</v>
      </c>
      <c r="B360" t="str">
        <f>feed!B360</f>
        <v>whydoyoudodis</v>
      </c>
      <c r="C360" t="str">
        <f>feed!C360</f>
        <v>The United Nations</v>
      </c>
      <c r="D360">
        <f>SUMPRODUCT(MID(0&amp;feed!D360,LARGE(INDEX(ISNUMBER(--MID(feed!D360,ROW($1:$19),1))*
ROW($1:$19),0),ROW($1:$19))+1,1)*10^ROW($1:$19)/10)</f>
        <v>5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Good</v>
      </c>
      <c r="H360">
        <f>SUMPRODUCT(MID(0&amp;feed!H360,LARGE(INDEX(ISNUMBER(--MID(feed!H360,ROW($1:$1),1))*
ROW($1:$1),0),ROW($1:$1))+1,1)*10^ROW($1:$1)/10)</f>
        <v>0</v>
      </c>
      <c r="I360" t="str">
        <f>feed!I360</f>
        <v>Undisciplined Rabble</v>
      </c>
      <c r="J360">
        <f>SUMPRODUCT(MID(0&amp;feed!J360,LARGE(INDEX(ISNUMBER(--MID(feed!J360,ROW($1:$19),1))*
ROW($1:$19),0),ROW($1:$19))+1,1)*10^ROW($1:$19)/10)</f>
        <v>19</v>
      </c>
      <c r="K360">
        <f>SUMPRODUCT(MID(0&amp;feed!K360,LARGE(INDEX(ISNUMBER(--MID(feed!K360,ROW($1:$19),1))*
ROW($1:$19),0),ROW($1:$19))+1,1)*10^ROW($1:$19)/10)</f>
        <v>5</v>
      </c>
      <c r="L360">
        <f>SUMPRODUCT(MID(0&amp;feed!L360,LARGE(INDEX(ISNUMBER(--MID(feed!L360,ROW($1:$19),1))*
ROW($1:$19),0),ROW($1:$19))+1,1)*10^ROW($1:$19)/10)</f>
        <v>6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1449</v>
      </c>
      <c r="O360">
        <f>SUMPRODUCT(MID(0&amp;feed!O360,LARGE(INDEX(ISNUMBER(--MID(feed!O360,ROW($1:$5),1))*
ROW($1:$5),0),ROW($1:$5))+1,1)*10^ROW($1:$5)/10)</f>
        <v>511</v>
      </c>
      <c r="P360" t="str">
        <f>feed!P360</f>
        <v>Untapped</v>
      </c>
      <c r="Q360">
        <f>IF(P360=0,40, IF(P360="Depleted",0, IF(P360="Near Depletion",10, IF(P360="Plentiful",70, IF(P360="Untapped",90,"Error")))))</f>
        <v>90</v>
      </c>
      <c r="R360" t="str">
        <f>feed!Q360</f>
        <v>Small</v>
      </c>
      <c r="S360">
        <f>IF(R360="None",0, IF(R360="Meagre",1.5, IF(R360="Small",3, IF(R360="Mediocre",4.5, IF(R360="Somewhat Large",6, IF(R360="Large",7.5, IF(R360="Powerful",9, IF(R360="Very Powerful",10,"Error"))))))))</f>
        <v>3</v>
      </c>
      <c r="T360" t="str">
        <f>feed!R360</f>
        <v>Persia</v>
      </c>
      <c r="U360" t="str">
        <f>feed!S360</f>
        <v>Neutral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360" t="str">
        <f>feed!U360</f>
        <v>http://blocgame.com/stats.php?id=62724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127</v>
      </c>
      <c r="AA360" s="8">
        <f>V360/N360</f>
        <v>2.9344375431331953</v>
      </c>
      <c r="AB360" s="4">
        <f>N360/6</f>
        <v>241.5</v>
      </c>
      <c r="AC360" s="4">
        <f>V360/6</f>
        <v>708.66666666666663</v>
      </c>
    </row>
    <row r="361" spans="1:29" x14ac:dyDescent="0.25">
      <c r="A361" t="str">
        <f>feed!A361</f>
        <v>Bahai</v>
      </c>
      <c r="B361" t="str">
        <f>feed!B361</f>
        <v>Farquad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139</v>
      </c>
      <c r="E361">
        <f>SUMPRODUCT(MID(0&amp;feed!E361,LARGE(INDEX(ISNUMBER(--MID(feed!E361,ROW($1:$19),1))*
ROW($1:$19),0),ROW($1:$19))+1,1)*10^ROW($1:$19)/10)</f>
        <v>12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4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5</v>
      </c>
      <c r="K361">
        <f>SUMPRODUCT(MID(0&amp;feed!K361,LARGE(INDEX(ISNUMBER(--MID(feed!K361,ROW($1:$19),1))*
ROW($1:$19),0),ROW($1:$19))+1,1)*10^ROW($1:$19)/10)</f>
        <v>35</v>
      </c>
      <c r="L361">
        <f>SUMPRODUCT(MID(0&amp;feed!L361,LARGE(INDEX(ISNUMBER(--MID(feed!L361,ROW($1:$19),1))*
ROW($1:$19),0),ROW($1:$19))+1,1)*10^ROW($1:$19)/10)</f>
        <v>10</v>
      </c>
      <c r="M361" t="str">
        <f>feed!M361</f>
        <v>Mixed Economy</v>
      </c>
      <c r="N361">
        <f>SUMPRODUCT(MID(0&amp;feed!N361,LARGE(INDEX(ISNUMBER(--MID(feed!N361,ROW($1:$5),1))*
ROW($1:$5),0),ROW($1:$5))+1,1)*10^ROW($1:$5)/10)</f>
        <v>1449</v>
      </c>
      <c r="O361">
        <f>SUMPRODUCT(MID(0&amp;feed!O361,LARGE(INDEX(ISNUMBER(--MID(feed!O361,ROW($1:$5),1))*
ROW($1:$5),0),ROW($1:$5))+1,1)*10^ROW($1:$5)/10)</f>
        <v>1069</v>
      </c>
      <c r="P361" t="str">
        <f>feed!P361</f>
        <v>Untapped</v>
      </c>
      <c r="Q361">
        <f>IF(P361=0,40, IF(P361="Depleted",0, IF(P361="Near Depletion",10, IF(P361="Plentiful",70, IF(P361="Untapped",90,"Error")))))</f>
        <v>90</v>
      </c>
      <c r="R361" t="str">
        <f>feed!Q361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feed!R361</f>
        <v>Pacific Rim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361" t="str">
        <f>feed!U361</f>
        <v>http://blocgame.com/stats.php?id=64246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25694</v>
      </c>
      <c r="AA361" s="8">
        <f>V361/N361</f>
        <v>31.448585231193928</v>
      </c>
      <c r="AB361" s="4">
        <f>N361/6</f>
        <v>241.5</v>
      </c>
      <c r="AC361" s="4">
        <f>V361/6</f>
        <v>7594.833333333333</v>
      </c>
    </row>
    <row r="362" spans="1:29" x14ac:dyDescent="0.25">
      <c r="A362" t="str">
        <f>feed!A362</f>
        <v>Idaho</v>
      </c>
      <c r="B362" t="str">
        <f>feed!B362</f>
        <v>John Adams</v>
      </c>
      <c r="C362" t="str">
        <f>feed!C362</f>
        <v>The Order</v>
      </c>
      <c r="D362">
        <f>SUMPRODUCT(MID(0&amp;feed!D362,LARGE(INDEX(ISNUMBER(--MID(feed!D362,ROW($1:$19),1))*
ROW($1:$19),0),ROW($1:$19))+1,1)*10^ROW($1:$19)/10)</f>
        <v>59</v>
      </c>
      <c r="E362">
        <f>SUMPRODUCT(MID(0&amp;feed!E362,LARGE(INDEX(ISNUMBER(--MID(feed!E362,ROW($1:$19),1))*
ROW($1:$19),0),ROW($1:$19))+1,1)*10^ROW($1:$19)/10)</f>
        <v>1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4</v>
      </c>
      <c r="K362">
        <f>SUMPRODUCT(MID(0&amp;feed!K362,LARGE(INDEX(ISNUMBER(--MID(feed!K362,ROW($1:$19),1))*
ROW($1:$19),0),ROW($1:$19))+1,1)*10^ROW($1:$19)/10)</f>
        <v>30</v>
      </c>
      <c r="L362">
        <f>SUMPRODUCT(MID(0&amp;feed!L362,LARGE(INDEX(ISNUMBER(--MID(feed!L362,ROW($1:$19),1))*
ROW($1:$19),0),ROW($1:$19))+1,1)*10^ROW($1:$19)/10)</f>
        <v>12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1447</v>
      </c>
      <c r="O362">
        <f>SUMPRODUCT(MID(0&amp;feed!O362,LARGE(INDEX(ISNUMBER(--MID(feed!O362,ROW($1:$5),1))*
ROW($1:$5),0),ROW($1:$5))+1,1)*10^ROW($1:$5)/10)</f>
        <v>556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Large</v>
      </c>
      <c r="S362">
        <f>IF(R362="None",0, IF(R362="Meagre",1.5, IF(R362="Small",3, IF(R362="Mediocre",4.5, IF(R362="Somewhat Large",6, IF(R362="Large",7.5, IF(R362="Powerful",9, IF(R362="Very Powerful",10,"Error"))))))))</f>
        <v>7.5</v>
      </c>
      <c r="T362" t="str">
        <f>feed!R362</f>
        <v>Pacific Rim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362" t="str">
        <f>feed!U362</f>
        <v>http://blocgame.com/stats.php?id=63484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31060</v>
      </c>
      <c r="AA362" s="8">
        <f>V362/N362</f>
        <v>33.386316516931579</v>
      </c>
      <c r="AB362" s="4">
        <f>N362/6</f>
        <v>241.16666666666666</v>
      </c>
      <c r="AC362" s="4">
        <f>V362/6</f>
        <v>8051.666666666667</v>
      </c>
    </row>
    <row r="363" spans="1:29" x14ac:dyDescent="0.25">
      <c r="A363" t="str">
        <f>feed!A363</f>
        <v>Eneficus</v>
      </c>
      <c r="B363" t="str">
        <f>feed!B363</f>
        <v>Eneficusian Firestar</v>
      </c>
      <c r="C363">
        <f>feed!C363</f>
        <v>0</v>
      </c>
      <c r="D363">
        <f>SUMPRODUCT(MID(0&amp;feed!D363,LARGE(INDEX(ISNUMBER(--MID(feed!D363,ROW($1:$19),1))*
ROW($1:$19),0),ROW($1:$19))+1,1)*10^ROW($1:$19)/10)</f>
        <v>7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89</v>
      </c>
      <c r="K363">
        <f>SUMPRODUCT(MID(0&amp;feed!K363,LARGE(INDEX(ISNUMBER(--MID(feed!K363,ROW($1:$19),1))*
ROW($1:$19),0),ROW($1:$19))+1,1)*10^ROW($1:$19)/10)</f>
        <v>0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1445</v>
      </c>
      <c r="O363">
        <f>SUMPRODUCT(MID(0&amp;feed!O363,LARGE(INDEX(ISNUMBER(--MID(feed!O363,ROW($1:$5),1))*
ROW($1:$5),0),ROW($1:$5))+1,1)*10^ROW($1:$5)/10)</f>
        <v>39</v>
      </c>
      <c r="P363" t="str">
        <f>feed!P363</f>
        <v>Untapped</v>
      </c>
      <c r="Q363">
        <f>IF(P363=0,40, IF(P363="Depleted",0, IF(P363="Near Depletion",10, IF(P363="Plentiful",70, IF(P363="Untapped",90,"Error")))))</f>
        <v>90</v>
      </c>
      <c r="R363" t="str">
        <f>feed!Q363</f>
        <v>Meagre</v>
      </c>
      <c r="S363">
        <f>IF(R363="None",0, IF(R363="Meagre",1.5, IF(R363="Small",3, IF(R363="Mediocre",4.5, IF(R363="Somewhat Large",6, IF(R363="Large",7.5, IF(R363="Powerful",9, IF(R363="Very Powerful",10,"Error"))))))))</f>
        <v>1.5</v>
      </c>
      <c r="T363" t="str">
        <f>feed!R363</f>
        <v>China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363" t="str">
        <f>feed!U363</f>
        <v>http://blocgame.com/stats.php?id=64046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2420</v>
      </c>
      <c r="AA363" s="8">
        <f>V363/N363</f>
        <v>2.972318339100346</v>
      </c>
      <c r="AB363" s="4">
        <f>N363/6</f>
        <v>240.83333333333334</v>
      </c>
      <c r="AC363" s="4">
        <f>V363/6</f>
        <v>715.83333333333337</v>
      </c>
    </row>
    <row r="364" spans="1:29" x14ac:dyDescent="0.25">
      <c r="A364" t="str">
        <f>feed!A364</f>
        <v>Pasir Dengung</v>
      </c>
      <c r="B364" t="str">
        <f>feed!B364</f>
        <v>Menteri Fasola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37</v>
      </c>
      <c r="E364">
        <f>SUMPRODUCT(MID(0&amp;feed!E364,LARGE(INDEX(ISNUMBER(--MID(feed!E364,ROW($1:$19),1))*
ROW($1:$19),0),ROW($1:$19))+1,1)*10^ROW($1:$19)/10)</f>
        <v>0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7</v>
      </c>
      <c r="L364">
        <f>SUMPRODUCT(MID(0&amp;feed!L364,LARGE(INDEX(ISNUMBER(--MID(feed!L364,ROW($1:$19),1))*
ROW($1:$19),0),ROW($1:$19))+1,1)*10^ROW($1:$19)/10)</f>
        <v>7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1444</v>
      </c>
      <c r="O364">
        <f>SUMPRODUCT(MID(0&amp;feed!O364,LARGE(INDEX(ISNUMBER(--MID(feed!O364,ROW($1:$5),1))*
ROW($1:$5),0),ROW($1:$5))+1,1)*10^ROW($1:$5)/10)</f>
        <v>4697</v>
      </c>
      <c r="P364" t="str">
        <f>feed!P364</f>
        <v>Untapped</v>
      </c>
      <c r="Q364">
        <f>IF(P364=0,40, IF(P364="Depleted",0, IF(P364="Near Depletion",10, IF(P364="Plentiful",70, IF(P364="Untapped",90,"Error")))))</f>
        <v>90</v>
      </c>
      <c r="R364" t="str">
        <f>feed!Q364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feed!R364</f>
        <v>Atlas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364" t="str">
        <f>feed!U364</f>
        <v>http://blocgame.com/stats.php?id=60712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17407</v>
      </c>
      <c r="AA364" s="8">
        <f>V364/N364</f>
        <v>16.729224376731302</v>
      </c>
      <c r="AB364" s="4">
        <f>N364/6</f>
        <v>240.66666666666666</v>
      </c>
      <c r="AC364" s="4">
        <f>V364/6</f>
        <v>4026.1666666666665</v>
      </c>
    </row>
    <row r="365" spans="1:29" x14ac:dyDescent="0.25">
      <c r="A365" t="str">
        <f>feed!A365</f>
        <v>white shadow</v>
      </c>
      <c r="B365" t="str">
        <f>feed!B365</f>
        <v>White Shadow</v>
      </c>
      <c r="C365" t="str">
        <f>feed!C365</f>
        <v>The Fallen</v>
      </c>
      <c r="D365">
        <f>SUMPRODUCT(MID(0&amp;feed!D365,LARGE(INDEX(ISNUMBER(--MID(feed!D365,ROW($1:$19),1))*
ROW($1:$19),0),ROW($1:$19))+1,1)*10^ROW($1:$19)/10)</f>
        <v>70</v>
      </c>
      <c r="E365">
        <f>SUMPRODUCT(MID(0&amp;feed!E365,LARGE(INDEX(ISNUMBER(--MID(feed!E365,ROW($1:$19),1))*
ROW($1:$19),0),ROW($1:$19))+1,1)*10^ROW($1:$19)/10)</f>
        <v>2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3</v>
      </c>
      <c r="K365">
        <f>SUMPRODUCT(MID(0&amp;feed!K365,LARGE(INDEX(ISNUMBER(--MID(feed!K365,ROW($1:$19),1))*
ROW($1:$19),0),ROW($1:$19))+1,1)*10^ROW($1:$19)/10)</f>
        <v>24</v>
      </c>
      <c r="L365">
        <f>SUMPRODUCT(MID(0&amp;feed!L365,LARGE(INDEX(ISNUMBER(--MID(feed!L365,ROW($1:$19),1))*
ROW($1:$19),0),ROW($1:$19))+1,1)*10^ROW($1:$19)/10)</f>
        <v>10</v>
      </c>
      <c r="M365" t="str">
        <f>feed!M365</f>
        <v>Free Market</v>
      </c>
      <c r="N365">
        <f>SUMPRODUCT(MID(0&amp;feed!N365,LARGE(INDEX(ISNUMBER(--MID(feed!N365,ROW($1:$5),1))*
ROW($1:$5),0),ROW($1:$5))+1,1)*10^ROW($1:$5)/10)</f>
        <v>1443</v>
      </c>
      <c r="O365">
        <f>SUMPRODUCT(MID(0&amp;feed!O365,LARGE(INDEX(ISNUMBER(--MID(feed!O365,ROW($1:$5),1))*
ROW($1:$5),0),ROW($1:$5))+1,1)*10^ROW($1:$5)/10)</f>
        <v>2583</v>
      </c>
      <c r="P365" t="str">
        <f>feed!P365</f>
        <v>Near Depletion</v>
      </c>
      <c r="Q365">
        <f>IF(P365=0,40, IF(P365="Depleted",0, IF(P365="Near Depletion",10, IF(P365="Plentiful",70, IF(P365="Untapped",90,"Error")))))</f>
        <v>10</v>
      </c>
      <c r="R365" t="str">
        <f>feed!Q365</f>
        <v>Meagre</v>
      </c>
      <c r="S365">
        <f>IF(R365="None",0, IF(R365="Meagre",1.5, IF(R365="Small",3, IF(R365="Mediocre",4.5, IF(R365="Somewhat Large",6, IF(R365="Large",7.5, IF(R365="Powerful",9, IF(R365="Very Powerful",10,"Error"))))))))</f>
        <v>1.5</v>
      </c>
      <c r="T365" t="str">
        <f>feed!R365</f>
        <v>Persia</v>
      </c>
      <c r="U365" t="str">
        <f>feed!S365</f>
        <v>United States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65" t="str">
        <f>feed!U365</f>
        <v>http://blocgame.com/stats.php?id=55012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16175</v>
      </c>
      <c r="AA365" s="8">
        <f>V365/N365</f>
        <v>21.084546084546083</v>
      </c>
      <c r="AB365" s="4">
        <f>N365/6</f>
        <v>240.5</v>
      </c>
      <c r="AC365" s="4">
        <f>V365/6</f>
        <v>5070.833333333333</v>
      </c>
    </row>
    <row r="366" spans="1:29" x14ac:dyDescent="0.25">
      <c r="A366" t="str">
        <f>feed!A366</f>
        <v>Dess</v>
      </c>
      <c r="B366" t="str">
        <f>feed!B366</f>
        <v>Raktai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146</v>
      </c>
      <c r="E366">
        <f>SUMPRODUCT(MID(0&amp;feed!E366,LARGE(INDEX(ISNUMBER(--MID(feed!E366,ROW($1:$19),1))*
ROW($1:$19),0),ROW($1:$19))+1,1)*10^ROW($1:$19)/10)</f>
        <v>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6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2</v>
      </c>
      <c r="K366">
        <f>SUMPRODUCT(MID(0&amp;feed!K366,LARGE(INDEX(ISNUMBER(--MID(feed!K366,ROW($1:$19),1))*
ROW($1:$19),0),ROW($1:$19))+1,1)*10^ROW($1:$19)/10)</f>
        <v>48</v>
      </c>
      <c r="L366">
        <f>SUMPRODUCT(MID(0&amp;feed!L366,LARGE(INDEX(ISNUMBER(--MID(feed!L366,ROW($1:$19),1))*
ROW($1:$19),0),ROW($1:$19))+1,1)*10^ROW($1:$19)/10)</f>
        <v>3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1440</v>
      </c>
      <c r="O366">
        <f>SUMPRODUCT(MID(0&amp;feed!O366,LARGE(INDEX(ISNUMBER(--MID(feed!O366,ROW($1:$5),1))*
ROW($1:$5),0),ROW($1:$5))+1,1)*10^ROW($1:$5)/10)</f>
        <v>36</v>
      </c>
      <c r="P366" t="str">
        <f>feed!P366</f>
        <v>Plentiful</v>
      </c>
      <c r="Q366">
        <f>IF(P366=0,40, IF(P366="Depleted",0, IF(P366="Near Depletion",10, IF(P366="Plentiful",70, IF(P366="Untapped",90,"Error")))))</f>
        <v>70</v>
      </c>
      <c r="R366" t="str">
        <f>feed!Q366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366" t="str">
        <f>feed!U366</f>
        <v>http://blocgame.com/stats.php?id=63586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24883</v>
      </c>
      <c r="AA366" s="8">
        <f>V366/N366</f>
        <v>33.68611111111111</v>
      </c>
      <c r="AB366" s="4">
        <f>N366/6</f>
        <v>240</v>
      </c>
      <c r="AC366" s="4">
        <f>V366/6</f>
        <v>8084.666666666667</v>
      </c>
    </row>
    <row r="367" spans="1:29" x14ac:dyDescent="0.25">
      <c r="A367" t="str">
        <f>feed!A367</f>
        <v>Magical Horses</v>
      </c>
      <c r="B367" t="str">
        <f>feed!B367</f>
        <v>Tzafety</v>
      </c>
      <c r="C367" t="str">
        <f>feed!C367</f>
        <v>Interpol</v>
      </c>
      <c r="D367">
        <f>SUMPRODUCT(MID(0&amp;feed!D367,LARGE(INDEX(ISNUMBER(--MID(feed!D367,ROW($1:$19),1))*
ROW($1:$19),0),ROW($1:$19))+1,1)*10^ROW($1:$19)/10)</f>
        <v>94</v>
      </c>
      <c r="E367">
        <f>SUMPRODUCT(MID(0&amp;feed!E367,LARGE(INDEX(ISNUMBER(--MID(feed!E367,ROW($1:$19),1))*
ROW($1:$19),0),ROW($1:$19))+1,1)*10^ROW($1:$19)/10)</f>
        <v>0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4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14</v>
      </c>
      <c r="K367">
        <f>SUMPRODUCT(MID(0&amp;feed!K367,LARGE(INDEX(ISNUMBER(--MID(feed!K367,ROW($1:$19),1))*
ROW($1:$19),0),ROW($1:$19))+1,1)*10^ROW($1:$19)/10)</f>
        <v>33</v>
      </c>
      <c r="L367">
        <f>SUMPRODUCT(MID(0&amp;feed!L367,LARGE(INDEX(ISNUMBER(--MID(feed!L367,ROW($1:$19),1))*
ROW($1:$19),0),ROW($1:$19))+1,1)*10^ROW($1:$19)/10)</f>
        <v>23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1439</v>
      </c>
      <c r="O367">
        <f>SUMPRODUCT(MID(0&amp;feed!O367,LARGE(INDEX(ISNUMBER(--MID(feed!O367,ROW($1:$5),1))*
ROW($1:$5),0),ROW($1:$5))+1,1)*10^ROW($1:$5)/10)</f>
        <v>3098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Powerful</v>
      </c>
      <c r="S367">
        <f>IF(R367="None",0, IF(R367="Meagre",1.5, IF(R367="Small",3, IF(R367="Mediocre",4.5, IF(R367="Somewhat Large",6, IF(R367="Large",7.5, IF(R367="Powerful",9, IF(R367="Very Powerful",10,"Error"))))))))</f>
        <v>9</v>
      </c>
      <c r="T367" t="str">
        <f>feed!R367</f>
        <v>Arabia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367" t="str">
        <f>feed!U367</f>
        <v>http://blocgame.com/stats.php?id=51070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16452</v>
      </c>
      <c r="AA367" s="8">
        <f>V367/N367</f>
        <v>28.11118832522585</v>
      </c>
      <c r="AB367" s="4">
        <f>N367/6</f>
        <v>239.83333333333334</v>
      </c>
      <c r="AC367" s="4">
        <f>V367/6</f>
        <v>6742</v>
      </c>
    </row>
    <row r="368" spans="1:29" x14ac:dyDescent="0.25">
      <c r="A368" t="str">
        <f>feed!A368</f>
        <v>Pemakan Dunia</v>
      </c>
      <c r="B368" t="str">
        <f>feed!B368</f>
        <v>P3M4k4N 2Nia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71</v>
      </c>
      <c r="E368">
        <f>SUMPRODUCT(MID(0&amp;feed!E368,LARGE(INDEX(ISNUMBER(--MID(feed!E368,ROW($1:$19),1))*
ROW($1:$19),0),ROW($1:$19))+1,1)*10^ROW($1:$19)/10)</f>
        <v>9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4</v>
      </c>
      <c r="I368" t="str">
        <f>feed!I368</f>
        <v>Poor</v>
      </c>
      <c r="J368">
        <f>SUMPRODUCT(MID(0&amp;feed!J368,LARGE(INDEX(ISNUMBER(--MID(feed!J368,ROW($1:$19),1))*
ROW($1:$19),0),ROW($1:$19))+1,1)*10^ROW($1:$19)/10)</f>
        <v>34</v>
      </c>
      <c r="K368">
        <f>SUMPRODUCT(MID(0&amp;feed!K368,LARGE(INDEX(ISNUMBER(--MID(feed!K368,ROW($1:$19),1))*
ROW($1:$19),0),ROW($1:$19))+1,1)*10^ROW($1:$19)/10)</f>
        <v>18</v>
      </c>
      <c r="L368">
        <f>SUMPRODUCT(MID(0&amp;feed!L368,LARGE(INDEX(ISNUMBER(--MID(feed!L368,ROW($1:$19),1))*
ROW($1:$19),0),ROW($1:$19))+1,1)*10^ROW($1:$19)/10)</f>
        <v>13</v>
      </c>
      <c r="M368" t="str">
        <f>feed!M368</f>
        <v>Free Market</v>
      </c>
      <c r="N368">
        <f>SUMPRODUCT(MID(0&amp;feed!N368,LARGE(INDEX(ISNUMBER(--MID(feed!N368,ROW($1:$5),1))*
ROW($1:$5),0),ROW($1:$5))+1,1)*10^ROW($1:$5)/10)</f>
        <v>1439</v>
      </c>
      <c r="O368">
        <f>SUMPRODUCT(MID(0&amp;feed!O368,LARGE(INDEX(ISNUMBER(--MID(feed!O368,ROW($1:$5),1))*
ROW($1:$5),0),ROW($1:$5))+1,1)*10^ROW($1:$5)/10)</f>
        <v>208</v>
      </c>
      <c r="P368">
        <f>feed!P368</f>
        <v>0</v>
      </c>
      <c r="Q368">
        <f>IF(P368=0,40, IF(P368="Depleted",0, IF(P368="Near Depletion",10, IF(P368="Plentiful",70, IF(P368="Untapped",90,"Error")))))</f>
        <v>40</v>
      </c>
      <c r="R368" t="str">
        <f>feed!Q368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feed!R368</f>
        <v>East Indies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368" t="str">
        <f>feed!U368</f>
        <v>http://blocgame.com/stats.php?id=61189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14898</v>
      </c>
      <c r="AA368" s="8">
        <f>V368/N368</f>
        <v>20.516330785267545</v>
      </c>
      <c r="AB368" s="4">
        <f>N368/6</f>
        <v>239.83333333333334</v>
      </c>
      <c r="AC368" s="4">
        <f>V368/6</f>
        <v>4920.5</v>
      </c>
    </row>
    <row r="369" spans="1:29" x14ac:dyDescent="0.25">
      <c r="A369" t="str">
        <f>feed!A369</f>
        <v>Utea</v>
      </c>
      <c r="B369" t="str">
        <f>feed!B369</f>
        <v>SephiXarados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102</v>
      </c>
      <c r="E369">
        <f>SUMPRODUCT(MID(0&amp;feed!E369,LARGE(INDEX(ISNUMBER(--MID(feed!E369,ROW($1:$19),1))*
ROW($1:$19),0),ROW($1:$19))+1,1)*10^ROW($1:$19)/10)</f>
        <v>1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Good</v>
      </c>
      <c r="J369">
        <f>SUMPRODUCT(MID(0&amp;feed!J369,LARGE(INDEX(ISNUMBER(--MID(feed!J369,ROW($1:$19),1))*
ROW($1:$19),0),ROW($1:$19))+1,1)*10^ROW($1:$19)/10)</f>
        <v>3</v>
      </c>
      <c r="K369">
        <f>SUMPRODUCT(MID(0&amp;feed!K369,LARGE(INDEX(ISNUMBER(--MID(feed!K369,ROW($1:$19),1))*
ROW($1:$19),0),ROW($1:$19))+1,1)*10^ROW($1:$19)/10)</f>
        <v>35</v>
      </c>
      <c r="L369">
        <f>SUMPRODUCT(MID(0&amp;feed!L369,LARGE(INDEX(ISNUMBER(--MID(feed!L369,ROW($1:$19),1))*
ROW($1:$19),0),ROW($1:$19))+1,1)*10^ROW($1:$19)/10)</f>
        <v>6</v>
      </c>
      <c r="M369" t="str">
        <f>feed!M369</f>
        <v>Free Market</v>
      </c>
      <c r="N369">
        <f>SUMPRODUCT(MID(0&amp;feed!N369,LARGE(INDEX(ISNUMBER(--MID(feed!N369,ROW($1:$5),1))*
ROW($1:$5),0),ROW($1:$5))+1,1)*10^ROW($1:$5)/10)</f>
        <v>1435</v>
      </c>
      <c r="O369">
        <f>SUMPRODUCT(MID(0&amp;feed!O369,LARGE(INDEX(ISNUMBER(--MID(feed!O369,ROW($1:$5),1))*
ROW($1:$5),0),ROW($1:$5))+1,1)*10^ROW($1:$5)/10)</f>
        <v>389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Powerful</v>
      </c>
      <c r="S369">
        <f>IF(R369="None",0, IF(R369="Meagre",1.5, IF(R369="Small",3, IF(R369="Mediocre",4.5, IF(R369="Somewhat Large",6, IF(R369="Large",7.5, IF(R369="Powerful",9, IF(R369="Very Powerful",10,"Error"))))))))</f>
        <v>9</v>
      </c>
      <c r="T369" t="str">
        <f>feed!R369</f>
        <v>Amazonia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369" t="str">
        <f>feed!U369</f>
        <v>http://blocgame.com/stats.php?id=49905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44160</v>
      </c>
      <c r="AA369" s="8">
        <f>V369/N369</f>
        <v>43.055749128919864</v>
      </c>
      <c r="AB369" s="4">
        <f>N369/6</f>
        <v>239.16666666666666</v>
      </c>
      <c r="AC369" s="4">
        <f>V369/6</f>
        <v>10297.5</v>
      </c>
    </row>
    <row r="370" spans="1:29" x14ac:dyDescent="0.25">
      <c r="A370" t="str">
        <f>feed!A370</f>
        <v>Nuwe Rhodesia</v>
      </c>
      <c r="B370" t="str">
        <f>feed!B370</f>
        <v>dudeskis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234</v>
      </c>
      <c r="E370">
        <f>SUMPRODUCT(MID(0&amp;feed!E370,LARGE(INDEX(ISNUMBER(--MID(feed!E370,ROW($1:$19),1))*
ROW($1:$19),0),ROW($1:$19))+1,1)*10^ROW($1:$19)/10)</f>
        <v>17</v>
      </c>
      <c r="F370" t="str">
        <f>feed!F370</f>
        <v>Vietnam War surplus</v>
      </c>
      <c r="G370" t="str">
        <f>feed!G370</f>
        <v>Angelic</v>
      </c>
      <c r="H370">
        <f>SUMPRODUCT(MID(0&amp;feed!H370,LARGE(INDEX(ISNUMBER(--MID(feed!H370,ROW($1:$1),1))*
ROW($1:$1),0),ROW($1:$1))+1,1)*10^ROW($1:$1)/10)</f>
        <v>3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4</v>
      </c>
      <c r="K370">
        <f>SUMPRODUCT(MID(0&amp;feed!K370,LARGE(INDEX(ISNUMBER(--MID(feed!K370,ROW($1:$19),1))*
ROW($1:$19),0),ROW($1:$19))+1,1)*10^ROW($1:$19)/10)</f>
        <v>52</v>
      </c>
      <c r="L370">
        <f>SUMPRODUCT(MID(0&amp;feed!L370,LARGE(INDEX(ISNUMBER(--MID(feed!L370,ROW($1:$19),1))*
ROW($1:$19),0),ROW($1:$19))+1,1)*10^ROW($1:$19)/10)</f>
        <v>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1433</v>
      </c>
      <c r="O370">
        <f>SUMPRODUCT(MID(0&amp;feed!O370,LARGE(INDEX(ISNUMBER(--MID(feed!O370,ROW($1:$5),1))*
ROW($1:$5),0),ROW($1:$5))+1,1)*10^ROW($1:$5)/10)</f>
        <v>243</v>
      </c>
      <c r="P370">
        <f>feed!P370</f>
        <v>0</v>
      </c>
      <c r="Q370">
        <f>IF(P370=0,40, IF(P370="Depleted",0, IF(P370="Near Depletion",10, IF(P370="Plentiful",70, IF(P370="Untapped",90,"Error")))))</f>
        <v>40</v>
      </c>
      <c r="R370" t="str">
        <f>feed!Q370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feed!R370</f>
        <v>Gran Colombia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370" t="str">
        <f>feed!U370</f>
        <v>http://blocgame.com/stats.php?id=6338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10253</v>
      </c>
      <c r="AA370" s="8">
        <f>V370/N370</f>
        <v>22.332868108862527</v>
      </c>
      <c r="AB370" s="4">
        <f>N370/6</f>
        <v>238.83333333333334</v>
      </c>
      <c r="AC370" s="4">
        <f>V370/6</f>
        <v>5333.833333333333</v>
      </c>
    </row>
    <row r="371" spans="1:29" x14ac:dyDescent="0.25">
      <c r="A371" t="str">
        <f>feed!A371</f>
        <v>JIDF</v>
      </c>
      <c r="B371" t="str">
        <f>feed!B371</f>
        <v>Mort Goldstein</v>
      </c>
      <c r="C371">
        <f>feed!C371</f>
        <v>0</v>
      </c>
      <c r="D371">
        <f>SUMPRODUCT(MID(0&amp;feed!D371,LARGE(INDEX(ISNUMBER(--MID(feed!D371,ROW($1:$19),1))*
ROW($1:$19),0),ROW($1:$19))+1,1)*10^ROW($1:$19)/10)</f>
        <v>9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Nice</v>
      </c>
      <c r="H371">
        <f>SUMPRODUCT(MID(0&amp;feed!H371,LARGE(INDEX(ISNUMBER(--MID(feed!H371,ROW($1:$1),1))*
ROW($1:$1),0),ROW($1:$1))+1,1)*10^ROW($1:$1)/10)</f>
        <v>1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109</v>
      </c>
      <c r="K371">
        <f>SUMPRODUCT(MID(0&amp;feed!K371,LARGE(INDEX(ISNUMBER(--MID(feed!K371,ROW($1:$19),1))*
ROW($1:$19),0),ROW($1:$19))+1,1)*10^ROW($1:$19)/10)</f>
        <v>0</v>
      </c>
      <c r="L371">
        <f>SUMPRODUCT(MID(0&amp;feed!L371,LARGE(INDEX(ISNUMBER(--MID(feed!L371,ROW($1:$19),1))*
ROW($1:$19),0),ROW($1:$19))+1,1)*10^ROW($1:$19)/10)</f>
        <v>0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1431</v>
      </c>
      <c r="O371">
        <f>SUMPRODUCT(MID(0&amp;feed!O371,LARGE(INDEX(ISNUMBER(--MID(feed!O371,ROW($1:$5),1))*
ROW($1:$5),0),ROW($1:$5))+1,1)*10^ROW($1:$5)/10)</f>
        <v>29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Small</v>
      </c>
      <c r="S371">
        <f>IF(R371="None",0, IF(R371="Meagre",1.5, IF(R371="Small",3, IF(R371="Mediocre",4.5, IF(R371="Somewhat Large",6, IF(R371="Large",7.5, IF(R371="Powerful",9, IF(R371="Very Powerful",10,"Error"))))))))</f>
        <v>3</v>
      </c>
      <c r="T371" t="str">
        <f>feed!R371</f>
        <v>Pacific Rim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371" t="str">
        <f>feed!U371</f>
        <v>http://blocgame.com/stats.php?id=63700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3252</v>
      </c>
      <c r="AA371" s="8">
        <f>V371/N371</f>
        <v>2.7966457023060798</v>
      </c>
      <c r="AB371" s="4">
        <f>N371/6</f>
        <v>238.5</v>
      </c>
      <c r="AC371" s="4">
        <f>V371/6</f>
        <v>667</v>
      </c>
    </row>
    <row r="372" spans="1:29" x14ac:dyDescent="0.25">
      <c r="A372" t="str">
        <f>feed!A372</f>
        <v>Endau</v>
      </c>
      <c r="B372" t="str">
        <f>feed!B372</f>
        <v>Syazwanjalil</v>
      </c>
      <c r="C372" t="str">
        <f>feed!C372</f>
        <v>PIRATES</v>
      </c>
      <c r="D372">
        <f>SUMPRODUCT(MID(0&amp;feed!D372,LARGE(INDEX(ISNUMBER(--MID(feed!D372,ROW($1:$19),1))*
ROW($1:$19),0),ROW($1:$19))+1,1)*10^ROW($1:$19)/10)</f>
        <v>35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Normal</v>
      </c>
      <c r="H372">
        <f>SUMPRODUCT(MID(0&amp;feed!H372,LARGE(INDEX(ISNUMBER(--MID(feed!H372,ROW($1:$1),1))*
ROW($1:$1),0),ROW($1:$1))+1,1)*10^ROW($1:$1)/10)</f>
        <v>1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5</v>
      </c>
      <c r="K372">
        <f>SUMPRODUCT(MID(0&amp;feed!K372,LARGE(INDEX(ISNUMBER(--MID(feed!K372,ROW($1:$19),1))*
ROW($1:$19),0),ROW($1:$19))+1,1)*10^ROW($1:$19)/10)</f>
        <v>6</v>
      </c>
      <c r="L372">
        <f>SUMPRODUCT(MID(0&amp;feed!L372,LARGE(INDEX(ISNUMBER(--MID(feed!L372,ROW($1:$19),1))*
ROW($1:$19),0),ROW($1:$19))+1,1)*10^ROW($1:$19)/10)</f>
        <v>7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1428</v>
      </c>
      <c r="O372">
        <f>SUMPRODUCT(MID(0&amp;feed!O372,LARGE(INDEX(ISNUMBER(--MID(feed!O372,ROW($1:$5),1))*
ROW($1:$5),0),ROW($1:$5))+1,1)*10^ROW($1:$5)/10)</f>
        <v>217</v>
      </c>
      <c r="P372" t="str">
        <f>feed!P372</f>
        <v>Plentiful</v>
      </c>
      <c r="Q372">
        <f>IF(P372=0,40, IF(P372="Depleted",0, IF(P372="Near Depletion",10, IF(P372="Plentiful",70, IF(P372="Untapped",90,"Error")))))</f>
        <v>70</v>
      </c>
      <c r="R372" t="str">
        <f>feed!Q372</f>
        <v>Meagre</v>
      </c>
      <c r="S372">
        <f>IF(R372="None",0, IF(R372="Meagre",1.5, IF(R372="Small",3, IF(R372="Mediocre",4.5, IF(R372="Somewhat Large",6, IF(R372="Large",7.5, IF(R372="Powerful",9, IF(R372="Very Powerful",10,"Error"))))))))</f>
        <v>1.5</v>
      </c>
      <c r="T372" t="str">
        <f>feed!R372</f>
        <v>East Indies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372" t="str">
        <f>feed!U372</f>
        <v>http://blocgame.com/stats.php?id=61932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357</v>
      </c>
      <c r="AA372" s="8">
        <f>V372/N372</f>
        <v>4.1890756302521011</v>
      </c>
      <c r="AB372" s="4">
        <f>N372/6</f>
        <v>238</v>
      </c>
      <c r="AC372" s="4">
        <f>V372/6</f>
        <v>997</v>
      </c>
    </row>
    <row r="373" spans="1:29" x14ac:dyDescent="0.25">
      <c r="A373" t="str">
        <f>feed!A373</f>
        <v>Retardia</v>
      </c>
      <c r="B373" t="str">
        <f>feed!B373</f>
        <v>tot547</v>
      </c>
      <c r="C373">
        <f>feed!C373</f>
        <v>0</v>
      </c>
      <c r="D373">
        <f>SUMPRODUCT(MID(0&amp;feed!D373,LARGE(INDEX(ISNUMBER(--MID(feed!D373,ROW($1:$19),1))*
ROW($1:$19),0),ROW($1:$19))+1,1)*10^ROW($1:$19)/10)</f>
        <v>25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Axis of Evil</v>
      </c>
      <c r="H373">
        <f>SUMPRODUCT(MID(0&amp;feed!H373,LARGE(INDEX(ISNUMBER(--MID(feed!H373,ROW($1:$1),1))*
ROW($1:$1),0),ROW($1:$1))+1,1)*10^ROW($1:$1)/10)</f>
        <v>0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19</v>
      </c>
      <c r="K373">
        <f>SUMPRODUCT(MID(0&amp;feed!K373,LARGE(INDEX(ISNUMBER(--MID(feed!K373,ROW($1:$19),1))*
ROW($1:$19),0),ROW($1:$19))+1,1)*10^ROW($1:$19)/10)</f>
        <v>3</v>
      </c>
      <c r="L373">
        <f>SUMPRODUCT(MID(0&amp;feed!L373,LARGE(INDEX(ISNUMBER(--MID(feed!L373,ROW($1:$19),1))*
ROW($1:$19),0),ROW($1:$19))+1,1)*10^ROW($1:$19)/10)</f>
        <v>0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1422</v>
      </c>
      <c r="O373">
        <f>SUMPRODUCT(MID(0&amp;feed!O373,LARGE(INDEX(ISNUMBER(--MID(feed!O373,ROW($1:$5),1))*
ROW($1:$5),0),ROW($1:$5))+1,1)*10^ROW($1:$5)/10)</f>
        <v>0</v>
      </c>
      <c r="P373">
        <f>feed!P373</f>
        <v>0</v>
      </c>
      <c r="Q373">
        <f>IF(P373=0,40, IF(P373="Depleted",0, IF(P373="Near Depletion",10, IF(P373="Plentiful",70, IF(P373="Untapped",90,"Error")))))</f>
        <v>40</v>
      </c>
      <c r="R373" t="str">
        <f>feed!Q373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feed!R373</f>
        <v>Pacific Rim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373" t="str">
        <f>feed!U373</f>
        <v>http://blocgame.com/stats.php?id=41553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11823</v>
      </c>
      <c r="AA373" s="8">
        <f>V373/N373</f>
        <v>9.1054852320675099</v>
      </c>
      <c r="AB373" s="4">
        <f>N373/6</f>
        <v>237</v>
      </c>
      <c r="AC373" s="4">
        <f>V373/6</f>
        <v>2158</v>
      </c>
    </row>
    <row r="374" spans="1:29" x14ac:dyDescent="0.25">
      <c r="A374" t="str">
        <f>feed!A374</f>
        <v>Fuhrer</v>
      </c>
      <c r="B374" t="str">
        <f>feed!B374</f>
        <v>Heil Hitler</v>
      </c>
      <c r="C374" t="str">
        <f>feed!C374</f>
        <v>Socialist Arab Union</v>
      </c>
      <c r="D374">
        <f>SUMPRODUCT(MID(0&amp;feed!D374,LARGE(INDEX(ISNUMBER(--MID(feed!D374,ROW($1:$19),1))*
ROW($1:$19),0),ROW($1:$19))+1,1)*10^ROW($1:$19)/10)</f>
        <v>42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Angelic</v>
      </c>
      <c r="H374">
        <f>SUMPRODUCT(MID(0&amp;feed!H374,LARGE(INDEX(ISNUMBER(--MID(feed!H374,ROW($1:$1),1))*
ROW($1:$1),0),ROW($1:$1))+1,1)*10^ROW($1:$1)/10)</f>
        <v>2</v>
      </c>
      <c r="I374" t="str">
        <f>feed!I374</f>
        <v>Elite</v>
      </c>
      <c r="J374">
        <f>SUMPRODUCT(MID(0&amp;feed!J374,LARGE(INDEX(ISNUMBER(--MID(feed!J374,ROW($1:$19),1))*
ROW($1:$19),0),ROW($1:$19))+1,1)*10^ROW($1:$19)/10)</f>
        <v>14</v>
      </c>
      <c r="K374">
        <f>SUMPRODUCT(MID(0&amp;feed!K374,LARGE(INDEX(ISNUMBER(--MID(feed!K374,ROW($1:$19),1))*
ROW($1:$19),0),ROW($1:$19))+1,1)*10^ROW($1:$19)/10)</f>
        <v>6</v>
      </c>
      <c r="L374">
        <f>SUMPRODUCT(MID(0&amp;feed!L374,LARGE(INDEX(ISNUMBER(--MID(feed!L374,ROW($1:$19),1))*
ROW($1:$19),0),ROW($1:$19))+1,1)*10^ROW($1:$19)/10)</f>
        <v>7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1420</v>
      </c>
      <c r="O374">
        <f>SUMPRODUCT(MID(0&amp;feed!O374,LARGE(INDEX(ISNUMBER(--MID(feed!O374,ROW($1:$5),1))*
ROW($1:$5),0),ROW($1:$5))+1,1)*10^ROW($1:$5)/10)</f>
        <v>6861</v>
      </c>
      <c r="P374">
        <f>feed!P374</f>
        <v>0</v>
      </c>
      <c r="Q374">
        <f>IF(P374=0,40, IF(P374="Depleted",0, IF(P374="Near Depletion",10, IF(P374="Plentiful",70, IF(P374="Untapped",90,"Error")))))</f>
        <v>40</v>
      </c>
      <c r="R374" t="str">
        <f>feed!Q374</f>
        <v>Small</v>
      </c>
      <c r="S374">
        <f>IF(R374="None",0, IF(R374="Meagre",1.5, IF(R374="Small",3, IF(R374="Mediocre",4.5, IF(R374="Somewhat Large",6, IF(R374="Large",7.5, IF(R374="Powerful",9, IF(R374="Very Powerful",10,"Error"))))))))</f>
        <v>3</v>
      </c>
      <c r="T374" t="str">
        <f>feed!R374</f>
        <v>Arabia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374" t="str">
        <f>feed!U374</f>
        <v>http://blocgame.com/stats.php?id=64260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130</v>
      </c>
      <c r="AA374" s="8">
        <f>V374/N374</f>
        <v>4.580985915492958</v>
      </c>
      <c r="AB374" s="4">
        <f>N374/6</f>
        <v>236.66666666666666</v>
      </c>
      <c r="AC374" s="4">
        <f>V374/6</f>
        <v>1084.1666666666667</v>
      </c>
    </row>
    <row r="375" spans="1:29" x14ac:dyDescent="0.25">
      <c r="A375" t="str">
        <f>feed!A375</f>
        <v>Kek Slovakia</v>
      </c>
      <c r="B375" t="str">
        <f>feed!B375</f>
        <v>Fidel Kekstro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100</v>
      </c>
      <c r="E375">
        <f>SUMPRODUCT(MID(0&amp;feed!E375,LARGE(INDEX(ISNUMBER(--MID(feed!E375,ROW($1:$19),1))*
ROW($1:$19),0),ROW($1:$19))+1,1)*10^ROW($1:$19)/10)</f>
        <v>7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Elite</v>
      </c>
      <c r="J375">
        <f>SUMPRODUCT(MID(0&amp;feed!J375,LARGE(INDEX(ISNUMBER(--MID(feed!J375,ROW($1:$19),1))*
ROW($1:$19),0),ROW($1:$19))+1,1)*10^ROW($1:$19)/10)</f>
        <v>41</v>
      </c>
      <c r="K375">
        <f>SUMPRODUCT(MID(0&amp;feed!K375,LARGE(INDEX(ISNUMBER(--MID(feed!K375,ROW($1:$19),1))*
ROW($1:$19),0),ROW($1:$19))+1,1)*10^ROW($1:$19)/10)</f>
        <v>31</v>
      </c>
      <c r="L375">
        <f>SUMPRODUCT(MID(0&amp;feed!L375,LARGE(INDEX(ISNUMBER(--MID(feed!L375,ROW($1:$19),1))*
ROW($1:$19),0),ROW($1:$19))+1,1)*10^ROW($1:$19)/10)</f>
        <v>21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1413</v>
      </c>
      <c r="O375">
        <f>SUMPRODUCT(MID(0&amp;feed!O375,LARGE(INDEX(ISNUMBER(--MID(feed!O375,ROW($1:$5),1))*
ROW($1:$5),0),ROW($1:$5))+1,1)*10^ROW($1:$5)/10)</f>
        <v>81</v>
      </c>
      <c r="P375" t="str">
        <f>feed!P375</f>
        <v>Untapped</v>
      </c>
      <c r="Q375">
        <f>IF(P375=0,40, IF(P375="Depleted",0, IF(P375="Near Depletion",10, IF(P375="Plentiful",70, IF(P375="Untapped",90,"Error")))))</f>
        <v>90</v>
      </c>
      <c r="R375" t="str">
        <f>feed!Q375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feed!R375</f>
        <v>Pacific Rim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375" t="str">
        <f>feed!U375</f>
        <v>http://blocgame.com/stats.php?id=63462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18550</v>
      </c>
      <c r="AA375" s="8">
        <f>V375/N375</f>
        <v>28.520877565463554</v>
      </c>
      <c r="AB375" s="4">
        <f>N375/6</f>
        <v>235.5</v>
      </c>
      <c r="AC375" s="4">
        <f>V375/6</f>
        <v>6716.666666666667</v>
      </c>
    </row>
    <row r="376" spans="1:29" x14ac:dyDescent="0.25">
      <c r="A376" t="str">
        <f>feed!A376</f>
        <v>Aincrad</v>
      </c>
      <c r="B376" t="str">
        <f>feed!B376</f>
        <v>veemon</v>
      </c>
      <c r="C376">
        <f>feed!C376</f>
        <v>0</v>
      </c>
      <c r="D376">
        <f>SUMPRODUCT(MID(0&amp;feed!D376,LARGE(INDEX(ISNUMBER(--MID(feed!D376,ROW($1:$19),1))*
ROW($1:$19),0),ROW($1:$19))+1,1)*10^ROW($1:$19)/10)</f>
        <v>7</v>
      </c>
      <c r="E376">
        <f>SUMPRODUCT(MID(0&amp;feed!E376,LARGE(INDEX(ISNUMBER(--MID(feed!E376,ROW($1:$19),1))*
ROW($1:$19),0),ROW($1:$19))+1,1)*10^ROW($1:$19)/10)</f>
        <v>0</v>
      </c>
      <c r="F376" t="str">
        <f>feed!F376</f>
        <v>Finest of the 19th century</v>
      </c>
      <c r="G376" t="str">
        <f>feed!G376</f>
        <v>Good</v>
      </c>
      <c r="H376">
        <f>SUMPRODUCT(MID(0&amp;feed!H376,LARGE(INDEX(ISNUMBER(--MID(feed!H376,ROW($1:$1),1))*
ROW($1:$1),0),ROW($1:$1))+1,1)*10^ROW($1:$1)/10)</f>
        <v>0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156</v>
      </c>
      <c r="K376">
        <f>SUMPRODUCT(MID(0&amp;feed!K376,LARGE(INDEX(ISNUMBER(--MID(feed!K376,ROW($1:$19),1))*
ROW($1:$19),0),ROW($1:$19))+1,1)*10^ROW($1:$19)/10)</f>
        <v>5</v>
      </c>
      <c r="L376">
        <f>SUMPRODUCT(MID(0&amp;feed!L376,LARGE(INDEX(ISNUMBER(--MID(feed!L376,ROW($1:$19),1))*
ROW($1:$19),0),ROW($1:$19))+1,1)*10^ROW($1:$19)/10)</f>
        <v>1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1409</v>
      </c>
      <c r="O376">
        <f>SUMPRODUCT(MID(0&amp;feed!O376,LARGE(INDEX(ISNUMBER(--MID(feed!O376,ROW($1:$5),1))*
ROW($1:$5),0),ROW($1:$5))+1,1)*10^ROW($1:$5)/10)</f>
        <v>286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Meagre</v>
      </c>
      <c r="S376">
        <f>IF(R376="None",0, IF(R376="Meagre",1.5, IF(R376="Small",3, IF(R376="Mediocre",4.5, IF(R376="Somewhat Large",6, IF(R376="Large",7.5, IF(R376="Powerful",9, IF(R376="Very Powerful",10,"Error"))))))))</f>
        <v>1.5</v>
      </c>
      <c r="T376" t="str">
        <f>feed!R376</f>
        <v>China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376" t="str">
        <f>feed!U376</f>
        <v>http://blocgame.com/stats.php?id=50267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5396</v>
      </c>
      <c r="AA376" s="8">
        <f>V376/N376</f>
        <v>5.4265436479772893</v>
      </c>
      <c r="AB376" s="4">
        <f>N376/6</f>
        <v>234.83333333333334</v>
      </c>
      <c r="AC376" s="4">
        <f>V376/6</f>
        <v>1274.3333333333333</v>
      </c>
    </row>
    <row r="377" spans="1:29" x14ac:dyDescent="0.25">
      <c r="A377" t="str">
        <f>feed!A377</f>
        <v>AloqStaq</v>
      </c>
      <c r="B377" t="str">
        <f>feed!B377</f>
        <v>zulhasr39680</v>
      </c>
      <c r="C377" t="str">
        <f>feed!C377</f>
        <v>PIRATES</v>
      </c>
      <c r="D377">
        <f>SUMPRODUCT(MID(0&amp;feed!D377,LARGE(INDEX(ISNUMBER(--MID(feed!D377,ROW($1:$19),1))*
ROW($1:$19),0),ROW($1:$19))+1,1)*10^ROW($1:$19)/10)</f>
        <v>41</v>
      </c>
      <c r="E377">
        <f>SUMPRODUCT(MID(0&amp;feed!E377,LARGE(INDEX(ISNUMBER(--MID(feed!E377,ROW($1:$19),1))*
ROW($1:$19),0),ROW($1:$19))+1,1)*10^ROW($1:$19)/10)</f>
        <v>3</v>
      </c>
      <c r="F377" t="str">
        <f>feed!F377</f>
        <v>Second World War surplus</v>
      </c>
      <c r="G377" t="str">
        <f>feed!G377</f>
        <v>Angelic</v>
      </c>
      <c r="H377">
        <f>SUMPRODUCT(MID(0&amp;feed!H377,LARGE(INDEX(ISNUMBER(--MID(feed!H377,ROW($1:$1),1))*
ROW($1:$1),0),ROW($1:$1))+1,1)*10^ROW($1:$1)/10)</f>
        <v>2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0</v>
      </c>
      <c r="K377">
        <f>SUMPRODUCT(MID(0&amp;feed!K377,LARGE(INDEX(ISNUMBER(--MID(feed!K377,ROW($1:$19),1))*
ROW($1:$19),0),ROW($1:$19))+1,1)*10^ROW($1:$19)/10)</f>
        <v>6</v>
      </c>
      <c r="L377">
        <f>SUMPRODUCT(MID(0&amp;feed!L377,LARGE(INDEX(ISNUMBER(--MID(feed!L377,ROW($1:$19),1))*
ROW($1:$19),0),ROW($1:$19))+1,1)*10^ROW($1:$19)/10)</f>
        <v>26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1404</v>
      </c>
      <c r="O377">
        <f>SUMPRODUCT(MID(0&amp;feed!O377,LARGE(INDEX(ISNUMBER(--MID(feed!O377,ROW($1:$5),1))*
ROW($1:$5),0),ROW($1:$5))+1,1)*10^ROW($1:$5)/10)</f>
        <v>4871</v>
      </c>
      <c r="P377" t="str">
        <f>feed!P377</f>
        <v>Untapped</v>
      </c>
      <c r="Q377">
        <f>IF(P377=0,40, IF(P377="Depleted",0, IF(P377="Near Depletion",10, IF(P377="Plentiful",70, IF(P377="Untapped",90,"Error")))))</f>
        <v>90</v>
      </c>
      <c r="R377" t="str">
        <f>feed!Q377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feed!R377</f>
        <v>Atlas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377" t="str">
        <f>feed!U377</f>
        <v>http://blocgame.com/stats.php?id=62186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>V377-H377*750-K377*375-L377*375</f>
        <v>22278</v>
      </c>
      <c r="AA377" s="8">
        <f>V377/N377</f>
        <v>25.482905982905983</v>
      </c>
      <c r="AB377" s="4">
        <f>N377/6</f>
        <v>234</v>
      </c>
      <c r="AC377" s="4">
        <f>V377/6</f>
        <v>5963</v>
      </c>
    </row>
    <row r="378" spans="1:29" x14ac:dyDescent="0.25">
      <c r="A378" t="str">
        <f>feed!A378</f>
        <v>Ralu</v>
      </c>
      <c r="B378" t="str">
        <f>feed!B378</f>
        <v>Ramar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71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1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7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7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1402</v>
      </c>
      <c r="O378">
        <f>SUMPRODUCT(MID(0&amp;feed!O378,LARGE(INDEX(ISNUMBER(--MID(feed!O378,ROW($1:$5),1))*
ROW($1:$5),0),ROW($1:$5))+1,1)*10^ROW($1:$5)/10)</f>
        <v>45</v>
      </c>
      <c r="P378" t="str">
        <f>feed!P378</f>
        <v>Untapped</v>
      </c>
      <c r="Q378">
        <f>IF(P378=0,40, IF(P378="Depleted",0, IF(P378="Near Depletion",10, IF(P378="Plentiful",70, IF(P378="Untapped",90,"Error")))))</f>
        <v>90</v>
      </c>
      <c r="R378" t="str">
        <f>feed!Q378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feed!R378</f>
        <v>Amazonia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378" t="str">
        <f>feed!U378</f>
        <v>http://blocgame.com/stats.php?id=59527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12162</v>
      </c>
      <c r="AA378" s="8">
        <f>V378/N378</f>
        <v>13.756776034236804</v>
      </c>
      <c r="AB378" s="4">
        <f>N378/6</f>
        <v>233.66666666666666</v>
      </c>
      <c r="AC378" s="4">
        <f>V378/6</f>
        <v>3214.5</v>
      </c>
    </row>
    <row r="379" spans="1:29" x14ac:dyDescent="0.25">
      <c r="A379" t="str">
        <f>feed!A379</f>
        <v>Chaos county</v>
      </c>
      <c r="B379" t="str">
        <f>feed!B379</f>
        <v>Chavo</v>
      </c>
      <c r="C379" t="str">
        <f>feed!C379</f>
        <v>The United Nations</v>
      </c>
      <c r="D379">
        <f>SUMPRODUCT(MID(0&amp;feed!D379,LARGE(INDEX(ISNUMBER(--MID(feed!D379,ROW($1:$19),1))*
ROW($1:$19),0),ROW($1:$19))+1,1)*10^ROW($1:$19)/10)</f>
        <v>80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Good</v>
      </c>
      <c r="J379">
        <f>SUMPRODUCT(MID(0&amp;feed!J379,LARGE(INDEX(ISNUMBER(--MID(feed!J379,ROW($1:$19),1))*
ROW($1:$19),0),ROW($1:$19))+1,1)*10^ROW($1:$19)/10)</f>
        <v>21</v>
      </c>
      <c r="K379">
        <f>SUMPRODUCT(MID(0&amp;feed!K379,LARGE(INDEX(ISNUMBER(--MID(feed!K379,ROW($1:$19),1))*
ROW($1:$19),0),ROW($1:$19))+1,1)*10^ROW($1:$19)/10)</f>
        <v>13</v>
      </c>
      <c r="L379">
        <f>SUMPRODUCT(MID(0&amp;feed!L379,LARGE(INDEX(ISNUMBER(--MID(feed!L379,ROW($1:$19),1))*
ROW($1:$19),0),ROW($1:$19))+1,1)*10^ROW($1:$19)/10)</f>
        <v>9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1400</v>
      </c>
      <c r="O379">
        <f>SUMPRODUCT(MID(0&amp;feed!O379,LARGE(INDEX(ISNUMBER(--MID(feed!O379,ROW($1:$5),1))*
ROW($1:$5),0),ROW($1:$5))+1,1)*10^ROW($1:$5)/10)</f>
        <v>7768</v>
      </c>
      <c r="P379" t="str">
        <f>feed!P379</f>
        <v>Untapped</v>
      </c>
      <c r="Q379">
        <f>IF(P379=0,40, IF(P379="Depleted",0, IF(P379="Near Depletion",10, IF(P379="Plentiful",70, IF(P379="Untapped",90,"Error")))))</f>
        <v>90</v>
      </c>
      <c r="R379" t="str">
        <f>feed!Q379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feed!R379</f>
        <v>Atlas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379" t="str">
        <f>feed!U379</f>
        <v>http://blocgame.com/stats.php?id=49736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10250</v>
      </c>
      <c r="AA379" s="8">
        <f>V379/N379</f>
        <v>14.285714285714286</v>
      </c>
      <c r="AB379" s="4">
        <f>N379/6</f>
        <v>233.33333333333334</v>
      </c>
      <c r="AC379" s="4">
        <f>V379/6</f>
        <v>3333.3333333333335</v>
      </c>
    </row>
    <row r="380" spans="1:29" x14ac:dyDescent="0.25">
      <c r="A380" t="str">
        <f>feed!A380</f>
        <v>Nueva Pilipinas</v>
      </c>
      <c r="B380" t="str">
        <f>feed!B380</f>
        <v>Angelo Manrique</v>
      </c>
      <c r="C380" t="str">
        <f>feed!C380</f>
        <v>The Hetairoi Guild</v>
      </c>
      <c r="D380">
        <f>SUMPRODUCT(MID(0&amp;feed!D380,LARGE(INDEX(ISNUMBER(--MID(feed!D380,ROW($1:$19),1))*
ROW($1:$19),0),ROW($1:$19))+1,1)*10^ROW($1:$19)/10)</f>
        <v>75</v>
      </c>
      <c r="E380">
        <f>SUMPRODUCT(MID(0&amp;feed!E380,LARGE(INDEX(ISNUMBER(--MID(feed!E380,ROW($1:$19),1))*
ROW($1:$19),0),ROW($1:$19))+1,1)*10^ROW($1:$19)/10)</f>
        <v>1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3</v>
      </c>
      <c r="I380" t="str">
        <f>feed!I380</f>
        <v>Good</v>
      </c>
      <c r="J380">
        <f>SUMPRODUCT(MID(0&amp;feed!J380,LARGE(INDEX(ISNUMBER(--MID(feed!J380,ROW($1:$19),1))*
ROW($1:$19),0),ROW($1:$19))+1,1)*10^ROW($1:$19)/10)</f>
        <v>50</v>
      </c>
      <c r="K380">
        <f>SUMPRODUCT(MID(0&amp;feed!K380,LARGE(INDEX(ISNUMBER(--MID(feed!K380,ROW($1:$19),1))*
ROW($1:$19),0),ROW($1:$19))+1,1)*10^ROW($1:$19)/10)</f>
        <v>15</v>
      </c>
      <c r="L380">
        <f>SUMPRODUCT(MID(0&amp;feed!L380,LARGE(INDEX(ISNUMBER(--MID(feed!L380,ROW($1:$19),1))*
ROW($1:$19),0),ROW($1:$19))+1,1)*10^ROW($1:$19)/10)</f>
        <v>13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1397</v>
      </c>
      <c r="O380">
        <f>SUMPRODUCT(MID(0&amp;feed!O380,LARGE(INDEX(ISNUMBER(--MID(feed!O380,ROW($1:$5),1))*
ROW($1:$5),0),ROW($1:$5))+1,1)*10^ROW($1:$5)/10)</f>
        <v>226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feed!R380</f>
        <v>Pacific Rim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380" t="str">
        <f>feed!U380</f>
        <v>http://blocgame.com/stats.php?id=53008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22803</v>
      </c>
      <c r="AA380" s="8">
        <f>V380/N380</f>
        <v>25.449534717251254</v>
      </c>
      <c r="AB380" s="4">
        <f>N380/6</f>
        <v>232.83333333333334</v>
      </c>
      <c r="AC380" s="4">
        <f>V380/6</f>
        <v>5925.5</v>
      </c>
    </row>
    <row r="381" spans="1:29" x14ac:dyDescent="0.25">
      <c r="A381" t="str">
        <f>feed!A381</f>
        <v>Amazonian Union</v>
      </c>
      <c r="B381" t="str">
        <f>feed!B381</f>
        <v>Hugo Chavez</v>
      </c>
      <c r="C381" t="str">
        <f>feed!C381</f>
        <v>Steel Brotherhood</v>
      </c>
      <c r="D381">
        <f>SUMPRODUCT(MID(0&amp;feed!D381,LARGE(INDEX(ISNUMBER(--MID(feed!D381,ROW($1:$19),1))*
ROW($1:$19),0),ROW($1:$19))+1,1)*10^ROW($1:$19)/10)</f>
        <v>65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12</v>
      </c>
      <c r="K381">
        <f>SUMPRODUCT(MID(0&amp;feed!K381,LARGE(INDEX(ISNUMBER(--MID(feed!K381,ROW($1:$19),1))*
ROW($1:$19),0),ROW($1:$19))+1,1)*10^ROW($1:$19)/10)</f>
        <v>6</v>
      </c>
      <c r="L381">
        <f>SUMPRODUCT(MID(0&amp;feed!L381,LARGE(INDEX(ISNUMBER(--MID(feed!L381,ROW($1:$19),1))*
ROW($1:$19),0),ROW($1:$19))+1,1)*10^ROW($1:$19)/10)</f>
        <v>3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1397</v>
      </c>
      <c r="O381">
        <f>SUMPRODUCT(MID(0&amp;feed!O381,LARGE(INDEX(ISNUMBER(--MID(feed!O381,ROW($1:$5),1))*
ROW($1:$5),0),ROW($1:$5))+1,1)*10^ROW($1:$5)/10)</f>
        <v>125</v>
      </c>
      <c r="P381" t="str">
        <f>feed!P381</f>
        <v>Untapped</v>
      </c>
      <c r="Q381">
        <f>IF(P381=0,40, IF(P381="Depleted",0, IF(P381="Near Depletion",10, IF(P381="Plentiful",70, IF(P381="Untapped",90,"Error")))))</f>
        <v>90</v>
      </c>
      <c r="R381" t="str">
        <f>feed!Q381</f>
        <v>Mediocre</v>
      </c>
      <c r="S381">
        <f>IF(R381="None",0, IF(R381="Meagre",1.5, IF(R381="Small",3, IF(R381="Mediocre",4.5, IF(R381="Somewhat Large",6, IF(R381="Large",7.5, IF(R381="Powerful",9, IF(R381="Very Powerful",10,"Error"))))))))</f>
        <v>4.5</v>
      </c>
      <c r="T381" t="str">
        <f>feed!R381</f>
        <v>Amazonia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81" t="str">
        <f>feed!U381</f>
        <v>http://blocgame.com/stats.php?id=59377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11749</v>
      </c>
      <c r="AA381" s="8">
        <f>V381/N381</f>
        <v>11.899785254115963</v>
      </c>
      <c r="AB381" s="4">
        <f>N381/6</f>
        <v>232.83333333333334</v>
      </c>
      <c r="AC381" s="4">
        <f>V381/6</f>
        <v>2770.6666666666665</v>
      </c>
    </row>
    <row r="382" spans="1:29" x14ac:dyDescent="0.25">
      <c r="A382" t="str">
        <f>feed!A383</f>
        <v>Americastan</v>
      </c>
      <c r="B382" t="str">
        <f>feed!B383</f>
        <v>von_schtirlitz</v>
      </c>
      <c r="C382">
        <f>feed!C383</f>
        <v>0</v>
      </c>
      <c r="D382">
        <f>SUMPRODUCT(MID(0&amp;feed!D383,LARGE(INDEX(ISNUMBER(--MID(feed!D383,ROW($1:$19),1))*
ROW($1:$19),0),ROW($1:$19))+1,1)*10^ROW($1:$19)/10)</f>
        <v>9</v>
      </c>
      <c r="E382">
        <f>SUMPRODUCT(MID(0&amp;feed!E383,LARGE(INDEX(ISNUMBER(--MID(feed!E383,ROW($1:$19),1))*
ROW($1:$19),0),ROW($1:$19))+1,1)*10^ROW($1:$19)/10)</f>
        <v>0</v>
      </c>
      <c r="F382" t="str">
        <f>feed!F383</f>
        <v>Second World War surplus</v>
      </c>
      <c r="G382" t="str">
        <f>feed!G383</f>
        <v>Gandhi-like</v>
      </c>
      <c r="H382">
        <f>SUMPRODUCT(MID(0&amp;feed!H383,LARGE(INDEX(ISNUMBER(--MID(feed!H383,ROW($1:$1),1))*
ROW($1:$1),0),ROW($1:$1))+1,1)*10^ROW($1:$1)/10)</f>
        <v>0</v>
      </c>
      <c r="I382" t="str">
        <f>feed!I383</f>
        <v>Poor</v>
      </c>
      <c r="J382">
        <f>SUMPRODUCT(MID(0&amp;feed!J383,LARGE(INDEX(ISNUMBER(--MID(feed!J383,ROW($1:$19),1))*
ROW($1:$19),0),ROW($1:$19))+1,1)*10^ROW($1:$19)/10)</f>
        <v>152</v>
      </c>
      <c r="K382">
        <f>SUMPRODUCT(MID(0&amp;feed!K383,LARGE(INDEX(ISNUMBER(--MID(feed!K383,ROW($1:$19),1))*
ROW($1:$19),0),ROW($1:$19))+1,1)*10^ROW($1:$19)/10)</f>
        <v>4</v>
      </c>
      <c r="L382">
        <f>SUMPRODUCT(MID(0&amp;feed!L383,LARGE(INDEX(ISNUMBER(--MID(feed!L383,ROW($1:$19),1))*
ROW($1:$19),0),ROW($1:$19))+1,1)*10^ROW($1:$19)/10)</f>
        <v>2</v>
      </c>
      <c r="M382" t="str">
        <f>feed!M383</f>
        <v>Central Planning</v>
      </c>
      <c r="N382">
        <f>SUMPRODUCT(MID(0&amp;feed!N383,LARGE(INDEX(ISNUMBER(--MID(feed!N383,ROW($1:$5),1))*
ROW($1:$5),0),ROW($1:$5))+1,1)*10^ROW($1:$5)/10)</f>
        <v>1394</v>
      </c>
      <c r="O382">
        <f>SUMPRODUCT(MID(0&amp;feed!O383,LARGE(INDEX(ISNUMBER(--MID(feed!O383,ROW($1:$5),1))*
ROW($1:$5),0),ROW($1:$5))+1,1)*10^ROW($1:$5)/10)</f>
        <v>1208</v>
      </c>
      <c r="P382" t="str">
        <f>feed!P383</f>
        <v>Untapped</v>
      </c>
      <c r="Q382">
        <f>IF(P382=0,40, IF(P382="Depleted",0, IF(P382="Near Depletion",10, IF(P382="Plentiful",70, IF(P382="Untapped",90,"Error")))))</f>
        <v>90</v>
      </c>
      <c r="R382" t="str">
        <f>feed!Q383</f>
        <v>Small</v>
      </c>
      <c r="S382">
        <f>IF(R382="None",0, IF(R382="Meagre",1.5, IF(R382="Small",3, IF(R382="Mediocre",4.5, IF(R382="Somewhat Large",6, IF(R382="Large",7.5, IF(R382="Powerful",9, IF(R382="Very Powerful",10,"Error"))))))))</f>
        <v>3</v>
      </c>
      <c r="T382" t="str">
        <f>feed!R383</f>
        <v>Mesopotamia</v>
      </c>
      <c r="U382" t="str">
        <f>feed!S383</f>
        <v>Neutral</v>
      </c>
      <c r="V382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382" t="str">
        <f>feed!U383</f>
        <v>http://blocgame.com/stats.php?id=63485</v>
      </c>
      <c r="X382" s="4">
        <f>SUMPRODUCT(MID(0&amp;feed!V383,LARGE(INDEX(ISNUMBER(--MID(feed!V383,ROW($1:$5),1))*
ROW($1:$5),0),ROW($1:$5))+1,1)*10^ROW($1:$5)/10)</f>
        <v>0</v>
      </c>
      <c r="Y382">
        <f>feed!W383</f>
        <v>0</v>
      </c>
      <c r="Z382" s="4">
        <f>V382-H382*750-K382*375-L382*375</f>
        <v>6833</v>
      </c>
      <c r="AA382" s="8">
        <f>V382/N382</f>
        <v>6.5157819225251075</v>
      </c>
      <c r="AB382" s="4">
        <f>N382/6</f>
        <v>232.33333333333334</v>
      </c>
      <c r="AC382" s="4">
        <f>V382/6</f>
        <v>1513.8333333333333</v>
      </c>
    </row>
    <row r="383" spans="1:29" x14ac:dyDescent="0.25">
      <c r="A383" t="str">
        <f>feed!A382</f>
        <v>Meviora</v>
      </c>
      <c r="B383" t="str">
        <f>feed!B382</f>
        <v>Mevius</v>
      </c>
      <c r="C383" t="str">
        <f>feed!C382</f>
        <v>PIRATES</v>
      </c>
      <c r="D383">
        <f>SUMPRODUCT(MID(0&amp;feed!D382,LARGE(INDEX(ISNUMBER(--MID(feed!D382,ROW($1:$19),1))*
ROW($1:$19),0),ROW($1:$19))+1,1)*10^ROW($1:$19)/10)</f>
        <v>40</v>
      </c>
      <c r="E383">
        <f>SUMPRODUCT(MID(0&amp;feed!E382,LARGE(INDEX(ISNUMBER(--MID(feed!E382,ROW($1:$19),1))*
ROW($1:$19),0),ROW($1:$19))+1,1)*10^ROW($1:$19)/10)</f>
        <v>1</v>
      </c>
      <c r="F383" t="str">
        <f>feed!F382</f>
        <v>Second World War surplus</v>
      </c>
      <c r="G383" t="str">
        <f>feed!G382</f>
        <v>Gandhi-like</v>
      </c>
      <c r="H383">
        <f>SUMPRODUCT(MID(0&amp;feed!H382,LARGE(INDEX(ISNUMBER(--MID(feed!H382,ROW($1:$1),1))*
ROW($1:$1),0),ROW($1:$1))+1,1)*10^ROW($1:$1)/10)</f>
        <v>2</v>
      </c>
      <c r="I383" t="str">
        <f>feed!I382</f>
        <v>Good</v>
      </c>
      <c r="J383">
        <f>SUMPRODUCT(MID(0&amp;feed!J382,LARGE(INDEX(ISNUMBER(--MID(feed!J382,ROW($1:$19),1))*
ROW($1:$19),0),ROW($1:$19))+1,1)*10^ROW($1:$19)/10)</f>
        <v>16</v>
      </c>
      <c r="K383">
        <f>SUMPRODUCT(MID(0&amp;feed!K382,LARGE(INDEX(ISNUMBER(--MID(feed!K382,ROW($1:$19),1))*
ROW($1:$19),0),ROW($1:$19))+1,1)*10^ROW($1:$19)/10)</f>
        <v>12</v>
      </c>
      <c r="L383">
        <f>SUMPRODUCT(MID(0&amp;feed!L382,LARGE(INDEX(ISNUMBER(--MID(feed!L382,ROW($1:$19),1))*
ROW($1:$19),0),ROW($1:$19))+1,1)*10^ROW($1:$19)/10)</f>
        <v>12</v>
      </c>
      <c r="M383" t="str">
        <f>feed!M382</f>
        <v>Central Planning</v>
      </c>
      <c r="N383">
        <f>SUMPRODUCT(MID(0&amp;feed!N382,LARGE(INDEX(ISNUMBER(--MID(feed!N382,ROW($1:$5),1))*
ROW($1:$5),0),ROW($1:$5))+1,1)*10^ROW($1:$5)/10)</f>
        <v>1394</v>
      </c>
      <c r="O383">
        <f>SUMPRODUCT(MID(0&amp;feed!O382,LARGE(INDEX(ISNUMBER(--MID(feed!O382,ROW($1:$5),1))*
ROW($1:$5),0),ROW($1:$5))+1,1)*10^ROW($1:$5)/10)</f>
        <v>2261</v>
      </c>
      <c r="P383" t="str">
        <f>feed!P382</f>
        <v>Untapped</v>
      </c>
      <c r="Q383">
        <f>IF(P383=0,40, IF(P383="Depleted",0, IF(P383="Near Depletion",10, IF(P383="Plentiful",70, IF(P383="Untapped",90,"Error")))))</f>
        <v>90</v>
      </c>
      <c r="R383" t="str">
        <f>feed!Q382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feed!R382</f>
        <v>Persia</v>
      </c>
      <c r="U383" t="str">
        <f>feed!S382</f>
        <v>Soviet Union</v>
      </c>
      <c r="V383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383" t="str">
        <f>feed!U382</f>
        <v>http://blocgame.com/stats.php?id=62583</v>
      </c>
      <c r="X383" s="4">
        <f>SUMPRODUCT(MID(0&amp;feed!V382,LARGE(INDEX(ISNUMBER(--MID(feed!V382,ROW($1:$5),1))*
ROW($1:$5),0),ROW($1:$5))+1,1)*10^ROW($1:$5)/10)</f>
        <v>0</v>
      </c>
      <c r="Y383">
        <f>feed!W382</f>
        <v>0</v>
      </c>
      <c r="Z383" s="4">
        <f>V383-H383*750-K383*375-L383*375</f>
        <v>6045</v>
      </c>
      <c r="AA383" s="8">
        <f>V383/N383</f>
        <v>11.868723098995696</v>
      </c>
      <c r="AB383" s="4">
        <f>N383/6</f>
        <v>232.33333333333334</v>
      </c>
      <c r="AC383" s="4">
        <f>V383/6</f>
        <v>2757.5</v>
      </c>
    </row>
    <row r="384" spans="1:29" x14ac:dyDescent="0.25">
      <c r="A384" t="str">
        <f>feed!A384</f>
        <v>Panzer</v>
      </c>
      <c r="B384" t="str">
        <f>feed!B384</f>
        <v>Pak43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61</v>
      </c>
      <c r="E384">
        <f>SUMPRODUCT(MID(0&amp;feed!E384,LARGE(INDEX(ISNUMBER(--MID(feed!E384,ROW($1:$19),1))*
ROW($1:$19),0),ROW($1:$19))+1,1)*10^ROW($1:$19)/10)</f>
        <v>3</v>
      </c>
      <c r="F384" t="str">
        <f>feed!F384</f>
        <v>Korean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25</v>
      </c>
      <c r="K384">
        <f>SUMPRODUCT(MID(0&amp;feed!K384,LARGE(INDEX(ISNUMBER(--MID(feed!K384,ROW($1:$19),1))*
ROW($1:$19),0),ROW($1:$19))+1,1)*10^ROW($1:$19)/10)</f>
        <v>5</v>
      </c>
      <c r="L384">
        <f>SUMPRODUCT(MID(0&amp;feed!L384,LARGE(INDEX(ISNUMBER(--MID(feed!L384,ROW($1:$19),1))*
ROW($1:$19),0),ROW($1:$19))+1,1)*10^ROW($1:$19)/10)</f>
        <v>4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1391</v>
      </c>
      <c r="O384">
        <f>SUMPRODUCT(MID(0&amp;feed!O384,LARGE(INDEX(ISNUMBER(--MID(feed!O384,ROW($1:$5),1))*
ROW($1:$5),0),ROW($1:$5))+1,1)*10^ROW($1:$5)/10)</f>
        <v>228</v>
      </c>
      <c r="P384" t="str">
        <f>feed!P384</f>
        <v>Untapped</v>
      </c>
      <c r="Q384">
        <f>IF(P384=0,40, IF(P384="Depleted",0, IF(P384="Near Depletion",10, IF(P384="Plentiful",70, IF(P384="Untapped",90,"Error")))))</f>
        <v>90</v>
      </c>
      <c r="R384" t="str">
        <f>feed!Q384</f>
        <v>Somewhat Large</v>
      </c>
      <c r="S384">
        <f>IF(R384="None",0, IF(R384="Meagre",1.5, IF(R384="Small",3, IF(R384="Mediocre",4.5, IF(R384="Somewhat Large",6, IF(R384="Large",7.5, IF(R384="Powerful",9, IF(R384="Very Powerful",10,"Error"))))))))</f>
        <v>6</v>
      </c>
      <c r="T384" t="str">
        <f>feed!R384</f>
        <v>China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84" t="str">
        <f>feed!U384</f>
        <v>http://blocgame.com/stats.php?id=63748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32882</v>
      </c>
      <c r="AA384" s="8">
        <f>V384/N384</f>
        <v>27.143781452192666</v>
      </c>
      <c r="AB384" s="4">
        <f>N384/6</f>
        <v>231.83333333333334</v>
      </c>
      <c r="AC384" s="4">
        <f>V384/6</f>
        <v>6292.833333333333</v>
      </c>
    </row>
    <row r="385" spans="1:29" x14ac:dyDescent="0.25">
      <c r="A385" t="str">
        <f>feed!A385</f>
        <v>Apokalyptom</v>
      </c>
      <c r="B385" t="str">
        <f>feed!B385</f>
        <v>Luakoo</v>
      </c>
      <c r="C385">
        <f>feed!C385</f>
        <v>0</v>
      </c>
      <c r="D385">
        <f>SUMPRODUCT(MID(0&amp;feed!D385,LARGE(INDEX(ISNUMBER(--MID(feed!D385,ROW($1:$19),1))*
ROW($1:$19),0),ROW($1:$19))+1,1)*10^ROW($1:$19)/10)</f>
        <v>6</v>
      </c>
      <c r="E385">
        <f>SUMPRODUCT(MID(0&amp;feed!E385,LARGE(INDEX(ISNUMBER(--MID(feed!E385,ROW($1:$19),1))*
ROW($1:$19),0),ROW($1:$19))+1,1)*10^ROW($1:$19)/10)</f>
        <v>0</v>
      </c>
      <c r="F385" t="str">
        <f>feed!F385</f>
        <v>First World War surplus</v>
      </c>
      <c r="G385" t="str">
        <f>feed!G385</f>
        <v>Good</v>
      </c>
      <c r="H385">
        <f>SUMPRODUCT(MID(0&amp;feed!H385,LARGE(INDEX(ISNUMBER(--MID(feed!H385,ROW($1:$1),1))*
ROW($1:$1),0),ROW($1:$1))+1,1)*10^ROW($1:$1)/10)</f>
        <v>0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158</v>
      </c>
      <c r="K385">
        <f>SUMPRODUCT(MID(0&amp;feed!K385,LARGE(INDEX(ISNUMBER(--MID(feed!K385,ROW($1:$19),1))*
ROW($1:$19),0),ROW($1:$19))+1,1)*10^ROW($1:$19)/10)</f>
        <v>2</v>
      </c>
      <c r="L385">
        <f>SUMPRODUCT(MID(0&amp;feed!L385,LARGE(INDEX(ISNUMBER(--MID(feed!L385,ROW($1:$19),1))*
ROW($1:$19),0),ROW($1:$19))+1,1)*10^ROW($1:$19)/10)</f>
        <v>0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1390</v>
      </c>
      <c r="O385">
        <f>SUMPRODUCT(MID(0&amp;feed!O385,LARGE(INDEX(ISNUMBER(--MID(feed!O385,ROW($1:$5),1))*
ROW($1:$5),0),ROW($1:$5))+1,1)*10^ROW($1:$5)/10)</f>
        <v>0</v>
      </c>
      <c r="P385" t="str">
        <f>feed!P385</f>
        <v>Untapped</v>
      </c>
      <c r="Q385">
        <f>IF(P385=0,40, IF(P385="Depleted",0, IF(P385="Near Depletion",10, IF(P385="Plentiful",70, IF(P385="Untapped",90,"Error")))))</f>
        <v>90</v>
      </c>
      <c r="R385" t="str">
        <f>feed!Q385</f>
        <v>None</v>
      </c>
      <c r="S385">
        <f>IF(R385="None",0, IF(R385="Meagre",1.5, IF(R385="Small",3, IF(R385="Mediocre",4.5, IF(R385="Somewhat Large",6, IF(R385="Large",7.5, IF(R385="Powerful",9, IF(R385="Very Powerful",10,"Error"))))))))</f>
        <v>0</v>
      </c>
      <c r="T385" t="str">
        <f>feed!R385</f>
        <v>Pacific Rim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385" t="str">
        <f>feed!U385</f>
        <v>http://blocgame.com/stats.php?id=58585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>V385-H385*750-K385*375-L385*375</f>
        <v>1385</v>
      </c>
      <c r="AA385" s="8">
        <f>V385/N385</f>
        <v>1.5359712230215827</v>
      </c>
      <c r="AB385" s="4">
        <f>N385/6</f>
        <v>231.66666666666666</v>
      </c>
      <c r="AC385" s="4">
        <f>V385/6</f>
        <v>355.83333333333331</v>
      </c>
    </row>
    <row r="386" spans="1:29" x14ac:dyDescent="0.25">
      <c r="A386" t="str">
        <f>feed!A386</f>
        <v>Gobi</v>
      </c>
      <c r="B386" t="str">
        <f>feed!B386</f>
        <v>Saint Gobi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88</v>
      </c>
      <c r="E386">
        <f>SUMPRODUCT(MID(0&amp;feed!E386,LARGE(INDEX(ISNUMBER(--MID(feed!E386,ROW($1:$19),1))*
ROW($1:$19),0),ROW($1:$19))+1,1)*10^ROW($1:$19)/10)</f>
        <v>5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4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4</v>
      </c>
      <c r="K386">
        <f>SUMPRODUCT(MID(0&amp;feed!K386,LARGE(INDEX(ISNUMBER(--MID(feed!K386,ROW($1:$19),1))*
ROW($1:$19),0),ROW($1:$19))+1,1)*10^ROW($1:$19)/10)</f>
        <v>36</v>
      </c>
      <c r="L386">
        <f>SUMPRODUCT(MID(0&amp;feed!L386,LARGE(INDEX(ISNUMBER(--MID(feed!L386,ROW($1:$19),1))*
ROW($1:$19),0),ROW($1:$19))+1,1)*10^ROW($1:$19)/10)</f>
        <v>10</v>
      </c>
      <c r="M386" t="str">
        <f>feed!M386</f>
        <v>Mixed Economy</v>
      </c>
      <c r="N386">
        <f>SUMPRODUCT(MID(0&amp;feed!N386,LARGE(INDEX(ISNUMBER(--MID(feed!N386,ROW($1:$5),1))*
ROW($1:$5),0),ROW($1:$5))+1,1)*10^ROW($1:$5)/10)</f>
        <v>1390</v>
      </c>
      <c r="O386">
        <f>SUMPRODUCT(MID(0&amp;feed!O386,LARGE(INDEX(ISNUMBER(--MID(feed!O386,ROW($1:$5),1))*
ROW($1:$5),0),ROW($1:$5))+1,1)*10^ROW($1:$5)/10)</f>
        <v>298</v>
      </c>
      <c r="P386" t="str">
        <f>feed!P386</f>
        <v>Untapped</v>
      </c>
      <c r="Q386">
        <f>IF(P386=0,40, IF(P386="Depleted",0, IF(P386="Near Depletion",10, IF(P386="Plentiful",70, IF(P386="Untapped",90,"Error")))))</f>
        <v>90</v>
      </c>
      <c r="R386" t="str">
        <f>feed!Q386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feed!R386</f>
        <v>Congo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386" t="str">
        <f>feed!U386</f>
        <v>http://blocgame.com/stats.php?id=61919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6832</v>
      </c>
      <c r="AA386" s="8">
        <f>V386/N386</f>
        <v>19.483453237410071</v>
      </c>
      <c r="AB386" s="4">
        <f>N386/6</f>
        <v>231.66666666666666</v>
      </c>
      <c r="AC386" s="4">
        <f>V386/6</f>
        <v>4513.666666666667</v>
      </c>
    </row>
    <row r="387" spans="1:29" x14ac:dyDescent="0.25">
      <c r="A387" t="str">
        <f>feed!A387</f>
        <v>Norwegia</v>
      </c>
      <c r="B387" t="str">
        <f>feed!B387</f>
        <v>Thornir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98</v>
      </c>
      <c r="E387">
        <f>SUMPRODUCT(MID(0&amp;feed!E387,LARGE(INDEX(ISNUMBER(--MID(feed!E387,ROW($1:$19),1))*
ROW($1:$19),0),ROW($1:$19))+1,1)*10^ROW($1:$19)/10)</f>
        <v>1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5</v>
      </c>
      <c r="K387">
        <f>SUMPRODUCT(MID(0&amp;feed!K387,LARGE(INDEX(ISNUMBER(--MID(feed!K387,ROW($1:$19),1))*
ROW($1:$19),0),ROW($1:$19))+1,1)*10^ROW($1:$19)/10)</f>
        <v>9</v>
      </c>
      <c r="L387">
        <f>SUMPRODUCT(MID(0&amp;feed!L387,LARGE(INDEX(ISNUMBER(--MID(feed!L387,ROW($1:$19),1))*
ROW($1:$19),0),ROW($1:$19))+1,1)*10^ROW($1:$19)/10)</f>
        <v>5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1385</v>
      </c>
      <c r="O387">
        <f>SUMPRODUCT(MID(0&amp;feed!O387,LARGE(INDEX(ISNUMBER(--MID(feed!O387,ROW($1:$5),1))*
ROW($1:$5),0),ROW($1:$5))+1,1)*10^ROW($1:$5)/10)</f>
        <v>2252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Atlas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387" t="str">
        <f>feed!U387</f>
        <v>http://blocgame.com/stats.php?id=30</v>
      </c>
      <c r="X387" s="4">
        <f>SUMPRODUCT(MID(0&amp;feed!V387,LARGE(INDEX(ISNUMBER(--MID(feed!V387,ROW($1:$5),1))*
ROW($1:$5),0),ROW($1:$5))+1,1)*10^ROW($1:$5)/10)</f>
        <v>0</v>
      </c>
      <c r="Y387">
        <f>feed!W387</f>
        <v>0.05</v>
      </c>
      <c r="Z387" s="4">
        <f>V387-H387*750-K387*375-L387*375</f>
        <v>7257</v>
      </c>
      <c r="AA387" s="8">
        <f>V387/N387</f>
        <v>10.113357400722021</v>
      </c>
      <c r="AB387" s="4">
        <f>N387/6</f>
        <v>230.83333333333334</v>
      </c>
      <c r="AC387" s="4">
        <f>V387/6</f>
        <v>2334.5</v>
      </c>
    </row>
    <row r="388" spans="1:29" x14ac:dyDescent="0.25">
      <c r="A388" t="str">
        <f>feed!A388</f>
        <v>Solentia</v>
      </c>
      <c r="B388" t="str">
        <f>feed!B388</f>
        <v>Cracov</v>
      </c>
      <c r="C388">
        <f>feed!C388</f>
        <v>0</v>
      </c>
      <c r="D388">
        <f>SUMPRODUCT(MID(0&amp;feed!D388,LARGE(INDEX(ISNUMBER(--MID(feed!D388,ROW($1:$19),1))*
ROW($1:$19),0),ROW($1:$19))+1,1)*10^ROW($1:$19)/10)</f>
        <v>1</v>
      </c>
      <c r="E388">
        <f>SUMPRODUCT(MID(0&amp;feed!E388,LARGE(INDEX(ISNUMBER(--MID(feed!E388,ROW($1:$19),1))*
ROW($1:$19),0),ROW($1:$19))+1,1)*10^ROW($1:$19)/10)</f>
        <v>0</v>
      </c>
      <c r="F388" t="str">
        <f>feed!F388</f>
        <v>First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0</v>
      </c>
      <c r="I388" t="str">
        <f>feed!I388</f>
        <v>Poor</v>
      </c>
      <c r="J388">
        <f>SUMPRODUCT(MID(0&amp;feed!J388,LARGE(INDEX(ISNUMBER(--MID(feed!J388,ROW($1:$19),1))*
ROW($1:$19),0),ROW($1:$19))+1,1)*10^ROW($1:$19)/10)</f>
        <v>18</v>
      </c>
      <c r="K388">
        <f>SUMPRODUCT(MID(0&amp;feed!K388,LARGE(INDEX(ISNUMBER(--MID(feed!K388,ROW($1:$19),1))*
ROW($1:$19),0),ROW($1:$19))+1,1)*10^ROW($1:$19)/10)</f>
        <v>4</v>
      </c>
      <c r="L388">
        <f>SUMPRODUCT(MID(0&amp;feed!L388,LARGE(INDEX(ISNUMBER(--MID(feed!L388,ROW($1:$19),1))*
ROW($1:$19),0),ROW($1:$19))+1,1)*10^ROW($1:$19)/10)</f>
        <v>4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1384</v>
      </c>
      <c r="O388">
        <f>SUMPRODUCT(MID(0&amp;feed!O388,LARGE(INDEX(ISNUMBER(--MID(feed!O388,ROW($1:$5),1))*
ROW($1:$5),0),ROW($1:$5))+1,1)*10^ROW($1:$5)/10)</f>
        <v>4</v>
      </c>
      <c r="P388" t="str">
        <f>feed!P388</f>
        <v>Untapped</v>
      </c>
      <c r="Q388">
        <f>IF(P388=0,40, IF(P388="Depleted",0, IF(P388="Near Depletion",10, IF(P388="Plentiful",70, IF(P388="Untapped",90,"Error")))))</f>
        <v>90</v>
      </c>
      <c r="R388" t="str">
        <f>feed!Q388</f>
        <v>Small</v>
      </c>
      <c r="S388">
        <f>IF(R388="None",0, IF(R388="Meagre",1.5, IF(R388="Small",3, IF(R388="Mediocre",4.5, IF(R388="Somewhat Large",6, IF(R388="Large",7.5, IF(R388="Powerful",9, IF(R388="Very Powerful",10,"Error"))))))))</f>
        <v>3</v>
      </c>
      <c r="T388" t="str">
        <f>feed!R388</f>
        <v>Caribbean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388" t="str">
        <f>feed!U388</f>
        <v>http://blocgame.com/stats.php?id=62639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4570</v>
      </c>
      <c r="AA388" s="8">
        <f>V388/N388</f>
        <v>5.4696531791907512</v>
      </c>
      <c r="AB388" s="4">
        <f>N388/6</f>
        <v>230.66666666666666</v>
      </c>
      <c r="AC388" s="4">
        <f>V388/6</f>
        <v>1261.6666666666667</v>
      </c>
    </row>
    <row r="389" spans="1:29" x14ac:dyDescent="0.25">
      <c r="A389" t="str">
        <f>feed!A390</f>
        <v>Tron</v>
      </c>
      <c r="B389" t="str">
        <f>feed!B390</f>
        <v>Tron5</v>
      </c>
      <c r="C389" t="str">
        <f>feed!C390</f>
        <v>Brotherhood of Nod</v>
      </c>
      <c r="D389">
        <f>SUMPRODUCT(MID(0&amp;feed!D390,LARGE(INDEX(ISNUMBER(--MID(feed!D390,ROW($1:$19),1))*
ROW($1:$19),0),ROW($1:$19))+1,1)*10^ROW($1:$19)/10)</f>
        <v>78</v>
      </c>
      <c r="E389">
        <f>SUMPRODUCT(MID(0&amp;feed!E390,LARGE(INDEX(ISNUMBER(--MID(feed!E390,ROW($1:$19),1))*
ROW($1:$19),0),ROW($1:$19))+1,1)*10^ROW($1:$19)/10)</f>
        <v>0</v>
      </c>
      <c r="F389" t="str">
        <f>feed!F390</f>
        <v>Korean War surplus</v>
      </c>
      <c r="G389" t="str">
        <f>feed!G390</f>
        <v>Gandhi-like</v>
      </c>
      <c r="H389">
        <f>SUMPRODUCT(MID(0&amp;feed!H390,LARGE(INDEX(ISNUMBER(--MID(feed!H390,ROW($1:$1),1))*
ROW($1:$1),0),ROW($1:$1))+1,1)*10^ROW($1:$1)/10)</f>
        <v>2</v>
      </c>
      <c r="I389" t="str">
        <f>feed!I390</f>
        <v>Good</v>
      </c>
      <c r="J389">
        <f>SUMPRODUCT(MID(0&amp;feed!J390,LARGE(INDEX(ISNUMBER(--MID(feed!J390,ROW($1:$19),1))*
ROW($1:$19),0),ROW($1:$19))+1,1)*10^ROW($1:$19)/10)</f>
        <v>7</v>
      </c>
      <c r="K389">
        <f>SUMPRODUCT(MID(0&amp;feed!K390,LARGE(INDEX(ISNUMBER(--MID(feed!K390,ROW($1:$19),1))*
ROW($1:$19),0),ROW($1:$19))+1,1)*10^ROW($1:$19)/10)</f>
        <v>17</v>
      </c>
      <c r="L389">
        <f>SUMPRODUCT(MID(0&amp;feed!L390,LARGE(INDEX(ISNUMBER(--MID(feed!L390,ROW($1:$19),1))*
ROW($1:$19),0),ROW($1:$19))+1,1)*10^ROW($1:$19)/10)</f>
        <v>9</v>
      </c>
      <c r="M389" t="str">
        <f>feed!M390</f>
        <v>Central Planning</v>
      </c>
      <c r="N389">
        <f>SUMPRODUCT(MID(0&amp;feed!N390,LARGE(INDEX(ISNUMBER(--MID(feed!N390,ROW($1:$5),1))*
ROW($1:$5),0),ROW($1:$5))+1,1)*10^ROW($1:$5)/10)</f>
        <v>1383</v>
      </c>
      <c r="O389">
        <f>SUMPRODUCT(MID(0&amp;feed!O390,LARGE(INDEX(ISNUMBER(--MID(feed!O390,ROW($1:$5),1))*
ROW($1:$5),0),ROW($1:$5))+1,1)*10^ROW($1:$5)/10)</f>
        <v>268</v>
      </c>
      <c r="P389" t="str">
        <f>feed!P390</f>
        <v>Untapped</v>
      </c>
      <c r="Q389">
        <f>IF(P389=0,40, IF(P389="Depleted",0, IF(P389="Near Depletion",10, IF(P389="Plentiful",70, IF(P389="Untapped",90,"Error")))))</f>
        <v>90</v>
      </c>
      <c r="R389" t="str">
        <f>feed!Q390</f>
        <v>Somewhat Large</v>
      </c>
      <c r="S389">
        <f>IF(R389="None",0, IF(R389="Meagre",1.5, IF(R389="Small",3, IF(R389="Mediocre",4.5, IF(R389="Somewhat Large",6, IF(R389="Large",7.5, IF(R389="Powerful",9, IF(R389="Very Powerful",10,"Error"))))))))</f>
        <v>6</v>
      </c>
      <c r="T389" t="str">
        <f>feed!R390</f>
        <v>Congo</v>
      </c>
      <c r="U389" t="str">
        <f>feed!S390</f>
        <v>Soviet Union</v>
      </c>
      <c r="V389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389" t="str">
        <f>feed!U390</f>
        <v>http://blocgame.com/stats.php?id=62967</v>
      </c>
      <c r="X389" s="4">
        <f>SUMPRODUCT(MID(0&amp;feed!V390,LARGE(INDEX(ISNUMBER(--MID(feed!V390,ROW($1:$5),1))*
ROW($1:$5),0),ROW($1:$5))+1,1)*10^ROW($1:$5)/10)</f>
        <v>2</v>
      </c>
      <c r="Y389">
        <f>feed!W390</f>
        <v>0</v>
      </c>
      <c r="Z389" s="4">
        <f>V389-H389*750-K389*375-L389*375</f>
        <v>31440</v>
      </c>
      <c r="AA389" s="8">
        <f>V389/N389</f>
        <v>30.867678958785248</v>
      </c>
      <c r="AB389" s="4">
        <f>N389/6</f>
        <v>230.5</v>
      </c>
      <c r="AC389" s="4">
        <f>V389/6</f>
        <v>7115</v>
      </c>
    </row>
    <row r="390" spans="1:29" x14ac:dyDescent="0.25">
      <c r="A390" t="str">
        <f>feed!A389</f>
        <v>Titiwangsa</v>
      </c>
      <c r="B390" t="str">
        <f>feed!B389</f>
        <v>Orga</v>
      </c>
      <c r="C390" t="str">
        <f>feed!C389</f>
        <v>PIRATES</v>
      </c>
      <c r="D390">
        <f>SUMPRODUCT(MID(0&amp;feed!D389,LARGE(INDEX(ISNUMBER(--MID(feed!D389,ROW($1:$19),1))*
ROW($1:$19),0),ROW($1:$19))+1,1)*10^ROW($1:$19)/10)</f>
        <v>77</v>
      </c>
      <c r="E390">
        <f>SUMPRODUCT(MID(0&amp;feed!E389,LARGE(INDEX(ISNUMBER(--MID(feed!E389,ROW($1:$19),1))*
ROW($1:$19),0),ROW($1:$19))+1,1)*10^ROW($1:$19)/10)</f>
        <v>2</v>
      </c>
      <c r="F390" t="str">
        <f>feed!F389</f>
        <v>Second World War surplus</v>
      </c>
      <c r="G390" t="str">
        <f>feed!G389</f>
        <v>Gandhi-like</v>
      </c>
      <c r="H390">
        <f>SUMPRODUCT(MID(0&amp;feed!H389,LARGE(INDEX(ISNUMBER(--MID(feed!H389,ROW($1:$1),1))*
ROW($1:$1),0),ROW($1:$1))+1,1)*10^ROW($1:$1)/10)</f>
        <v>2</v>
      </c>
      <c r="I390" t="str">
        <f>feed!I389</f>
        <v>Good</v>
      </c>
      <c r="J390">
        <f>SUMPRODUCT(MID(0&amp;feed!J389,LARGE(INDEX(ISNUMBER(--MID(feed!J389,ROW($1:$19),1))*
ROW($1:$19),0),ROW($1:$19))+1,1)*10^ROW($1:$19)/10)</f>
        <v>27</v>
      </c>
      <c r="K390">
        <f>SUMPRODUCT(MID(0&amp;feed!K389,LARGE(INDEX(ISNUMBER(--MID(feed!K389,ROW($1:$19),1))*
ROW($1:$19),0),ROW($1:$19))+1,1)*10^ROW($1:$19)/10)</f>
        <v>8</v>
      </c>
      <c r="L390">
        <f>SUMPRODUCT(MID(0&amp;feed!L389,LARGE(INDEX(ISNUMBER(--MID(feed!L389,ROW($1:$19),1))*
ROW($1:$19),0),ROW($1:$19))+1,1)*10^ROW($1:$19)/10)</f>
        <v>6</v>
      </c>
      <c r="M390" t="str">
        <f>feed!M389</f>
        <v>Free Market</v>
      </c>
      <c r="N390">
        <f>SUMPRODUCT(MID(0&amp;feed!N389,LARGE(INDEX(ISNUMBER(--MID(feed!N389,ROW($1:$5),1))*
ROW($1:$5),0),ROW($1:$5))+1,1)*10^ROW($1:$5)/10)</f>
        <v>1383</v>
      </c>
      <c r="O390">
        <f>SUMPRODUCT(MID(0&amp;feed!O389,LARGE(INDEX(ISNUMBER(--MID(feed!O389,ROW($1:$5),1))*
ROW($1:$5),0),ROW($1:$5))+1,1)*10^ROW($1:$5)/10)</f>
        <v>6</v>
      </c>
      <c r="P390" t="str">
        <f>feed!P389</f>
        <v>Untapped</v>
      </c>
      <c r="Q390">
        <f>IF(P390=0,40, IF(P390="Depleted",0, IF(P390="Near Depletion",10, IF(P390="Plentiful",70, IF(P390="Untapped",90,"Error")))))</f>
        <v>90</v>
      </c>
      <c r="R390" t="str">
        <f>feed!Q389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feed!R389</f>
        <v>East Indies</v>
      </c>
      <c r="U390" t="str">
        <f>feed!S389</f>
        <v>United States</v>
      </c>
      <c r="V39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390" t="str">
        <f>feed!U389</f>
        <v>http://blocgame.com/stats.php?id=61596</v>
      </c>
      <c r="X390" s="4">
        <f>SUMPRODUCT(MID(0&amp;feed!V389,LARGE(INDEX(ISNUMBER(--MID(feed!V389,ROW($1:$5),1))*
ROW($1:$5),0),ROW($1:$5))+1,1)*10^ROW($1:$5)/10)</f>
        <v>0</v>
      </c>
      <c r="Y390">
        <f>feed!W389</f>
        <v>0</v>
      </c>
      <c r="Z390" s="4">
        <f>V390-H390*750-K390*375-L390*375</f>
        <v>11618</v>
      </c>
      <c r="AA390" s="8">
        <f>V390/N390</f>
        <v>13.281272595806218</v>
      </c>
      <c r="AB390" s="4">
        <f>N390/6</f>
        <v>230.5</v>
      </c>
      <c r="AC390" s="4">
        <f>V390/6</f>
        <v>3061.3333333333335</v>
      </c>
    </row>
    <row r="391" spans="1:29" x14ac:dyDescent="0.25">
      <c r="A391" t="str">
        <f>feed!A391</f>
        <v>Cuttlefish</v>
      </c>
      <c r="B391" t="str">
        <f>feed!B391</f>
        <v>DruidOfDiscord</v>
      </c>
      <c r="C391" t="str">
        <f>feed!C391</f>
        <v>Interpol</v>
      </c>
      <c r="D391">
        <f>SUMPRODUCT(MID(0&amp;feed!D391,LARGE(INDEX(ISNUMBER(--MID(feed!D391,ROW($1:$19),1))*
ROW($1:$19),0),ROW($1:$19))+1,1)*10^ROW($1:$19)/10)</f>
        <v>37</v>
      </c>
      <c r="E391">
        <f>SUMPRODUCT(MID(0&amp;feed!E391,LARGE(INDEX(ISNUMBER(--MID(feed!E391,ROW($1:$19),1))*
ROW($1:$19),0),ROW($1:$19))+1,1)*10^ROW($1:$19)/10)</f>
        <v>0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1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9</v>
      </c>
      <c r="K391">
        <f>SUMPRODUCT(MID(0&amp;feed!K391,LARGE(INDEX(ISNUMBER(--MID(feed!K391,ROW($1:$19),1))*
ROW($1:$19),0),ROW($1:$19))+1,1)*10^ROW($1:$19)/10)</f>
        <v>4</v>
      </c>
      <c r="L391">
        <f>SUMPRODUCT(MID(0&amp;feed!L391,LARGE(INDEX(ISNUMBER(--MID(feed!L391,ROW($1:$19),1))*
ROW($1:$19),0),ROW($1:$19))+1,1)*10^ROW($1:$19)/10)</f>
        <v>3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1373</v>
      </c>
      <c r="O391">
        <f>SUMPRODUCT(MID(0&amp;feed!O391,LARGE(INDEX(ISNUMBER(--MID(feed!O391,ROW($1:$5),1))*
ROW($1:$5),0),ROW($1:$5))+1,1)*10^ROW($1:$5)/10)</f>
        <v>234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Powerful</v>
      </c>
      <c r="S391">
        <f>IF(R391="None",0, IF(R391="Meagre",1.5, IF(R391="Small",3, IF(R391="Mediocre",4.5, IF(R391="Somewhat Large",6, IF(R391="Large",7.5, IF(R391="Powerful",9, IF(R391="Very Powerful",10,"Error"))))))))</f>
        <v>9</v>
      </c>
      <c r="T391" t="str">
        <f>feed!R391</f>
        <v>Pacific Rim</v>
      </c>
      <c r="U391" t="str">
        <f>feed!S391</f>
        <v>United States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391" t="str">
        <f>feed!U391</f>
        <v>http://blocgame.com/stats.php?id=63884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22129</v>
      </c>
      <c r="AA391" s="8">
        <f>V391/N391</f>
        <v>18.575382374362711</v>
      </c>
      <c r="AB391" s="4">
        <f>N391/6</f>
        <v>228.83333333333334</v>
      </c>
      <c r="AC391" s="4">
        <f>V391/6</f>
        <v>4250.666666666667</v>
      </c>
    </row>
    <row r="392" spans="1:29" x14ac:dyDescent="0.25">
      <c r="A392" t="str">
        <f>feed!A392</f>
        <v>Nimei</v>
      </c>
      <c r="B392" t="str">
        <f>feed!B392</f>
        <v>Xitler</v>
      </c>
      <c r="C392" t="str">
        <f>feed!C392</f>
        <v>Illuminati</v>
      </c>
      <c r="D392">
        <f>SUMPRODUCT(MID(0&amp;feed!D392,LARGE(INDEX(ISNUMBER(--MID(feed!D392,ROW($1:$19),1))*
ROW($1:$19),0),ROW($1:$19))+1,1)*10^ROW($1:$19)/10)</f>
        <v>9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Questionable</v>
      </c>
      <c r="H392">
        <f>SUMPRODUCT(MID(0&amp;feed!H392,LARGE(INDEX(ISNUMBER(--MID(feed!H392,ROW($1:$1),1))*
ROW($1:$1),0),ROW($1:$1))+1,1)*10^ROW($1:$1)/10)</f>
        <v>1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14</v>
      </c>
      <c r="K392">
        <f>SUMPRODUCT(MID(0&amp;feed!K392,LARGE(INDEX(ISNUMBER(--MID(feed!K392,ROW($1:$19),1))*
ROW($1:$19),0),ROW($1:$19))+1,1)*10^ROW($1:$19)/10)</f>
        <v>9</v>
      </c>
      <c r="L392">
        <f>SUMPRODUCT(MID(0&amp;feed!L392,LARGE(INDEX(ISNUMBER(--MID(feed!L392,ROW($1:$19),1))*
ROW($1:$19),0),ROW($1:$19))+1,1)*10^ROW($1:$19)/10)</f>
        <v>9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1372</v>
      </c>
      <c r="O392">
        <f>SUMPRODUCT(MID(0&amp;feed!O392,LARGE(INDEX(ISNUMBER(--MID(feed!O392,ROW($1:$5),1))*
ROW($1:$5),0),ROW($1:$5))+1,1)*10^ROW($1:$5)/10)</f>
        <v>9</v>
      </c>
      <c r="P392" t="str">
        <f>feed!P392</f>
        <v>Untapped</v>
      </c>
      <c r="Q392">
        <f>IF(P392=0,40, IF(P392="Depleted",0, IF(P392="Near Depletion",10, IF(P392="Plentiful",70, IF(P392="Untapped",90,"Error")))))</f>
        <v>90</v>
      </c>
      <c r="R392" t="str">
        <f>feed!Q392</f>
        <v>Mediocre</v>
      </c>
      <c r="S392">
        <f>IF(R392="None",0, IF(R392="Meagre",1.5, IF(R392="Small",3, IF(R392="Mediocre",4.5, IF(R392="Somewhat Large",6, IF(R392="Large",7.5, IF(R392="Powerful",9, IF(R392="Very Powerful",10,"Error"))))))))</f>
        <v>4.5</v>
      </c>
      <c r="T392" t="str">
        <f>feed!R392</f>
        <v>China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392" t="str">
        <f>feed!U392</f>
        <v>http://blocgame.com/stats.php?id=64022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>V392-H392*750-K392*375-L392*375</f>
        <v>-1114</v>
      </c>
      <c r="AA392" s="8">
        <f>V392/N392</f>
        <v>4.6545189504373177</v>
      </c>
      <c r="AB392" s="4">
        <f>N392/6</f>
        <v>228.66666666666666</v>
      </c>
      <c r="AC392" s="4">
        <f>V392/6</f>
        <v>1064.3333333333333</v>
      </c>
    </row>
    <row r="393" spans="1:29" x14ac:dyDescent="0.25">
      <c r="A393" t="str">
        <f>feed!A393</f>
        <v>fetiwert</v>
      </c>
      <c r="B393" t="str">
        <f>feed!B393</f>
        <v>raja adam iskandar</v>
      </c>
      <c r="C393" t="str">
        <f>feed!C393</f>
        <v>The Federal Colonies</v>
      </c>
      <c r="D393">
        <f>SUMPRODUCT(MID(0&amp;feed!D393,LARGE(INDEX(ISNUMBER(--MID(feed!D393,ROW($1:$19),1))*
ROW($1:$19),0),ROW($1:$19))+1,1)*10^ROW($1:$19)/10)</f>
        <v>7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Normal</v>
      </c>
      <c r="H393">
        <f>SUMPRODUCT(MID(0&amp;feed!H393,LARGE(INDEX(ISNUMBER(--MID(feed!H393,ROW($1:$1),1))*
ROW($1:$1),0),ROW($1:$1))+1,1)*10^ROW($1:$1)/10)</f>
        <v>1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1</v>
      </c>
      <c r="K393">
        <f>SUMPRODUCT(MID(0&amp;feed!K393,LARGE(INDEX(ISNUMBER(--MID(feed!K393,ROW($1:$19),1))*
ROW($1:$19),0),ROW($1:$19))+1,1)*10^ROW($1:$19)/10)</f>
        <v>2</v>
      </c>
      <c r="L393">
        <f>SUMPRODUCT(MID(0&amp;feed!L393,LARGE(INDEX(ISNUMBER(--MID(feed!L393,ROW($1:$19),1))*
ROW($1:$19),0),ROW($1:$19))+1,1)*10^ROW($1:$19)/10)</f>
        <v>2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1369</v>
      </c>
      <c r="O393">
        <f>SUMPRODUCT(MID(0&amp;feed!O393,LARGE(INDEX(ISNUMBER(--MID(feed!O393,ROW($1:$5),1))*
ROW($1:$5),0),ROW($1:$5))+1,1)*10^ROW($1:$5)/10)</f>
        <v>201</v>
      </c>
      <c r="P393" t="str">
        <f>feed!P393</f>
        <v>Untapped</v>
      </c>
      <c r="Q393">
        <f>IF(P393=0,40, IF(P393="Depleted",0, IF(P393="Near Depletion",10, IF(P393="Plentiful",70, IF(P393="Untapped",90,"Error")))))</f>
        <v>90</v>
      </c>
      <c r="R393" t="str">
        <f>feed!Q393</f>
        <v>None</v>
      </c>
      <c r="S393">
        <f>IF(R393="None",0, IF(R393="Meagre",1.5, IF(R393="Small",3, IF(R393="Mediocre",4.5, IF(R393="Somewhat Large",6, IF(R393="Large",7.5, IF(R393="Powerful",9, IF(R393="Very Powerful",10,"Error"))))))))</f>
        <v>0</v>
      </c>
      <c r="T393" t="str">
        <f>feed!R393</f>
        <v>East Indies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393" t="str">
        <f>feed!U393</f>
        <v>http://blocgame.com/stats.php?id=63124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1201</v>
      </c>
      <c r="AA393" s="8">
        <f>V393/N393</f>
        <v>2.5208181154127098</v>
      </c>
      <c r="AB393" s="4">
        <f>N393/6</f>
        <v>228.16666666666666</v>
      </c>
      <c r="AC393" s="4">
        <f>V393/6</f>
        <v>575.16666666666663</v>
      </c>
    </row>
    <row r="394" spans="1:29" x14ac:dyDescent="0.25">
      <c r="A394" t="str">
        <f>feed!A394</f>
        <v>Rogue Nation</v>
      </c>
      <c r="B394" t="str">
        <f>feed!B394</f>
        <v>MR.Fernandez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43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Elite</v>
      </c>
      <c r="J394">
        <f>SUMPRODUCT(MID(0&amp;feed!J394,LARGE(INDEX(ISNUMBER(--MID(feed!J394,ROW($1:$19),1))*
ROW($1:$19),0),ROW($1:$19))+1,1)*10^ROW($1:$19)/10)</f>
        <v>16</v>
      </c>
      <c r="K394">
        <f>SUMPRODUCT(MID(0&amp;feed!K394,LARGE(INDEX(ISNUMBER(--MID(feed!K394,ROW($1:$19),1))*
ROW($1:$19),0),ROW($1:$19))+1,1)*10^ROW($1:$19)/10)</f>
        <v>21</v>
      </c>
      <c r="L394">
        <f>SUMPRODUCT(MID(0&amp;feed!L394,LARGE(INDEX(ISNUMBER(--MID(feed!L394,ROW($1:$19),1))*
ROW($1:$19),0),ROW($1:$19))+1,1)*10^ROW($1:$19)/10)</f>
        <v>13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1364</v>
      </c>
      <c r="O394">
        <f>SUMPRODUCT(MID(0&amp;feed!O394,LARGE(INDEX(ISNUMBER(--MID(feed!O394,ROW($1:$5),1))*
ROW($1:$5),0),ROW($1:$5))+1,1)*10^ROW($1:$5)/10)</f>
        <v>258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feed!R394</f>
        <v>China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394" t="str">
        <f>feed!U394</f>
        <v>http://blocgame.com/stats.php?id=64135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5852</v>
      </c>
      <c r="AA394" s="8">
        <f>V394/N394</f>
        <v>14.737536656891496</v>
      </c>
      <c r="AB394" s="4">
        <f>N394/6</f>
        <v>227.33333333333334</v>
      </c>
      <c r="AC394" s="4">
        <f>V394/6</f>
        <v>3350.3333333333335</v>
      </c>
    </row>
    <row r="395" spans="1:29" x14ac:dyDescent="0.25">
      <c r="A395" t="str">
        <f>feed!A395</f>
        <v>Yummy Foods</v>
      </c>
      <c r="B395" t="str">
        <f>feed!B395</f>
        <v>iiruka</v>
      </c>
      <c r="C395" t="str">
        <f>feed!C395</f>
        <v>Interpol</v>
      </c>
      <c r="D395">
        <f>SUMPRODUCT(MID(0&amp;feed!D395,LARGE(INDEX(ISNUMBER(--MID(feed!D395,ROW($1:$19),1))*
ROW($1:$19),0),ROW($1:$19))+1,1)*10^ROW($1:$19)/10)</f>
        <v>224</v>
      </c>
      <c r="E395">
        <f>SUMPRODUCT(MID(0&amp;feed!E395,LARGE(INDEX(ISNUMBER(--MID(feed!E395,ROW($1:$19),1))*
ROW($1:$19),0),ROW($1:$19))+1,1)*10^ROW($1:$19)/10)</f>
        <v>4</v>
      </c>
      <c r="F395" t="str">
        <f>feed!F395</f>
        <v>Korean War surplus</v>
      </c>
      <c r="G395" t="str">
        <f>feed!G395</f>
        <v>Angelic</v>
      </c>
      <c r="H395">
        <f>SUMPRODUCT(MID(0&amp;feed!H395,LARGE(INDEX(ISNUMBER(--MID(feed!H395,ROW($1:$1),1))*
ROW($1:$1),0),ROW($1:$1))+1,1)*10^ROW($1:$1)/10)</f>
        <v>7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2</v>
      </c>
      <c r="K395">
        <f>SUMPRODUCT(MID(0&amp;feed!K395,LARGE(INDEX(ISNUMBER(--MID(feed!K395,ROW($1:$19),1))*
ROW($1:$19),0),ROW($1:$19))+1,1)*10^ROW($1:$19)/10)</f>
        <v>56</v>
      </c>
      <c r="L395">
        <f>SUMPRODUCT(MID(0&amp;feed!L395,LARGE(INDEX(ISNUMBER(--MID(feed!L395,ROW($1:$19),1))*
ROW($1:$19),0),ROW($1:$19))+1,1)*10^ROW($1:$19)/10)</f>
        <v>2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1362</v>
      </c>
      <c r="O395">
        <f>SUMPRODUCT(MID(0&amp;feed!O395,LARGE(INDEX(ISNUMBER(--MID(feed!O395,ROW($1:$5),1))*
ROW($1:$5),0),ROW($1:$5))+1,1)*10^ROW($1:$5)/10)</f>
        <v>189</v>
      </c>
      <c r="P395">
        <f>feed!P395</f>
        <v>0</v>
      </c>
      <c r="Q395">
        <f>IF(P395=0,40, IF(P395="Depleted",0, IF(P395="Near Depletion",10, IF(P395="Plentiful",70, IF(P395="Untapped",90,"Error")))))</f>
        <v>40</v>
      </c>
      <c r="R395" t="str">
        <f>feed!Q395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feed!R395</f>
        <v>Pacific Rim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395" t="str">
        <f>feed!U395</f>
        <v>http://blocgame.com/stats.php?id=54376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26125</v>
      </c>
      <c r="AA395" s="8">
        <f>V395/N395</f>
        <v>39.005139500734217</v>
      </c>
      <c r="AB395" s="4">
        <f>N395/6</f>
        <v>227</v>
      </c>
      <c r="AC395" s="4">
        <f>V395/6</f>
        <v>8854.1666666666661</v>
      </c>
    </row>
    <row r="396" spans="1:29" x14ac:dyDescent="0.25">
      <c r="A396" t="str">
        <f>feed!A396</f>
        <v>Syraan</v>
      </c>
      <c r="B396" t="str">
        <f>feed!B396</f>
        <v>Desus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105</v>
      </c>
      <c r="E396">
        <f>SUMPRODUCT(MID(0&amp;feed!E396,LARGE(INDEX(ISNUMBER(--MID(feed!E396,ROW($1:$19),1))*
ROW($1:$19),0),ROW($1:$19))+1,1)*10^ROW($1:$19)/10)</f>
        <v>4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6</v>
      </c>
      <c r="K396">
        <f>SUMPRODUCT(MID(0&amp;feed!K396,LARGE(INDEX(ISNUMBER(--MID(feed!K396,ROW($1:$19),1))*
ROW($1:$19),0),ROW($1:$19))+1,1)*10^ROW($1:$19)/10)</f>
        <v>9</v>
      </c>
      <c r="L396">
        <f>SUMPRODUCT(MID(0&amp;feed!L396,LARGE(INDEX(ISNUMBER(--MID(feed!L396,ROW($1:$19),1))*
ROW($1:$19),0),ROW($1:$19))+1,1)*10^ROW($1:$19)/10)</f>
        <v>7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1361</v>
      </c>
      <c r="O396">
        <f>SUMPRODUCT(MID(0&amp;feed!O396,LARGE(INDEX(ISNUMBER(--MID(feed!O396,ROW($1:$5),1))*
ROW($1:$5),0),ROW($1:$5))+1,1)*10^ROW($1:$5)/10)</f>
        <v>5890</v>
      </c>
      <c r="P396" t="str">
        <f>feed!P396</f>
        <v>Untapped</v>
      </c>
      <c r="Q396">
        <f>IF(P396=0,40, IF(P396="Depleted",0, IF(P396="Near Depletion",10, IF(P396="Plentiful",70, IF(P396="Untapped",90,"Error")))))</f>
        <v>90</v>
      </c>
      <c r="R396" t="str">
        <f>feed!Q396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feed!R396</f>
        <v>Egypt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396" t="str">
        <f>feed!U396</f>
        <v>http://blocgame.com/stats.php?id=59870</v>
      </c>
      <c r="X396" s="4">
        <f>SUMPRODUCT(MID(0&amp;feed!V396,LARGE(INDEX(ISNUMBER(--MID(feed!V396,ROW($1:$5),1))*
ROW($1:$5),0),ROW($1:$5))+1,1)*10^ROW($1:$5)/10)</f>
        <v>1</v>
      </c>
      <c r="Y396">
        <f>feed!W396</f>
        <v>0</v>
      </c>
      <c r="Z396" s="4">
        <f>V396-H396*750-K396*375-L396*375</f>
        <v>9885</v>
      </c>
      <c r="AA396" s="8">
        <f>V396/N396</f>
        <v>12.773695811903012</v>
      </c>
      <c r="AB396" s="4">
        <f>N396/6</f>
        <v>226.83333333333334</v>
      </c>
      <c r="AC396" s="4">
        <f>V396/6</f>
        <v>2897.5</v>
      </c>
    </row>
    <row r="397" spans="1:29" x14ac:dyDescent="0.25">
      <c r="A397" t="str">
        <f>feed!A397</f>
        <v>Daphnestan</v>
      </c>
      <c r="B397" t="str">
        <f>feed!B397</f>
        <v>Daoapin</v>
      </c>
      <c r="C397" t="str">
        <f>feed!C397</f>
        <v>The Hetairoi Guild</v>
      </c>
      <c r="D397">
        <f>SUMPRODUCT(MID(0&amp;feed!D397,LARGE(INDEX(ISNUMBER(--MID(feed!D397,ROW($1:$19),1))*
ROW($1:$19),0),ROW($1:$19))+1,1)*10^ROW($1:$19)/10)</f>
        <v>6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8</v>
      </c>
      <c r="K397">
        <f>SUMPRODUCT(MID(0&amp;feed!K397,LARGE(INDEX(ISNUMBER(--MID(feed!K397,ROW($1:$19),1))*
ROW($1:$19),0),ROW($1:$19))+1,1)*10^ROW($1:$19)/10)</f>
        <v>17</v>
      </c>
      <c r="L397">
        <f>SUMPRODUCT(MID(0&amp;feed!L397,LARGE(INDEX(ISNUMBER(--MID(feed!L397,ROW($1:$19),1))*
ROW($1:$19),0),ROW($1:$19))+1,1)*10^ROW($1:$19)/10)</f>
        <v>7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1359</v>
      </c>
      <c r="O397">
        <f>SUMPRODUCT(MID(0&amp;feed!O397,LARGE(INDEX(ISNUMBER(--MID(feed!O397,ROW($1:$5),1))*
ROW($1:$5),0),ROW($1:$5))+1,1)*10^ROW($1:$5)/10)</f>
        <v>300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Meagre</v>
      </c>
      <c r="S397">
        <f>IF(R397="None",0, IF(R397="Meagre",1.5, IF(R397="Small",3, IF(R397="Mediocre",4.5, IF(R397="Somewhat Large",6, IF(R397="Large",7.5, IF(R397="Powerful",9, IF(R397="Very Powerful",10,"Error"))))))))</f>
        <v>1.5</v>
      </c>
      <c r="T397" t="str">
        <f>feed!R397</f>
        <v>East Indies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397" t="str">
        <f>feed!U397</f>
        <v>http://blocgame.com/stats.php?id=59475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5748</v>
      </c>
      <c r="AA397" s="8">
        <f>V397/N397</f>
        <v>11.955849889624725</v>
      </c>
      <c r="AB397" s="4">
        <f>N397/6</f>
        <v>226.5</v>
      </c>
      <c r="AC397" s="4">
        <f>V397/6</f>
        <v>2708</v>
      </c>
    </row>
    <row r="398" spans="1:29" x14ac:dyDescent="0.25">
      <c r="A398" t="str">
        <f>feed!A398</f>
        <v>Trï¿½pico</v>
      </c>
      <c r="B398" t="str">
        <f>feed!B398</f>
        <v>rumsod</v>
      </c>
      <c r="C398">
        <f>feed!C398</f>
        <v>0</v>
      </c>
      <c r="D398">
        <f>SUMPRODUCT(MID(0&amp;feed!D398,LARGE(INDEX(ISNUMBER(--MID(feed!D398,ROW($1:$19),1))*
ROW($1:$19),0),ROW($1:$19))+1,1)*10^ROW($1:$19)/10)</f>
        <v>7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1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66</v>
      </c>
      <c r="K398">
        <f>SUMPRODUCT(MID(0&amp;feed!K398,LARGE(INDEX(ISNUMBER(--MID(feed!K398,ROW($1:$19),1))*
ROW($1:$19),0),ROW($1:$19))+1,1)*10^ROW($1:$19)/10)</f>
        <v>26</v>
      </c>
      <c r="L398">
        <f>SUMPRODUCT(MID(0&amp;feed!L398,LARGE(INDEX(ISNUMBER(--MID(feed!L398,ROW($1:$19),1))*
ROW($1:$19),0),ROW($1:$19))+1,1)*10^ROW($1:$19)/10)</f>
        <v>3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1358</v>
      </c>
      <c r="O398">
        <f>SUMPRODUCT(MID(0&amp;feed!O398,LARGE(INDEX(ISNUMBER(--MID(feed!O398,ROW($1:$5),1))*
ROW($1:$5),0),ROW($1:$5))+1,1)*10^ROW($1:$5)/10)</f>
        <v>63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Mediocre</v>
      </c>
      <c r="S398">
        <f>IF(R398="None",0, IF(R398="Meagre",1.5, IF(R398="Small",3, IF(R398="Mediocre",4.5, IF(R398="Somewhat Large",6, IF(R398="Large",7.5, IF(R398="Powerful",9, IF(R398="Very Powerful",10,"Error"))))))))</f>
        <v>4.5</v>
      </c>
      <c r="T398" t="str">
        <f>feed!R398</f>
        <v>Caribbean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398" t="str">
        <f>feed!U398</f>
        <v>http://blocgame.com/stats.php?id=1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6500</v>
      </c>
      <c r="AA398" s="8">
        <f>V398/N398</f>
        <v>13.346833578792342</v>
      </c>
      <c r="AB398" s="4">
        <f>N398/6</f>
        <v>226.33333333333334</v>
      </c>
      <c r="AC398" s="4">
        <f>V398/6</f>
        <v>3020.8333333333335</v>
      </c>
    </row>
    <row r="399" spans="1:29" x14ac:dyDescent="0.25">
      <c r="A399" t="str">
        <f>feed!A399</f>
        <v>Olut</v>
      </c>
      <c r="B399" t="str">
        <f>feed!B399</f>
        <v>Vittusaatana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127</v>
      </c>
      <c r="E399">
        <f>SUMPRODUCT(MID(0&amp;feed!E399,LARGE(INDEX(ISNUMBER(--MID(feed!E399,ROW($1:$19),1))*
ROW($1:$19),0),ROW($1:$19))+1,1)*10^ROW($1:$19)/10)</f>
        <v>1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2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15</v>
      </c>
      <c r="K399">
        <f>SUMPRODUCT(MID(0&amp;feed!K399,LARGE(INDEX(ISNUMBER(--MID(feed!K399,ROW($1:$19),1))*
ROW($1:$19),0),ROW($1:$19))+1,1)*10^ROW($1:$19)/10)</f>
        <v>34</v>
      </c>
      <c r="L399">
        <f>SUMPRODUCT(MID(0&amp;feed!L399,LARGE(INDEX(ISNUMBER(--MID(feed!L399,ROW($1:$19),1))*
ROW($1:$19),0),ROW($1:$19))+1,1)*10^ROW($1:$19)/10)</f>
        <v>22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1349</v>
      </c>
      <c r="O399">
        <f>SUMPRODUCT(MID(0&amp;feed!O399,LARGE(INDEX(ISNUMBER(--MID(feed!O399,ROW($1:$5),1))*
ROW($1:$5),0),ROW($1:$5))+1,1)*10^ROW($1:$5)/10)</f>
        <v>6568</v>
      </c>
      <c r="P399" t="str">
        <f>feed!P399</f>
        <v>Plentiful</v>
      </c>
      <c r="Q399">
        <f>IF(P399=0,40, IF(P399="Depleted",0, IF(P399="Near Depletion",10, IF(P399="Plentiful",70, IF(P399="Untapped",90,"Error")))))</f>
        <v>70</v>
      </c>
      <c r="R399" t="str">
        <f>feed!Q399</f>
        <v>Very Powerful</v>
      </c>
      <c r="S399">
        <f>IF(R399="None",0, IF(R399="Meagre",1.5, IF(R399="Small",3, IF(R399="Mediocre",4.5, IF(R399="Somewhat Large",6, IF(R399="Large",7.5, IF(R399="Powerful",9, IF(R399="Very Powerful",10,"Error"))))))))</f>
        <v>10</v>
      </c>
      <c r="T399" t="str">
        <f>feed!R399</f>
        <v>Atlas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399" t="str">
        <f>feed!U399</f>
        <v>http://blocgame.com/stats.php?id=63682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19864</v>
      </c>
      <c r="AA399" s="8">
        <f>V399/N399</f>
        <v>31.404002965159378</v>
      </c>
      <c r="AB399" s="4">
        <f>N399/6</f>
        <v>224.83333333333334</v>
      </c>
      <c r="AC399" s="4">
        <f>V399/6</f>
        <v>7060.666666666667</v>
      </c>
    </row>
    <row r="400" spans="1:29" x14ac:dyDescent="0.25">
      <c r="A400" t="str">
        <f>feed!A400</f>
        <v>AA</v>
      </c>
      <c r="B400" t="str">
        <f>feed!B400</f>
        <v>syljays89</v>
      </c>
      <c r="C400" t="str">
        <f>feed!C400</f>
        <v>PIRATES</v>
      </c>
      <c r="D400">
        <f>SUMPRODUCT(MID(0&amp;feed!D400,LARGE(INDEX(ISNUMBER(--MID(feed!D400,ROW($1:$19),1))*
ROW($1:$19),0),ROW($1:$19))+1,1)*10^ROW($1:$19)/10)</f>
        <v>27</v>
      </c>
      <c r="E400">
        <f>SUMPRODUCT(MID(0&amp;feed!E400,LARGE(INDEX(ISNUMBER(--MID(feed!E400,ROW($1:$19),1))*
ROW($1:$19),0),ROW($1:$19))+1,1)*10^ROW($1:$19)/10)</f>
        <v>1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2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2</v>
      </c>
      <c r="K400">
        <f>SUMPRODUCT(MID(0&amp;feed!K400,LARGE(INDEX(ISNUMBER(--MID(feed!K400,ROW($1:$19),1))*
ROW($1:$19),0),ROW($1:$19))+1,1)*10^ROW($1:$19)/10)</f>
        <v>14</v>
      </c>
      <c r="L400">
        <f>SUMPRODUCT(MID(0&amp;feed!L400,LARGE(INDEX(ISNUMBER(--MID(feed!L400,ROW($1:$19),1))*
ROW($1:$19),0),ROW($1:$19))+1,1)*10^ROW($1:$19)/10)</f>
        <v>13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1348</v>
      </c>
      <c r="O400">
        <f>SUMPRODUCT(MID(0&amp;feed!O400,LARGE(INDEX(ISNUMBER(--MID(feed!O400,ROW($1:$5),1))*
ROW($1:$5),0),ROW($1:$5))+1,1)*10^ROW($1:$5)/10)</f>
        <v>275</v>
      </c>
      <c r="P400" t="str">
        <f>feed!P400</f>
        <v>Depleted</v>
      </c>
      <c r="Q400">
        <f>IF(P400=0,40, IF(P400="Depleted",0, IF(P400="Near Depletion",10, IF(P400="Plentiful",70, IF(P400="Untapped",90,"Error")))))</f>
        <v>0</v>
      </c>
      <c r="R400" t="str">
        <f>feed!Q400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feed!R400</f>
        <v>Pacific Rim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400" t="str">
        <f>feed!U400</f>
        <v>http://blocgame.com/stats.php?id=64255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8878</v>
      </c>
      <c r="AA400" s="8">
        <f>V400/N400</f>
        <v>15.209940652818991</v>
      </c>
      <c r="AB400" s="4">
        <f>N400/6</f>
        <v>224.66666666666666</v>
      </c>
      <c r="AC400" s="4">
        <f>V400/6</f>
        <v>3417.1666666666665</v>
      </c>
    </row>
    <row r="401" spans="1:29" x14ac:dyDescent="0.25">
      <c r="A401" t="str">
        <f>feed!A401</f>
        <v>Borderia</v>
      </c>
      <c r="B401" t="str">
        <f>feed!B401</f>
        <v>OmegaAslan</v>
      </c>
      <c r="C401" t="str">
        <f>feed!C401</f>
        <v>The United Nations</v>
      </c>
      <c r="D401">
        <f>SUMPRODUCT(MID(0&amp;feed!D401,LARGE(INDEX(ISNUMBER(--MID(feed!D401,ROW($1:$19),1))*
ROW($1:$19),0),ROW($1:$19))+1,1)*10^ROW($1:$19)/10)</f>
        <v>19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Questionable</v>
      </c>
      <c r="H401">
        <f>SUMPRODUCT(MID(0&amp;feed!H401,LARGE(INDEX(ISNUMBER(--MID(feed!H401,ROW($1:$1),1))*
ROW($1:$1),0),ROW($1:$1))+1,1)*10^ROW($1:$1)/10)</f>
        <v>0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22</v>
      </c>
      <c r="K401">
        <f>SUMPRODUCT(MID(0&amp;feed!K401,LARGE(INDEX(ISNUMBER(--MID(feed!K401,ROW($1:$19),1))*
ROW($1:$19),0),ROW($1:$19))+1,1)*10^ROW($1:$19)/10)</f>
        <v>1</v>
      </c>
      <c r="L401">
        <f>SUMPRODUCT(MID(0&amp;feed!L401,LARGE(INDEX(ISNUMBER(--MID(feed!L401,ROW($1:$19),1))*
ROW($1:$19),0),ROW($1:$19))+1,1)*10^ROW($1:$19)/10)</f>
        <v>1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1343</v>
      </c>
      <c r="O401">
        <f>SUMPRODUCT(MID(0&amp;feed!O401,LARGE(INDEX(ISNUMBER(--MID(feed!O401,ROW($1:$5),1))*
ROW($1:$5),0),ROW($1:$5))+1,1)*10^ROW($1:$5)/10)</f>
        <v>974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feed!R401</f>
        <v>Persia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401" t="str">
        <f>feed!U401</f>
        <v>http://blocgame.com/stats.php?id=63992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8312</v>
      </c>
      <c r="AA401" s="8">
        <f>V401/N401</f>
        <v>6.7475800446760985</v>
      </c>
      <c r="AB401" s="4">
        <f>N401/6</f>
        <v>223.83333333333334</v>
      </c>
      <c r="AC401" s="4">
        <f>V401/6</f>
        <v>1510.3333333333333</v>
      </c>
    </row>
    <row r="402" spans="1:29" x14ac:dyDescent="0.25">
      <c r="A402" t="str">
        <f>feed!A402</f>
        <v>Inferia</v>
      </c>
      <c r="B402" t="str">
        <f>feed!B402</f>
        <v>Alexkovisk</v>
      </c>
      <c r="C402" t="str">
        <f>feed!C402</f>
        <v>Pact of Red October</v>
      </c>
      <c r="D402">
        <f>SUMPRODUCT(MID(0&amp;feed!D402,LARGE(INDEX(ISNUMBER(--MID(feed!D402,ROW($1:$19),1))*
ROW($1:$19),0),ROW($1:$19))+1,1)*10^ROW($1:$19)/10)</f>
        <v>10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0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9</v>
      </c>
      <c r="K402">
        <f>SUMPRODUCT(MID(0&amp;feed!K402,LARGE(INDEX(ISNUMBER(--MID(feed!K402,ROW($1:$19),1))*
ROW($1:$19),0),ROW($1:$19))+1,1)*10^ROW($1:$19)/10)</f>
        <v>4</v>
      </c>
      <c r="L402">
        <f>SUMPRODUCT(MID(0&amp;feed!L402,LARGE(INDEX(ISNUMBER(--MID(feed!L402,ROW($1:$19),1))*
ROW($1:$19),0),ROW($1:$19))+1,1)*10^ROW($1:$19)/10)</f>
        <v>3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1341</v>
      </c>
      <c r="O402">
        <f>SUMPRODUCT(MID(0&amp;feed!O402,LARGE(INDEX(ISNUMBER(--MID(feed!O402,ROW($1:$5),1))*
ROW($1:$5),0),ROW($1:$5))+1,1)*10^ROW($1:$5)/10)</f>
        <v>32</v>
      </c>
      <c r="P402" t="str">
        <f>feed!P402</f>
        <v>Plentiful</v>
      </c>
      <c r="Q402">
        <f>IF(P402=0,40, IF(P402="Depleted",0, IF(P402="Near Depletion",10, IF(P402="Plentiful",70, IF(P402="Untapped",90,"Error")))))</f>
        <v>70</v>
      </c>
      <c r="R402" t="str">
        <f>feed!Q402</f>
        <v>Small</v>
      </c>
      <c r="S402">
        <f>IF(R402="None",0, IF(R402="Meagre",1.5, IF(R402="Small",3, IF(R402="Mediocre",4.5, IF(R402="Somewhat Large",6, IF(R402="Large",7.5, IF(R402="Powerful",9, IF(R402="Very Powerful",10,"Error"))))))))</f>
        <v>3</v>
      </c>
      <c r="T402" t="str">
        <f>feed!R402</f>
        <v>Mesoamerica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402" t="str">
        <f>feed!U402</f>
        <v>http://blocgame.com/stats.php?id=60789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6019</v>
      </c>
      <c r="AA402" s="8">
        <f>V402/N402</f>
        <v>6.4459358687546606</v>
      </c>
      <c r="AB402" s="4">
        <f>N402/6</f>
        <v>223.5</v>
      </c>
      <c r="AC402" s="4">
        <f>V402/6</f>
        <v>1440.6666666666667</v>
      </c>
    </row>
    <row r="403" spans="1:29" x14ac:dyDescent="0.25">
      <c r="A403" t="str">
        <f>feed!A403</f>
        <v>RIPERINO</v>
      </c>
      <c r="B403" t="str">
        <f>feed!B403</f>
        <v>RIPERINO</v>
      </c>
      <c r="C403">
        <f>feed!C403</f>
        <v>0</v>
      </c>
      <c r="D403">
        <f>SUMPRODUCT(MID(0&amp;feed!D403,LARGE(INDEX(ISNUMBER(--MID(feed!D403,ROW($1:$19),1))*
ROW($1:$19),0),ROW($1:$19))+1,1)*10^ROW($1:$19)/10)</f>
        <v>7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0</v>
      </c>
      <c r="I403" t="str">
        <f>feed!I403</f>
        <v>Undisciplined Rabble</v>
      </c>
      <c r="J403">
        <f>SUMPRODUCT(MID(0&amp;feed!J403,LARGE(INDEX(ISNUMBER(--MID(feed!J403,ROW($1:$19),1))*
ROW($1:$19),0),ROW($1:$19))+1,1)*10^ROW($1:$19)/10)</f>
        <v>14</v>
      </c>
      <c r="K403">
        <f>SUMPRODUCT(MID(0&amp;feed!K403,LARGE(INDEX(ISNUMBER(--MID(feed!K403,ROW($1:$19),1))*
ROW($1:$19),0),ROW($1:$19))+1,1)*10^ROW($1:$19)/10)</f>
        <v>4</v>
      </c>
      <c r="L403">
        <f>SUMPRODUCT(MID(0&amp;feed!L403,LARGE(INDEX(ISNUMBER(--MID(feed!L403,ROW($1:$19),1))*
ROW($1:$19),0),ROW($1:$19))+1,1)*10^ROW($1:$19)/10)</f>
        <v>1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1341</v>
      </c>
      <c r="O403">
        <f>SUMPRODUCT(MID(0&amp;feed!O403,LARGE(INDEX(ISNUMBER(--MID(feed!O403,ROW($1:$5),1))*
ROW($1:$5),0),ROW($1:$5))+1,1)*10^ROW($1:$5)/10)</f>
        <v>69</v>
      </c>
      <c r="P403" t="str">
        <f>feed!P403</f>
        <v>Untapped</v>
      </c>
      <c r="Q403">
        <f>IF(P403=0,40, IF(P403="Depleted",0, IF(P403="Near Depletion",10, IF(P403="Plentiful",70, IF(P403="Untapped",90,"Error")))))</f>
        <v>90</v>
      </c>
      <c r="R403" t="str">
        <f>feed!Q403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feed!R403</f>
        <v>China</v>
      </c>
      <c r="U403" t="str">
        <f>feed!S403</f>
        <v>Neutral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403" t="str">
        <f>feed!U403</f>
        <v>http://blocgame.com/stats.php?id=64163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1767</v>
      </c>
      <c r="AA403" s="8">
        <f>V403/N403</f>
        <v>2.7158836689038033</v>
      </c>
      <c r="AB403" s="4">
        <f>N403/6</f>
        <v>223.5</v>
      </c>
      <c r="AC403" s="4">
        <f>V403/6</f>
        <v>607</v>
      </c>
    </row>
    <row r="404" spans="1:29" x14ac:dyDescent="0.25">
      <c r="A404" t="str">
        <f>feed!A404</f>
        <v>EthariousDrag</v>
      </c>
      <c r="B404" t="str">
        <f>feed!B404</f>
        <v>VynerBrook</v>
      </c>
      <c r="C404" t="str">
        <f>feed!C404</f>
        <v>Steel Brotherhood</v>
      </c>
      <c r="D404">
        <f>SUMPRODUCT(MID(0&amp;feed!D404,LARGE(INDEX(ISNUMBER(--MID(feed!D404,ROW($1:$19),1))*
ROW($1:$19),0),ROW($1:$19))+1,1)*10^ROW($1:$19)/10)</f>
        <v>53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2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4</v>
      </c>
      <c r="K404">
        <f>SUMPRODUCT(MID(0&amp;feed!K404,LARGE(INDEX(ISNUMBER(--MID(feed!K404,ROW($1:$19),1))*
ROW($1:$19),0),ROW($1:$19))+1,1)*10^ROW($1:$19)/10)</f>
        <v>19</v>
      </c>
      <c r="L404">
        <f>SUMPRODUCT(MID(0&amp;feed!L404,LARGE(INDEX(ISNUMBER(--MID(feed!L404,ROW($1:$19),1))*
ROW($1:$19),0),ROW($1:$19))+1,1)*10^ROW($1:$19)/10)</f>
        <v>11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1340</v>
      </c>
      <c r="O404">
        <f>SUMPRODUCT(MID(0&amp;feed!O404,LARGE(INDEX(ISNUMBER(--MID(feed!O404,ROW($1:$5),1))*
ROW($1:$5),0),ROW($1:$5))+1,1)*10^ROW($1:$5)/10)</f>
        <v>6037</v>
      </c>
      <c r="P404" t="str">
        <f>feed!P404</f>
        <v>Untapped</v>
      </c>
      <c r="Q404">
        <f>IF(P404=0,40, IF(P404="Depleted",0, IF(P404="Near Depletion",10, IF(P404="Plentiful",70, IF(P404="Untapped",90,"Error")))))</f>
        <v>90</v>
      </c>
      <c r="R404" t="str">
        <f>feed!Q404</f>
        <v>Mediocre</v>
      </c>
      <c r="S404">
        <f>IF(R404="None",0, IF(R404="Meagre",1.5, IF(R404="Small",3, IF(R404="Mediocre",4.5, IF(R404="Somewhat Large",6, IF(R404="Large",7.5, IF(R404="Powerful",9, IF(R404="Very Powerful",10,"Error"))))))))</f>
        <v>4.5</v>
      </c>
      <c r="T404" t="str">
        <f>feed!R404</f>
        <v>Egypt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04" t="str">
        <f>feed!U404</f>
        <v>http://blocgame.com/stats.php?id=64596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27092</v>
      </c>
      <c r="AA404" s="8">
        <f>V404/N404</f>
        <v>29.732835820895524</v>
      </c>
      <c r="AB404" s="4">
        <f>N404/6</f>
        <v>223.33333333333334</v>
      </c>
      <c r="AC404" s="4">
        <f>V404/6</f>
        <v>6640.333333333333</v>
      </c>
    </row>
    <row r="405" spans="1:29" x14ac:dyDescent="0.25">
      <c r="A405" t="str">
        <f>feed!A405</f>
        <v>Vierte Reich</v>
      </c>
      <c r="B405" t="str">
        <f>feed!B405</f>
        <v>Silver_Sr71</v>
      </c>
      <c r="C405" t="str">
        <f>feed!C405</f>
        <v>The Hetairoi Guild</v>
      </c>
      <c r="D405">
        <f>SUMPRODUCT(MID(0&amp;feed!D405,LARGE(INDEX(ISNUMBER(--MID(feed!D405,ROW($1:$19),1))*
ROW($1:$19),0),ROW($1:$19))+1,1)*10^ROW($1:$19)/10)</f>
        <v>8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Normal</v>
      </c>
      <c r="H405">
        <f>SUMPRODUCT(MID(0&amp;feed!H405,LARGE(INDEX(ISNUMBER(--MID(feed!H405,ROW($1:$1),1))*
ROW($1:$1),0),ROW($1:$1))+1,1)*10^ROW($1:$1)/10)</f>
        <v>1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34</v>
      </c>
      <c r="K405">
        <f>SUMPRODUCT(MID(0&amp;feed!K405,LARGE(INDEX(ISNUMBER(--MID(feed!K405,ROW($1:$19),1))*
ROW($1:$19),0),ROW($1:$19))+1,1)*10^ROW($1:$19)/10)</f>
        <v>7</v>
      </c>
      <c r="L405">
        <f>SUMPRODUCT(MID(0&amp;feed!L405,LARGE(INDEX(ISNUMBER(--MID(feed!L405,ROW($1:$19),1))*
ROW($1:$19),0),ROW($1:$19))+1,1)*10^ROW($1:$19)/10)</f>
        <v>2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1336</v>
      </c>
      <c r="O405">
        <f>SUMPRODUCT(MID(0&amp;feed!O405,LARGE(INDEX(ISNUMBER(--MID(feed!O405,ROW($1:$5),1))*
ROW($1:$5),0),ROW($1:$5))+1,1)*10^ROW($1:$5)/10)</f>
        <v>198</v>
      </c>
      <c r="P405" t="str">
        <f>feed!P405</f>
        <v>Plentiful</v>
      </c>
      <c r="Q405">
        <f>IF(P405=0,40, IF(P405="Depleted",0, IF(P405="Near Depletion",10, IF(P405="Plentiful",70, IF(P405="Untapped",90,"Error")))))</f>
        <v>70</v>
      </c>
      <c r="R405" t="str">
        <f>feed!Q405</f>
        <v>None</v>
      </c>
      <c r="S405">
        <f>IF(R405="None",0, IF(R405="Meagre",1.5, IF(R405="Small",3, IF(R405="Mediocre",4.5, IF(R405="Somewhat Large",6, IF(R405="Large",7.5, IF(R405="Powerful",9, IF(R405="Very Powerful",10,"Error"))))))))</f>
        <v>0</v>
      </c>
      <c r="T405" t="str">
        <f>feed!R405</f>
        <v>Southern Africa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405" t="str">
        <f>feed!U405</f>
        <v>http://blocgame.com/stats.php?id=59580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18189</v>
      </c>
      <c r="AA405" s="8">
        <f>V405/N405</f>
        <v>16.702095808383234</v>
      </c>
      <c r="AB405" s="4">
        <f>N405/6</f>
        <v>222.66666666666666</v>
      </c>
      <c r="AC405" s="4">
        <f>V405/6</f>
        <v>3719</v>
      </c>
    </row>
    <row r="406" spans="1:29" x14ac:dyDescent="0.25">
      <c r="A406" t="str">
        <f>feed!A406</f>
        <v>natangape</v>
      </c>
      <c r="B406" t="str">
        <f>feed!B406</f>
        <v>tina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82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Questionable</v>
      </c>
      <c r="H406">
        <f>SUMPRODUCT(MID(0&amp;feed!H406,LARGE(INDEX(ISNUMBER(--MID(feed!H406,ROW($1:$1),1))*
ROW($1:$1),0),ROW($1:$1))+1,1)*10^ROW($1:$1)/10)</f>
        <v>1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6</v>
      </c>
      <c r="K406">
        <f>SUMPRODUCT(MID(0&amp;feed!K406,LARGE(INDEX(ISNUMBER(--MID(feed!K406,ROW($1:$19),1))*
ROW($1:$19),0),ROW($1:$19))+1,1)*10^ROW($1:$19)/10)</f>
        <v>5</v>
      </c>
      <c r="L406">
        <f>SUMPRODUCT(MID(0&amp;feed!L406,LARGE(INDEX(ISNUMBER(--MID(feed!L406,ROW($1:$19),1))*
ROW($1:$19),0),ROW($1:$19))+1,1)*10^ROW($1:$19)/10)</f>
        <v>3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1332</v>
      </c>
      <c r="O406">
        <f>SUMPRODUCT(MID(0&amp;feed!O406,LARGE(INDEX(ISNUMBER(--MID(feed!O406,ROW($1:$5),1))*
ROW($1:$5),0),ROW($1:$5))+1,1)*10^ROW($1:$5)/10)</f>
        <v>321</v>
      </c>
      <c r="P406" t="str">
        <f>feed!P406</f>
        <v>Untapped</v>
      </c>
      <c r="Q406">
        <f>IF(P406=0,40, IF(P406="Depleted",0, IF(P406="Near Depletion",10, IF(P406="Plentiful",70, IF(P406="Untapped",90,"Error")))))</f>
        <v>90</v>
      </c>
      <c r="R406" t="str">
        <f>feed!Q406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feed!R406</f>
        <v>East Indies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406" t="str">
        <f>feed!U406</f>
        <v>http://blocgame.com/stats.php?id=61600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13753</v>
      </c>
      <c r="AA406" s="8">
        <f>V406/N406</f>
        <v>13.14039039039039</v>
      </c>
      <c r="AB406" s="4">
        <f>N406/6</f>
        <v>222</v>
      </c>
      <c r="AC406" s="4">
        <f>V406/6</f>
        <v>2917.1666666666665</v>
      </c>
    </row>
    <row r="407" spans="1:29" x14ac:dyDescent="0.25">
      <c r="A407" t="str">
        <f>feed!A407</f>
        <v>Terra Predonum</v>
      </c>
      <c r="B407" t="str">
        <f>feed!B407</f>
        <v>roseclare0000</v>
      </c>
      <c r="C407" t="str">
        <f>feed!C407</f>
        <v>Steel Brotherhood</v>
      </c>
      <c r="D407">
        <f>SUMPRODUCT(MID(0&amp;feed!D407,LARGE(INDEX(ISNUMBER(--MID(feed!D407,ROW($1:$19),1))*
ROW($1:$19),0),ROW($1:$19))+1,1)*10^ROW($1:$19)/10)</f>
        <v>60</v>
      </c>
      <c r="E407">
        <f>SUMPRODUCT(MID(0&amp;feed!E407,LARGE(INDEX(ISNUMBER(--MID(feed!E407,ROW($1:$19),1))*
ROW($1:$19),0),ROW($1:$19))+1,1)*10^ROW($1:$19)/10)</f>
        <v>0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5</v>
      </c>
      <c r="K407">
        <f>SUMPRODUCT(MID(0&amp;feed!K407,LARGE(INDEX(ISNUMBER(--MID(feed!K407,ROW($1:$19),1))*
ROW($1:$19),0),ROW($1:$19))+1,1)*10^ROW($1:$19)/10)</f>
        <v>5</v>
      </c>
      <c r="L407">
        <f>SUMPRODUCT(MID(0&amp;feed!L407,LARGE(INDEX(ISNUMBER(--MID(feed!L407,ROW($1:$19),1))*
ROW($1:$19),0),ROW($1:$19))+1,1)*10^ROW($1:$19)/10)</f>
        <v>1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1332</v>
      </c>
      <c r="O407">
        <f>SUMPRODUCT(MID(0&amp;feed!O407,LARGE(INDEX(ISNUMBER(--MID(feed!O407,ROW($1:$5),1))*
ROW($1:$5),0),ROW($1:$5))+1,1)*10^ROW($1:$5)/10)</f>
        <v>0</v>
      </c>
      <c r="P407" t="str">
        <f>feed!P407</f>
        <v>Untapped</v>
      </c>
      <c r="Q407">
        <f>IF(P407=0,40, IF(P407="Depleted",0, IF(P407="Near Depletion",10, IF(P407="Plentiful",70, IF(P407="Untapped",90,"Error")))))</f>
        <v>90</v>
      </c>
      <c r="R407" t="str">
        <f>feed!Q407</f>
        <v>Meagre</v>
      </c>
      <c r="S407">
        <f>IF(R407="None",0, IF(R407="Meagre",1.5, IF(R407="Small",3, IF(R407="Mediocre",4.5, IF(R407="Somewhat Large",6, IF(R407="Large",7.5, IF(R407="Powerful",9, IF(R407="Very Powerful",10,"Error"))))))))</f>
        <v>1.5</v>
      </c>
      <c r="T407" t="str">
        <f>feed!R407</f>
        <v>Gran Colombia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407" t="str">
        <f>feed!U407</f>
        <v>http://blocgame.com/stats.php?id=62885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>V407-H407*750-K407*375-L407*375</f>
        <v>6267</v>
      </c>
      <c r="AA407" s="8">
        <f>V407/N407</f>
        <v>6.9572072072072073</v>
      </c>
      <c r="AB407" s="4">
        <f>N407/6</f>
        <v>222</v>
      </c>
      <c r="AC407" s="4">
        <f>V407/6</f>
        <v>1544.5</v>
      </c>
    </row>
    <row r="408" spans="1:29" x14ac:dyDescent="0.25">
      <c r="A408" t="str">
        <f>feed!A408</f>
        <v>Mont Blanc</v>
      </c>
      <c r="B408" t="str">
        <f>feed!B408</f>
        <v>Tesco</v>
      </c>
      <c r="C408">
        <f>feed!C408</f>
        <v>0</v>
      </c>
      <c r="D408">
        <f>SUMPRODUCT(MID(0&amp;feed!D408,LARGE(INDEX(ISNUMBER(--MID(feed!D408,ROW($1:$19),1))*
ROW($1:$19),0),ROW($1:$19))+1,1)*10^ROW($1:$19)/10)</f>
        <v>2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0</v>
      </c>
      <c r="I408" t="str">
        <f>feed!I408</f>
        <v>Undisciplined Rabble</v>
      </c>
      <c r="J408">
        <f>SUMPRODUCT(MID(0&amp;feed!J408,LARGE(INDEX(ISNUMBER(--MID(feed!J408,ROW($1:$19),1))*
ROW($1:$19),0),ROW($1:$19))+1,1)*10^ROW($1:$19)/10)</f>
        <v>21</v>
      </c>
      <c r="K408">
        <f>SUMPRODUCT(MID(0&amp;feed!K408,LARGE(INDEX(ISNUMBER(--MID(feed!K408,ROW($1:$19),1))*
ROW($1:$19),0),ROW($1:$19))+1,1)*10^ROW($1:$19)/10)</f>
        <v>0</v>
      </c>
      <c r="L408">
        <f>SUMPRODUCT(MID(0&amp;feed!L408,LARGE(INDEX(ISNUMBER(--MID(feed!L408,ROW($1:$19),1))*
ROW($1:$19),0),ROW($1:$19))+1,1)*10^ROW($1:$19)/10)</f>
        <v>0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1329</v>
      </c>
      <c r="O408">
        <f>SUMPRODUCT(MID(0&amp;feed!O408,LARGE(INDEX(ISNUMBER(--MID(feed!O408,ROW($1:$5),1))*
ROW($1:$5),0),ROW($1:$5))+1,1)*10^ROW($1:$5)/10)</f>
        <v>152</v>
      </c>
      <c r="P408" t="str">
        <f>feed!P408</f>
        <v>Near Depletion</v>
      </c>
      <c r="Q408">
        <f>IF(P408=0,40, IF(P408="Depleted",0, IF(P408="Near Depletion",10, IF(P408="Plentiful",70, IF(P408="Untapped",90,"Error")))))</f>
        <v>10</v>
      </c>
      <c r="R408" t="str">
        <f>feed!Q408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feed!R408</f>
        <v>Arabia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408" t="str">
        <f>feed!U408</f>
        <v>http://blocgame.com/stats.php?id=62644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>V408-H408*750-K408*375-L408*375</f>
        <v>243</v>
      </c>
      <c r="AA408" s="8">
        <f>V408/N408</f>
        <v>0.18284424379232506</v>
      </c>
      <c r="AB408" s="4">
        <f>N408/6</f>
        <v>221.5</v>
      </c>
      <c r="AC408" s="4">
        <f>V408/6</f>
        <v>40.5</v>
      </c>
    </row>
    <row r="409" spans="1:29" x14ac:dyDescent="0.25">
      <c r="A409" t="str">
        <f>feed!A409</f>
        <v>Somaliya</v>
      </c>
      <c r="B409" t="str">
        <f>feed!B409</f>
        <v>Al Somali</v>
      </c>
      <c r="C409" t="str">
        <f>feed!C409</f>
        <v>Interpol</v>
      </c>
      <c r="D409">
        <f>SUMPRODUCT(MID(0&amp;feed!D409,LARGE(INDEX(ISNUMBER(--MID(feed!D409,ROW($1:$19),1))*
ROW($1:$19),0),ROW($1:$19))+1,1)*10^ROW($1:$19)/10)</f>
        <v>111</v>
      </c>
      <c r="E409">
        <f>SUMPRODUCT(MID(0&amp;feed!E409,LARGE(INDEX(ISNUMBER(--MID(feed!E409,ROW($1:$19),1))*
ROW($1:$19),0),ROW($1:$19))+1,1)*10^ROW($1:$19)/10)</f>
        <v>3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0</v>
      </c>
      <c r="K409">
        <f>SUMPRODUCT(MID(0&amp;feed!K409,LARGE(INDEX(ISNUMBER(--MID(feed!K409,ROW($1:$19),1))*
ROW($1:$19),0),ROW($1:$19))+1,1)*10^ROW($1:$19)/10)</f>
        <v>8</v>
      </c>
      <c r="L409">
        <f>SUMPRODUCT(MID(0&amp;feed!L409,LARGE(INDEX(ISNUMBER(--MID(feed!L409,ROW($1:$19),1))*
ROW($1:$19),0),ROW($1:$19))+1,1)*10^ROW($1:$19)/10)</f>
        <v>11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1328</v>
      </c>
      <c r="O409">
        <f>SUMPRODUCT(MID(0&amp;feed!O409,LARGE(INDEX(ISNUMBER(--MID(feed!O409,ROW($1:$5),1))*
ROW($1:$5),0),ROW($1:$5))+1,1)*10^ROW($1:$5)/10)</f>
        <v>4702</v>
      </c>
      <c r="P409" t="str">
        <f>feed!P409</f>
        <v>Untapped</v>
      </c>
      <c r="Q409">
        <f>IF(P409=0,40, IF(P409="Depleted",0, IF(P409="Near Depletion",10, IF(P409="Plentiful",70, IF(P409="Untapped",90,"Error")))))</f>
        <v>90</v>
      </c>
      <c r="R409" t="str">
        <f>feed!Q409</f>
        <v>Powerful</v>
      </c>
      <c r="S409">
        <f>IF(R409="None",0, IF(R409="Meagre",1.5, IF(R409="Small",3, IF(R409="Mediocre",4.5, IF(R409="Somewhat Large",6, IF(R409="Large",7.5, IF(R409="Powerful",9, IF(R409="Very Powerful",10,"Error"))))))))</f>
        <v>9</v>
      </c>
      <c r="T409" t="str">
        <f>feed!R409</f>
        <v>Arabia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409" t="str">
        <f>feed!U409</f>
        <v>http://blocgame.com/stats.php?id=52569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23371</v>
      </c>
      <c r="AA409" s="8">
        <f>V409/N409</f>
        <v>24.093373493975903</v>
      </c>
      <c r="AB409" s="4">
        <f>N409/6</f>
        <v>221.33333333333334</v>
      </c>
      <c r="AC409" s="4">
        <f>V409/6</f>
        <v>5332.666666666667</v>
      </c>
    </row>
    <row r="410" spans="1:29" x14ac:dyDescent="0.25">
      <c r="A410" t="str">
        <f>feed!A410</f>
        <v>Black Pearl</v>
      </c>
      <c r="B410" t="str">
        <f>feed!B410</f>
        <v>Jacks Sparrows</v>
      </c>
      <c r="C410" t="str">
        <f>feed!C410</f>
        <v>PIRATES</v>
      </c>
      <c r="D410">
        <f>SUMPRODUCT(MID(0&amp;feed!D410,LARGE(INDEX(ISNUMBER(--MID(feed!D410,ROW($1:$19),1))*
ROW($1:$19),0),ROW($1:$19))+1,1)*10^ROW($1:$19)/10)</f>
        <v>5</v>
      </c>
      <c r="E410">
        <f>SUMPRODUCT(MID(0&amp;feed!E410,LARGE(INDEX(ISNUMBER(--MID(feed!E410,ROW($1:$19),1))*
ROW($1:$19),0),ROW($1:$19))+1,1)*10^ROW($1:$19)/10)</f>
        <v>1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Undisciplined Rabble</v>
      </c>
      <c r="J410">
        <f>SUMPRODUCT(MID(0&amp;feed!J410,LARGE(INDEX(ISNUMBER(--MID(feed!J410,ROW($1:$19),1))*
ROW($1:$19),0),ROW($1:$19))+1,1)*10^ROW($1:$19)/10)</f>
        <v>16</v>
      </c>
      <c r="K410">
        <f>SUMPRODUCT(MID(0&amp;feed!K410,LARGE(INDEX(ISNUMBER(--MID(feed!K410,ROW($1:$19),1))*
ROW($1:$19),0),ROW($1:$19))+1,1)*10^ROW($1:$19)/10)</f>
        <v>13</v>
      </c>
      <c r="L410">
        <f>SUMPRODUCT(MID(0&amp;feed!L410,LARGE(INDEX(ISNUMBER(--MID(feed!L410,ROW($1:$19),1))*
ROW($1:$19),0),ROW($1:$19))+1,1)*10^ROW($1:$19)/10)</f>
        <v>9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1326</v>
      </c>
      <c r="O410">
        <f>SUMPRODUCT(MID(0&amp;feed!O410,LARGE(INDEX(ISNUMBER(--MID(feed!O410,ROW($1:$5),1))*
ROW($1:$5),0),ROW($1:$5))+1,1)*10^ROW($1:$5)/10)</f>
        <v>0</v>
      </c>
      <c r="P410" t="str">
        <f>feed!P410</f>
        <v>Near Depletion</v>
      </c>
      <c r="Q410">
        <f>IF(P410=0,40, IF(P410="Depleted",0, IF(P410="Near Depletion",10, IF(P410="Plentiful",70, IF(P410="Untapped",90,"Error")))))</f>
        <v>10</v>
      </c>
      <c r="R410" t="str">
        <f>feed!Q410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feed!R410</f>
        <v>Southern Cone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410" t="str">
        <f>feed!U410</f>
        <v>http://blocgame.com/stats.php?id=63631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>V410-H410*750-K410*375-L410*375</f>
        <v>9174</v>
      </c>
      <c r="AA410" s="8">
        <f>V410/N410</f>
        <v>14.271493212669684</v>
      </c>
      <c r="AB410" s="4">
        <f>N410/6</f>
        <v>221</v>
      </c>
      <c r="AC410" s="4">
        <f>V410/6</f>
        <v>3154</v>
      </c>
    </row>
    <row r="411" spans="1:29" x14ac:dyDescent="0.25">
      <c r="A411" t="str">
        <f>feed!A411</f>
        <v>Castille</v>
      </c>
      <c r="B411" t="str">
        <f>feed!B411</f>
        <v>Castillian</v>
      </c>
      <c r="C411" t="str">
        <f>feed!C411</f>
        <v>Steel Brotherhood</v>
      </c>
      <c r="D411">
        <f>SUMPRODUCT(MID(0&amp;feed!D411,LARGE(INDEX(ISNUMBER(--MID(feed!D411,ROW($1:$19),1))*
ROW($1:$19),0),ROW($1:$19))+1,1)*10^ROW($1:$19)/10)</f>
        <v>151</v>
      </c>
      <c r="E411">
        <f>SUMPRODUCT(MID(0&amp;feed!E411,LARGE(INDEX(ISNUMBER(--MID(feed!E411,ROW($1:$19),1))*
ROW($1:$19),0),ROW($1:$19))+1,1)*10^ROW($1:$19)/10)</f>
        <v>0</v>
      </c>
      <c r="F411" t="str">
        <f>feed!F411</f>
        <v>First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1</v>
      </c>
      <c r="I411" t="str">
        <f>feed!I411</f>
        <v>Poor</v>
      </c>
      <c r="J411">
        <f>SUMPRODUCT(MID(0&amp;feed!J411,LARGE(INDEX(ISNUMBER(--MID(feed!J411,ROW($1:$19),1))*
ROW($1:$19),0),ROW($1:$19))+1,1)*10^ROW($1:$19)/10)</f>
        <v>74</v>
      </c>
      <c r="K411">
        <f>SUMPRODUCT(MID(0&amp;feed!K411,LARGE(INDEX(ISNUMBER(--MID(feed!K411,ROW($1:$19),1))*
ROW($1:$19),0),ROW($1:$19))+1,1)*10^ROW($1:$19)/10)</f>
        <v>15</v>
      </c>
      <c r="L411">
        <f>SUMPRODUCT(MID(0&amp;feed!L411,LARGE(INDEX(ISNUMBER(--MID(feed!L411,ROW($1:$19),1))*
ROW($1:$19),0),ROW($1:$19))+1,1)*10^ROW($1:$19)/10)</f>
        <v>11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1324</v>
      </c>
      <c r="O411">
        <f>SUMPRODUCT(MID(0&amp;feed!O411,LARGE(INDEX(ISNUMBER(--MID(feed!O411,ROW($1:$5),1))*
ROW($1:$5),0),ROW($1:$5))+1,1)*10^ROW($1:$5)/10)</f>
        <v>2251</v>
      </c>
      <c r="P411" t="str">
        <f>feed!P411</f>
        <v>Near Depletion</v>
      </c>
      <c r="Q411">
        <f>IF(P411=0,40, IF(P411="Depleted",0, IF(P411="Near Depletion",10, IF(P411="Plentiful",70, IF(P411="Untapped",90,"Error")))))</f>
        <v>10</v>
      </c>
      <c r="R411" t="str">
        <f>feed!Q411</f>
        <v>Mediocre</v>
      </c>
      <c r="S411">
        <f>IF(R411="None",0, IF(R411="Meagre",1.5, IF(R411="Small",3, IF(R411="Mediocre",4.5, IF(R411="Somewhat Large",6, IF(R411="Large",7.5, IF(R411="Powerful",9, IF(R411="Very Powerful",10,"Error"))))))))</f>
        <v>4.5</v>
      </c>
      <c r="T411" t="str">
        <f>feed!R411</f>
        <v>Arabia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411" t="str">
        <f>feed!U411</f>
        <v>http://blocgame.com/stats.php?id=65002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15195</v>
      </c>
      <c r="AA411" s="8">
        <f>V411/N411</f>
        <v>19.407099697885197</v>
      </c>
      <c r="AB411" s="4">
        <f>N411/6</f>
        <v>220.66666666666666</v>
      </c>
      <c r="AC411" s="4">
        <f>V411/6</f>
        <v>4282.5</v>
      </c>
    </row>
    <row r="412" spans="1:29" x14ac:dyDescent="0.25">
      <c r="A412" t="str">
        <f>feed!A412</f>
        <v>Thinkpad</v>
      </c>
      <c r="B412" t="str">
        <f>feed!B412</f>
        <v>maskedplacebo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92</v>
      </c>
      <c r="E412">
        <f>SUMPRODUCT(MID(0&amp;feed!E412,LARGE(INDEX(ISNUMBER(--MID(feed!E412,ROW($1:$19),1))*
ROW($1:$19),0),ROW($1:$19))+1,1)*10^ROW($1:$19)/10)</f>
        <v>7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5</v>
      </c>
      <c r="K412">
        <f>SUMPRODUCT(MID(0&amp;feed!K412,LARGE(INDEX(ISNUMBER(--MID(feed!K412,ROW($1:$19),1))*
ROW($1:$19),0),ROW($1:$19))+1,1)*10^ROW($1:$19)/10)</f>
        <v>18</v>
      </c>
      <c r="L412">
        <f>SUMPRODUCT(MID(0&amp;feed!L412,LARGE(INDEX(ISNUMBER(--MID(feed!L412,ROW($1:$19),1))*
ROW($1:$19),0),ROW($1:$19))+1,1)*10^ROW($1:$19)/10)</f>
        <v>5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1322</v>
      </c>
      <c r="O412">
        <f>SUMPRODUCT(MID(0&amp;feed!O412,LARGE(INDEX(ISNUMBER(--MID(feed!O412,ROW($1:$5),1))*
ROW($1:$5),0),ROW($1:$5))+1,1)*10^ROW($1:$5)/10)</f>
        <v>134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feed!R412</f>
        <v>Indochina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412" t="str">
        <f>feed!U412</f>
        <v>http://blocgame.com/stats.php?id=63332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24290</v>
      </c>
      <c r="AA412" s="8">
        <f>V412/N412</f>
        <v>26.032526475037823</v>
      </c>
      <c r="AB412" s="4">
        <f>N412/6</f>
        <v>220.33333333333334</v>
      </c>
      <c r="AC412" s="4">
        <f>V412/6</f>
        <v>5735.833333333333</v>
      </c>
    </row>
    <row r="413" spans="1:29" x14ac:dyDescent="0.25">
      <c r="A413" t="str">
        <f>feed!A413</f>
        <v>Prometheus</v>
      </c>
      <c r="B413" t="str">
        <f>feed!B413</f>
        <v>Jefferson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8</v>
      </c>
      <c r="E413">
        <f>SUMPRODUCT(MID(0&amp;feed!E413,LARGE(INDEX(ISNUMBER(--MID(feed!E413,ROW($1:$19),1))*
ROW($1:$19),0),ROW($1:$19))+1,1)*10^ROW($1:$19)/10)</f>
        <v>0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3</v>
      </c>
      <c r="I413" t="str">
        <f>feed!I413</f>
        <v>Standard</v>
      </c>
      <c r="J413">
        <f>SUMPRODUCT(MID(0&amp;feed!J413,LARGE(INDEX(ISNUMBER(--MID(feed!J413,ROW($1:$19),1))*
ROW($1:$19),0),ROW($1:$19))+1,1)*10^ROW($1:$19)/10)</f>
        <v>31</v>
      </c>
      <c r="K413">
        <f>SUMPRODUCT(MID(0&amp;feed!K413,LARGE(INDEX(ISNUMBER(--MID(feed!K413,ROW($1:$19),1))*
ROW($1:$19),0),ROW($1:$19))+1,1)*10^ROW($1:$19)/10)</f>
        <v>23</v>
      </c>
      <c r="L413">
        <f>SUMPRODUCT(MID(0&amp;feed!L413,LARGE(INDEX(ISNUMBER(--MID(feed!L413,ROW($1:$19),1))*
ROW($1:$19),0),ROW($1:$19))+1,1)*10^ROW($1:$19)/10)</f>
        <v>3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1308</v>
      </c>
      <c r="O413">
        <f>SUMPRODUCT(MID(0&amp;feed!O413,LARGE(INDEX(ISNUMBER(--MID(feed!O413,ROW($1:$5),1))*
ROW($1:$5),0),ROW($1:$5))+1,1)*10^ROW($1:$5)/10)</f>
        <v>199</v>
      </c>
      <c r="P413">
        <f>feed!P413</f>
        <v>0</v>
      </c>
      <c r="Q413">
        <f>IF(P413=0,40, IF(P413="Depleted",0, IF(P413="Near Depletion",10, IF(P413="Plentiful",70, IF(P413="Untapped",90,"Error")))))</f>
        <v>40</v>
      </c>
      <c r="R413" t="str">
        <f>feed!Q413</f>
        <v>Somewhat Large</v>
      </c>
      <c r="S413">
        <f>IF(R413="None",0, IF(R413="Meagre",1.5, IF(R413="Small",3, IF(R413="Mediocre",4.5, IF(R413="Somewhat Large",6, IF(R413="Large",7.5, IF(R413="Powerful",9, IF(R413="Very Powerful",10,"Error"))))))))</f>
        <v>6</v>
      </c>
      <c r="T413" t="str">
        <f>feed!R413</f>
        <v>Caribbean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413" t="str">
        <f>feed!U413</f>
        <v>http://blocgame.com/stats.php?id=56022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10601</v>
      </c>
      <c r="AA413" s="8">
        <f>V413/N413</f>
        <v>17.279051987767584</v>
      </c>
      <c r="AB413" s="4">
        <f>N413/6</f>
        <v>218</v>
      </c>
      <c r="AC413" s="4">
        <f>V413/6</f>
        <v>3766.8333333333335</v>
      </c>
    </row>
    <row r="414" spans="1:29" x14ac:dyDescent="0.25">
      <c r="A414" t="str">
        <f>feed!A414</f>
        <v>Caballos</v>
      </c>
      <c r="B414" t="str">
        <f>feed!B414</f>
        <v>Tï¿½mas</v>
      </c>
      <c r="C414" t="str">
        <f>feed!C414</f>
        <v>Steel Brotherhood</v>
      </c>
      <c r="D414">
        <f>SUMPRODUCT(MID(0&amp;feed!D414,LARGE(INDEX(ISNUMBER(--MID(feed!D414,ROW($1:$19),1))*
ROW($1:$19),0),ROW($1:$19))+1,1)*10^ROW($1:$19)/10)</f>
        <v>19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13</v>
      </c>
      <c r="K414">
        <f>SUMPRODUCT(MID(0&amp;feed!K414,LARGE(INDEX(ISNUMBER(--MID(feed!K414,ROW($1:$19),1))*
ROW($1:$19),0),ROW($1:$19))+1,1)*10^ROW($1:$19)/10)</f>
        <v>5</v>
      </c>
      <c r="L414">
        <f>SUMPRODUCT(MID(0&amp;feed!L414,LARGE(INDEX(ISNUMBER(--MID(feed!L414,ROW($1:$19),1))*
ROW($1:$19),0),ROW($1:$19))+1,1)*10^ROW($1:$19)/10)</f>
        <v>5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1306</v>
      </c>
      <c r="O414">
        <f>SUMPRODUCT(MID(0&amp;feed!O414,LARGE(INDEX(ISNUMBER(--MID(feed!O414,ROW($1:$5),1))*
ROW($1:$5),0),ROW($1:$5))+1,1)*10^ROW($1:$5)/10)</f>
        <v>56</v>
      </c>
      <c r="P414">
        <f>feed!P414</f>
        <v>0</v>
      </c>
      <c r="Q414">
        <f>IF(P414=0,40, IF(P414="Depleted",0, IF(P414="Near Depletion",10, IF(P414="Plentiful",70, IF(P414="Untapped",90,"Error")))))</f>
        <v>40</v>
      </c>
      <c r="R414" t="str">
        <f>feed!Q414</f>
        <v>Mediocre</v>
      </c>
      <c r="S414">
        <f>IF(R414="None",0, IF(R414="Meagre",1.5, IF(R414="Small",3, IF(R414="Mediocre",4.5, IF(R414="Somewhat Large",6, IF(R414="Large",7.5, IF(R414="Powerful",9, IF(R414="Very Powerful",10,"Error"))))))))</f>
        <v>4.5</v>
      </c>
      <c r="T414" t="str">
        <f>feed!R414</f>
        <v>The Subcontinent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414" t="str">
        <f>feed!U414</f>
        <v>http://blocgame.com/stats.php?id=5261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11842</v>
      </c>
      <c r="AA414" s="8">
        <f>V414/N414</f>
        <v>13.087289433384379</v>
      </c>
      <c r="AB414" s="4">
        <f>N414/6</f>
        <v>217.66666666666666</v>
      </c>
      <c r="AC414" s="4">
        <f>V414/6</f>
        <v>2848.6666666666665</v>
      </c>
    </row>
    <row r="415" spans="1:29" x14ac:dyDescent="0.25">
      <c r="A415" t="str">
        <f>feed!A415</f>
        <v>subse7en</v>
      </c>
      <c r="B415" t="str">
        <f>feed!B415</f>
        <v>subse7en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96</v>
      </c>
      <c r="E415">
        <f>SUMPRODUCT(MID(0&amp;feed!E415,LARGE(INDEX(ISNUMBER(--MID(feed!E415,ROW($1:$19),1))*
ROW($1:$19),0),ROW($1:$19))+1,1)*10^ROW($1:$19)/10)</f>
        <v>4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4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2</v>
      </c>
      <c r="K415">
        <f>SUMPRODUCT(MID(0&amp;feed!K415,LARGE(INDEX(ISNUMBER(--MID(feed!K415,ROW($1:$19),1))*
ROW($1:$19),0),ROW($1:$19))+1,1)*10^ROW($1:$19)/10)</f>
        <v>23</v>
      </c>
      <c r="L415">
        <f>SUMPRODUCT(MID(0&amp;feed!L415,LARGE(INDEX(ISNUMBER(--MID(feed!L415,ROW($1:$19),1))*
ROW($1:$19),0),ROW($1:$19))+1,1)*10^ROW($1:$19)/10)</f>
        <v>14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1293</v>
      </c>
      <c r="O415">
        <f>SUMPRODUCT(MID(0&amp;feed!O415,LARGE(INDEX(ISNUMBER(--MID(feed!O415,ROW($1:$5),1))*
ROW($1:$5),0),ROW($1:$5))+1,1)*10^ROW($1:$5)/10)</f>
        <v>68</v>
      </c>
      <c r="P415" t="str">
        <f>feed!P415</f>
        <v>Untapped</v>
      </c>
      <c r="Q415">
        <f>IF(P415=0,40, IF(P415="Depleted",0, IF(P415="Near Depletion",10, IF(P415="Plentiful",70, IF(P415="Untapped",90,"Error")))))</f>
        <v>90</v>
      </c>
      <c r="R415" t="str">
        <f>feed!Q415</f>
        <v>Large</v>
      </c>
      <c r="S415">
        <f>IF(R415="None",0, IF(R415="Meagre",1.5, IF(R415="Small",3, IF(R415="Mediocre",4.5, IF(R415="Somewhat Large",6, IF(R415="Large",7.5, IF(R415="Powerful",9, IF(R415="Very Powerful",10,"Error"))))))))</f>
        <v>7.5</v>
      </c>
      <c r="T415" t="str">
        <f>feed!R415</f>
        <v>Pacific Rim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415" t="str">
        <f>feed!U415</f>
        <v>http://blocgame.com/stats.php?id=61112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3976</v>
      </c>
      <c r="AA415" s="8">
        <f>V415/N415</f>
        <v>16.126063418406805</v>
      </c>
      <c r="AB415" s="4">
        <f>N415/6</f>
        <v>215.5</v>
      </c>
      <c r="AC415" s="4">
        <f>V415/6</f>
        <v>3475.1666666666665</v>
      </c>
    </row>
    <row r="416" spans="1:29" x14ac:dyDescent="0.25">
      <c r="A416" t="str">
        <f>feed!A416</f>
        <v>The Jihad</v>
      </c>
      <c r="B416" t="str">
        <f>feed!B416</f>
        <v>eddylane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60</v>
      </c>
      <c r="E416">
        <f>SUMPRODUCT(MID(0&amp;feed!E416,LARGE(INDEX(ISNUMBER(--MID(feed!E416,ROW($1:$19),1))*
ROW($1:$19),0),ROW($1:$19))+1,1)*10^ROW($1:$19)/10)</f>
        <v>1</v>
      </c>
      <c r="F416" t="str">
        <f>feed!F416</f>
        <v>First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9</v>
      </c>
      <c r="K416">
        <f>SUMPRODUCT(MID(0&amp;feed!K416,LARGE(INDEX(ISNUMBER(--MID(feed!K416,ROW($1:$19),1))*
ROW($1:$19),0),ROW($1:$19))+1,1)*10^ROW($1:$19)/10)</f>
        <v>14</v>
      </c>
      <c r="L416">
        <f>SUMPRODUCT(MID(0&amp;feed!L416,LARGE(INDEX(ISNUMBER(--MID(feed!L416,ROW($1:$19),1))*
ROW($1:$19),0),ROW($1:$19))+1,1)*10^ROW($1:$19)/10)</f>
        <v>9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1286</v>
      </c>
      <c r="O416">
        <f>SUMPRODUCT(MID(0&amp;feed!O416,LARGE(INDEX(ISNUMBER(--MID(feed!O416,ROW($1:$5),1))*
ROW($1:$5),0),ROW($1:$5))+1,1)*10^ROW($1:$5)/10)</f>
        <v>4009</v>
      </c>
      <c r="P416" t="str">
        <f>feed!P416</f>
        <v>Untapped</v>
      </c>
      <c r="Q416">
        <f>IF(P416=0,40, IF(P416="Depleted",0, IF(P416="Near Depletion",10, IF(P416="Plentiful",70, IF(P416="Untapped",90,"Error")))))</f>
        <v>90</v>
      </c>
      <c r="R416" t="str">
        <f>feed!Q416</f>
        <v>Somewhat Large</v>
      </c>
      <c r="S416">
        <f>IF(R416="None",0, IF(R416="Meagre",1.5, IF(R416="Small",3, IF(R416="Mediocre",4.5, IF(R416="Somewhat Large",6, IF(R416="Large",7.5, IF(R416="Powerful",9, IF(R416="Very Powerful",10,"Error"))))))))</f>
        <v>6</v>
      </c>
      <c r="T416" t="str">
        <f>feed!R416</f>
        <v>Egypt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16" t="str">
        <f>feed!U416</f>
        <v>http://blocgame.com/stats.php?id=53434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17103</v>
      </c>
      <c r="AA416" s="8">
        <f>V416/N416</f>
        <v>21.172628304821149</v>
      </c>
      <c r="AB416" s="4">
        <f>N416/6</f>
        <v>214.33333333333334</v>
      </c>
      <c r="AC416" s="4">
        <f>V416/6</f>
        <v>4538</v>
      </c>
    </row>
    <row r="417" spans="1:29" x14ac:dyDescent="0.25">
      <c r="A417" t="str">
        <f>feed!A417</f>
        <v>lordmason22</v>
      </c>
      <c r="B417" t="str">
        <f>feed!B417</f>
        <v>lordmason22</v>
      </c>
      <c r="C417">
        <f>feed!C417</f>
        <v>0</v>
      </c>
      <c r="D417">
        <f>SUMPRODUCT(MID(0&amp;feed!D417,LARGE(INDEX(ISNUMBER(--MID(feed!D417,ROW($1:$19),1))*
ROW($1:$19),0),ROW($1:$19))+1,1)*10^ROW($1:$19)/10)</f>
        <v>6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First World War surplus</v>
      </c>
      <c r="G417" t="str">
        <f>feed!G417</f>
        <v>Normal</v>
      </c>
      <c r="H417">
        <f>SUMPRODUCT(MID(0&amp;feed!H417,LARGE(INDEX(ISNUMBER(--MID(feed!H417,ROW($1:$1),1))*
ROW($1:$1),0),ROW($1:$1))+1,1)*10^ROW($1:$1)/10)</f>
        <v>1</v>
      </c>
      <c r="I417" t="str">
        <f>feed!I417</f>
        <v>Undisciplined Rabble</v>
      </c>
      <c r="J417">
        <f>SUMPRODUCT(MID(0&amp;feed!J417,LARGE(INDEX(ISNUMBER(--MID(feed!J417,ROW($1:$19),1))*
ROW($1:$19),0),ROW($1:$19))+1,1)*10^ROW($1:$19)/10)</f>
        <v>134</v>
      </c>
      <c r="K417">
        <f>SUMPRODUCT(MID(0&amp;feed!K417,LARGE(INDEX(ISNUMBER(--MID(feed!K417,ROW($1:$19),1))*
ROW($1:$19),0),ROW($1:$19))+1,1)*10^ROW($1:$19)/10)</f>
        <v>4</v>
      </c>
      <c r="L417">
        <f>SUMPRODUCT(MID(0&amp;feed!L417,LARGE(INDEX(ISNUMBER(--MID(feed!L417,ROW($1:$19),1))*
ROW($1:$19),0),ROW($1:$19))+1,1)*10^ROW($1:$19)/10)</f>
        <v>3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1283</v>
      </c>
      <c r="O417">
        <f>SUMPRODUCT(MID(0&amp;feed!O417,LARGE(INDEX(ISNUMBER(--MID(feed!O417,ROW($1:$5),1))*
ROW($1:$5),0),ROW($1:$5))+1,1)*10^ROW($1:$5)/10)</f>
        <v>903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Mediocre</v>
      </c>
      <c r="S417">
        <f>IF(R417="None",0, IF(R417="Meagre",1.5, IF(R417="Small",3, IF(R417="Mediocre",4.5, IF(R417="Somewhat Large",6, IF(R417="Large",7.5, IF(R417="Powerful",9, IF(R417="Very Powerful",10,"Error"))))))))</f>
        <v>4.5</v>
      </c>
      <c r="T417" t="str">
        <f>feed!R417</f>
        <v>Atlas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417" t="str">
        <f>feed!U417</f>
        <v>http://blocgame.com/stats.php?id=63733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4145</v>
      </c>
      <c r="AA417" s="8">
        <f>V417/N417</f>
        <v>5.8612626656274358</v>
      </c>
      <c r="AB417" s="4">
        <f>N417/6</f>
        <v>213.83333333333334</v>
      </c>
      <c r="AC417" s="4">
        <f>V417/6</f>
        <v>1253.3333333333333</v>
      </c>
    </row>
    <row r="418" spans="1:29" x14ac:dyDescent="0.25">
      <c r="A418" t="str">
        <f>feed!A418</f>
        <v>Kikkomen</v>
      </c>
      <c r="B418" t="str">
        <f>feed!B418</f>
        <v>general_tso_chiken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114</v>
      </c>
      <c r="E418">
        <f>SUMPRODUCT(MID(0&amp;feed!E418,LARGE(INDEX(ISNUMBER(--MID(feed!E418,ROW($1:$19),1))*
ROW($1:$19),0),ROW($1:$19))+1,1)*10^ROW($1:$19)/10)</f>
        <v>1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2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4</v>
      </c>
      <c r="K418">
        <f>SUMPRODUCT(MID(0&amp;feed!K418,LARGE(INDEX(ISNUMBER(--MID(feed!K418,ROW($1:$19),1))*
ROW($1:$19),0),ROW($1:$19))+1,1)*10^ROW($1:$19)/10)</f>
        <v>10</v>
      </c>
      <c r="L418">
        <f>SUMPRODUCT(MID(0&amp;feed!L418,LARGE(INDEX(ISNUMBER(--MID(feed!L418,ROW($1:$19),1))*
ROW($1:$19),0),ROW($1:$19))+1,1)*10^ROW($1:$19)/10)</f>
        <v>8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1282</v>
      </c>
      <c r="O418">
        <f>SUMPRODUCT(MID(0&amp;feed!O418,LARGE(INDEX(ISNUMBER(--MID(feed!O418,ROW($1:$5),1))*
ROW($1:$5),0),ROW($1:$5))+1,1)*10^ROW($1:$5)/10)</f>
        <v>358</v>
      </c>
      <c r="P418" t="str">
        <f>feed!P418</f>
        <v>Plentiful</v>
      </c>
      <c r="Q418">
        <f>IF(P418=0,40, IF(P418="Depleted",0, IF(P418="Near Depletion",10, IF(P418="Plentiful",70, IF(P418="Untapped",90,"Error")))))</f>
        <v>70</v>
      </c>
      <c r="R418" t="str">
        <f>feed!Q418</f>
        <v>Large</v>
      </c>
      <c r="S418">
        <f>IF(R418="None",0, IF(R418="Meagre",1.5, IF(R418="Small",3, IF(R418="Mediocre",4.5, IF(R418="Somewhat Large",6, IF(R418="Large",7.5, IF(R418="Powerful",9, IF(R418="Very Powerful",10,"Error"))))))))</f>
        <v>7.5</v>
      </c>
      <c r="T418" t="str">
        <f>feed!R418</f>
        <v>Pacific Rim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418" t="str">
        <f>feed!U418</f>
        <v>http://blocgame.com/stats.php?id=53662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30944</v>
      </c>
      <c r="AA418" s="8">
        <f>V418/N418</f>
        <v>30.572542901716069</v>
      </c>
      <c r="AB418" s="4">
        <f>N418/6</f>
        <v>213.66666666666666</v>
      </c>
      <c r="AC418" s="4">
        <f>V418/6</f>
        <v>6532.333333333333</v>
      </c>
    </row>
    <row r="419" spans="1:29" x14ac:dyDescent="0.25">
      <c r="A419" t="str">
        <f>feed!A419</f>
        <v>Ongcan</v>
      </c>
      <c r="B419" t="str">
        <f>feed!B419</f>
        <v>OngCan</v>
      </c>
      <c r="C419">
        <f>feed!C419</f>
        <v>0</v>
      </c>
      <c r="D419">
        <f>SUMPRODUCT(MID(0&amp;feed!D419,LARGE(INDEX(ISNUMBER(--MID(feed!D419,ROW($1:$19),1))*
ROW($1:$19),0),ROW($1:$19))+1,1)*10^ROW($1:$19)/10)</f>
        <v>6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Poor</v>
      </c>
      <c r="J419">
        <f>SUMPRODUCT(MID(0&amp;feed!J419,LARGE(INDEX(ISNUMBER(--MID(feed!J419,ROW($1:$19),1))*
ROW($1:$19),0),ROW($1:$19))+1,1)*10^ROW($1:$19)/10)</f>
        <v>104</v>
      </c>
      <c r="K419">
        <f>SUMPRODUCT(MID(0&amp;feed!K419,LARGE(INDEX(ISNUMBER(--MID(feed!K419,ROW($1:$19),1))*
ROW($1:$19),0),ROW($1:$19))+1,1)*10^ROW($1:$19)/10)</f>
        <v>4</v>
      </c>
      <c r="L419">
        <f>SUMPRODUCT(MID(0&amp;feed!L419,LARGE(INDEX(ISNUMBER(--MID(feed!L419,ROW($1:$19),1))*
ROW($1:$19),0),ROW($1:$19))+1,1)*10^ROW($1:$19)/10)</f>
        <v>1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1281</v>
      </c>
      <c r="O419">
        <f>SUMPRODUCT(MID(0&amp;feed!O419,LARGE(INDEX(ISNUMBER(--MID(feed!O419,ROW($1:$5),1))*
ROW($1:$5),0),ROW($1:$5))+1,1)*10^ROW($1:$5)/10)</f>
        <v>73</v>
      </c>
      <c r="P419" t="str">
        <f>feed!P419</f>
        <v>Untapped</v>
      </c>
      <c r="Q419">
        <f>IF(P419=0,40, IF(P419="Depleted",0, IF(P419="Near Depletion",10, IF(P419="Plentiful",70, IF(P419="Untapped",90,"Error")))))</f>
        <v>90</v>
      </c>
      <c r="R419" t="str">
        <f>feed!Q419</f>
        <v>Meagre</v>
      </c>
      <c r="S419">
        <f>IF(R419="None",0, IF(R419="Meagre",1.5, IF(R419="Small",3, IF(R419="Mediocre",4.5, IF(R419="Somewhat Large",6, IF(R419="Large",7.5, IF(R419="Powerful",9, IF(R419="Very Powerful",10,"Error"))))))))</f>
        <v>1.5</v>
      </c>
      <c r="T419" t="str">
        <f>feed!R419</f>
        <v>Indochina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419" t="str">
        <f>feed!U419</f>
        <v>http://blocgame.com/stats.php?id=62393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5848</v>
      </c>
      <c r="AA419" s="8">
        <f>V419/N419</f>
        <v>6.0288836846213893</v>
      </c>
      <c r="AB419" s="4">
        <f>N419/6</f>
        <v>213.5</v>
      </c>
      <c r="AC419" s="4">
        <f>V419/6</f>
        <v>1287.1666666666667</v>
      </c>
    </row>
    <row r="420" spans="1:29" x14ac:dyDescent="0.25">
      <c r="A420" t="str">
        <f>feed!A420</f>
        <v>Ketroyla</v>
      </c>
      <c r="B420" t="str">
        <f>feed!B420</f>
        <v>Erolvant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101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Good</v>
      </c>
      <c r="J420">
        <f>SUMPRODUCT(MID(0&amp;feed!J420,LARGE(INDEX(ISNUMBER(--MID(feed!J420,ROW($1:$19),1))*
ROW($1:$19),0),ROW($1:$19))+1,1)*10^ROW($1:$19)/10)</f>
        <v>11</v>
      </c>
      <c r="K420">
        <f>SUMPRODUCT(MID(0&amp;feed!K420,LARGE(INDEX(ISNUMBER(--MID(feed!K420,ROW($1:$19),1))*
ROW($1:$19),0),ROW($1:$19))+1,1)*10^ROW($1:$19)/10)</f>
        <v>7</v>
      </c>
      <c r="L420">
        <f>SUMPRODUCT(MID(0&amp;feed!L420,LARGE(INDEX(ISNUMBER(--MID(feed!L420,ROW($1:$19),1))*
ROW($1:$19),0),ROW($1:$19))+1,1)*10^ROW($1:$19)/10)</f>
        <v>3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1274</v>
      </c>
      <c r="O420">
        <f>SUMPRODUCT(MID(0&amp;feed!O420,LARGE(INDEX(ISNUMBER(--MID(feed!O420,ROW($1:$5),1))*
ROW($1:$5),0),ROW($1:$5))+1,1)*10^ROW($1:$5)/10)</f>
        <v>461</v>
      </c>
      <c r="P420" t="str">
        <f>feed!P420</f>
        <v>Untapped</v>
      </c>
      <c r="Q420">
        <f>IF(P420=0,40, IF(P420="Depleted",0, IF(P420="Near Depletion",10, IF(P420="Plentiful",70, IF(P420="Untapped",90,"Error")))))</f>
        <v>90</v>
      </c>
      <c r="R420" t="str">
        <f>feed!Q420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feed!R420</f>
        <v>Indochina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420" t="str">
        <f>feed!U420</f>
        <v>http://blocgame.com/stats.php?id=55951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27625</v>
      </c>
      <c r="AA420" s="8">
        <f>V420/N420</f>
        <v>25.804552590266876</v>
      </c>
      <c r="AB420" s="4">
        <f>N420/6</f>
        <v>212.33333333333334</v>
      </c>
      <c r="AC420" s="4">
        <f>V420/6</f>
        <v>5479.166666666667</v>
      </c>
    </row>
    <row r="421" spans="1:29" x14ac:dyDescent="0.25">
      <c r="A421" t="str">
        <f>feed!A421</f>
        <v>Selayang</v>
      </c>
      <c r="B421" t="str">
        <f>feed!B421</f>
        <v>mhmz89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25</v>
      </c>
      <c r="E421">
        <f>SUMPRODUCT(MID(0&amp;feed!E421,LARGE(INDEX(ISNUMBER(--MID(feed!E421,ROW($1:$19),1))*
ROW($1:$19),0),ROW($1:$19))+1,1)*10^ROW($1:$19)/10)</f>
        <v>0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0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2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4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1273</v>
      </c>
      <c r="O421">
        <f>SUMPRODUCT(MID(0&amp;feed!O421,LARGE(INDEX(ISNUMBER(--MID(feed!O421,ROW($1:$5),1))*
ROW($1:$5),0),ROW($1:$5))+1,1)*10^ROW($1:$5)/10)</f>
        <v>250</v>
      </c>
      <c r="P421" t="str">
        <f>feed!P421</f>
        <v>Untapped</v>
      </c>
      <c r="Q421">
        <f>IF(P421=0,40, IF(P421="Depleted",0, IF(P421="Near Depletion",10, IF(P421="Plentiful",70, IF(P421="Untapped",90,"Error")))))</f>
        <v>90</v>
      </c>
      <c r="R421" t="str">
        <f>feed!Q421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feed!R421</f>
        <v>East Indies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421" t="str">
        <f>feed!U421</f>
        <v>http://blocgame.com/stats.php?id=60642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>V421-H421*750-K421*375-L421*375</f>
        <v>15457</v>
      </c>
      <c r="AA421" s="8">
        <f>V421/N421</f>
        <v>14.793401413982718</v>
      </c>
      <c r="AB421" s="4">
        <f>N421/6</f>
        <v>212.16666666666666</v>
      </c>
      <c r="AC421" s="4">
        <f>V421/6</f>
        <v>3138.6666666666665</v>
      </c>
    </row>
    <row r="422" spans="1:29" x14ac:dyDescent="0.25">
      <c r="A422" t="str">
        <f>feed!A422</f>
        <v>Efren</v>
      </c>
      <c r="B422" t="str">
        <f>feed!B422</f>
        <v>Deling</v>
      </c>
      <c r="C422" t="str">
        <f>feed!C422</f>
        <v>Steel Brotherhood</v>
      </c>
      <c r="D422">
        <f>SUMPRODUCT(MID(0&amp;feed!D422,LARGE(INDEX(ISNUMBER(--MID(feed!D422,ROW($1:$19),1))*
ROW($1:$19),0),ROW($1:$19))+1,1)*10^ROW($1:$19)/10)</f>
        <v>296</v>
      </c>
      <c r="E422">
        <f>SUMPRODUCT(MID(0&amp;feed!E422,LARGE(INDEX(ISNUMBER(--MID(feed!E422,ROW($1:$19),1))*
ROW($1:$19),0),ROW($1:$19))+1,1)*10^ROW($1:$19)/10)</f>
        <v>5</v>
      </c>
      <c r="F422" t="str">
        <f>feed!F422</f>
        <v>Korean War surplus</v>
      </c>
      <c r="G422" t="str">
        <f>feed!G422</f>
        <v>Angelic</v>
      </c>
      <c r="H422">
        <f>SUMPRODUCT(MID(0&amp;feed!H422,LARGE(INDEX(ISNUMBER(--MID(feed!H422,ROW($1:$1),1))*
ROW($1:$1),0),ROW($1:$1))+1,1)*10^ROW($1:$1)/10)</f>
        <v>4</v>
      </c>
      <c r="I422" t="str">
        <f>feed!I422</f>
        <v>Standard</v>
      </c>
      <c r="J422">
        <f>SUMPRODUCT(MID(0&amp;feed!J422,LARGE(INDEX(ISNUMBER(--MID(feed!J422,ROW($1:$19),1))*
ROW($1:$19),0),ROW($1:$19))+1,1)*10^ROW($1:$19)/10)</f>
        <v>2</v>
      </c>
      <c r="K422">
        <f>SUMPRODUCT(MID(0&amp;feed!K422,LARGE(INDEX(ISNUMBER(--MID(feed!K422,ROW($1:$19),1))*
ROW($1:$19),0),ROW($1:$19))+1,1)*10^ROW($1:$19)/10)</f>
        <v>27</v>
      </c>
      <c r="L422">
        <f>SUMPRODUCT(MID(0&amp;feed!L422,LARGE(INDEX(ISNUMBER(--MID(feed!L422,ROW($1:$19),1))*
ROW($1:$19),0),ROW($1:$19))+1,1)*10^ROW($1:$19)/10)</f>
        <v>10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1273</v>
      </c>
      <c r="O422">
        <f>SUMPRODUCT(MID(0&amp;feed!O422,LARGE(INDEX(ISNUMBER(--MID(feed!O422,ROW($1:$5),1))*
ROW($1:$5),0),ROW($1:$5))+1,1)*10^ROW($1:$5)/10)</f>
        <v>233</v>
      </c>
      <c r="P422" t="str">
        <f>feed!P422</f>
        <v>Untapped</v>
      </c>
      <c r="Q422">
        <f>IF(P422=0,40, IF(P422="Depleted",0, IF(P422="Near Depletion",10, IF(P422="Plentiful",70, IF(P422="Untapped",90,"Error")))))</f>
        <v>90</v>
      </c>
      <c r="R422" t="str">
        <f>feed!Q422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feed!R422</f>
        <v>Mesoamerica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422" t="str">
        <f>feed!U422</f>
        <v>http://blocgame.com/stats.php?id=62725</v>
      </c>
      <c r="X422" s="4">
        <f>SUMPRODUCT(MID(0&amp;feed!V422,LARGE(INDEX(ISNUMBER(--MID(feed!V422,ROW($1:$5),1))*
ROW($1:$5),0),ROW($1:$5))+1,1)*10^ROW($1:$5)/10)</f>
        <v>0</v>
      </c>
      <c r="Y422">
        <f>feed!W422</f>
        <v>0.05</v>
      </c>
      <c r="Z422" s="4">
        <f>V422-H422*750-K422*375-L422*375</f>
        <v>24593</v>
      </c>
      <c r="AA422" s="8">
        <f>V422/N422</f>
        <v>32.575019638648861</v>
      </c>
      <c r="AB422" s="4">
        <f>N422/6</f>
        <v>212.16666666666666</v>
      </c>
      <c r="AC422" s="4">
        <f>V422/6</f>
        <v>6911.333333333333</v>
      </c>
    </row>
    <row r="423" spans="1:29" x14ac:dyDescent="0.25">
      <c r="A423" t="str">
        <f>feed!A423</f>
        <v>sandakania</v>
      </c>
      <c r="B423" t="str">
        <f>feed!B423</f>
        <v>Ryan Kentang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110</v>
      </c>
      <c r="E423">
        <f>SUMPRODUCT(MID(0&amp;feed!E423,LARGE(INDEX(ISNUMBER(--MID(feed!E423,ROW($1:$19),1))*
ROW($1:$19),0),ROW($1:$19))+1,1)*10^ROW($1:$19)/10)</f>
        <v>7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4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75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8</v>
      </c>
      <c r="M423" t="str">
        <f>feed!M423</f>
        <v>Mixed Economy</v>
      </c>
      <c r="N423">
        <f>SUMPRODUCT(MID(0&amp;feed!N423,LARGE(INDEX(ISNUMBER(--MID(feed!N423,ROW($1:$5),1))*
ROW($1:$5),0),ROW($1:$5))+1,1)*10^ROW($1:$5)/10)</f>
        <v>1269</v>
      </c>
      <c r="O423">
        <f>SUMPRODUCT(MID(0&amp;feed!O423,LARGE(INDEX(ISNUMBER(--MID(feed!O423,ROW($1:$5),1))*
ROW($1:$5),0),ROW($1:$5))+1,1)*10^ROW($1:$5)/10)</f>
        <v>96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feed!R423</f>
        <v>East Indies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423" t="str">
        <f>feed!U423</f>
        <v>http://blocgame.com/stats.php?id=60600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26708</v>
      </c>
      <c r="AA423" s="8">
        <f>V423/N423</f>
        <v>30.207249802994482</v>
      </c>
      <c r="AB423" s="4">
        <f>N423/6</f>
        <v>211.5</v>
      </c>
      <c r="AC423" s="4">
        <f>V423/6</f>
        <v>6388.833333333333</v>
      </c>
    </row>
    <row r="424" spans="1:29" x14ac:dyDescent="0.25">
      <c r="A424" t="str">
        <f>feed!A424</f>
        <v>Kota Tinggi</v>
      </c>
      <c r="B424" t="str">
        <f>feed!B424</f>
        <v>ainyzrul</v>
      </c>
      <c r="C424" t="str">
        <f>feed!C424</f>
        <v>Steel Brotherhood</v>
      </c>
      <c r="D424">
        <f>SUMPRODUCT(MID(0&amp;feed!D424,LARGE(INDEX(ISNUMBER(--MID(feed!D424,ROW($1:$19),1))*
ROW($1:$19),0),ROW($1:$19))+1,1)*10^ROW($1:$19)/10)</f>
        <v>22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Undisciplined Rabble</v>
      </c>
      <c r="J424">
        <f>SUMPRODUCT(MID(0&amp;feed!J424,LARGE(INDEX(ISNUMBER(--MID(feed!J424,ROW($1:$19),1))*
ROW($1:$19),0),ROW($1:$19))+1,1)*10^ROW($1:$19)/10)</f>
        <v>0</v>
      </c>
      <c r="K424">
        <f>SUMPRODUCT(MID(0&amp;feed!K424,LARGE(INDEX(ISNUMBER(--MID(feed!K424,ROW($1:$19),1))*
ROW($1:$19),0),ROW($1:$19))+1,1)*10^ROW($1:$19)/10)</f>
        <v>14</v>
      </c>
      <c r="L424">
        <f>SUMPRODUCT(MID(0&amp;feed!L424,LARGE(INDEX(ISNUMBER(--MID(feed!L424,ROW($1:$19),1))*
ROW($1:$19),0),ROW($1:$19))+1,1)*10^ROW($1:$19)/10)</f>
        <v>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1266</v>
      </c>
      <c r="O424">
        <f>SUMPRODUCT(MID(0&amp;feed!O424,LARGE(INDEX(ISNUMBER(--MID(feed!O424,ROW($1:$5),1))*
ROW($1:$5),0),ROW($1:$5))+1,1)*10^ROW($1:$5)/10)</f>
        <v>252</v>
      </c>
      <c r="P424" t="str">
        <f>feed!P424</f>
        <v>Untapped</v>
      </c>
      <c r="Q424">
        <f>IF(P424=0,40, IF(P424="Depleted",0, IF(P424="Near Depletion",10, IF(P424="Plentiful",70, IF(P424="Untapped",90,"Error")))))</f>
        <v>90</v>
      </c>
      <c r="R424" t="str">
        <f>feed!Q424</f>
        <v>Powerful</v>
      </c>
      <c r="S424">
        <f>IF(R424="None",0, IF(R424="Meagre",1.5, IF(R424="Small",3, IF(R424="Mediocre",4.5, IF(R424="Somewhat Large",6, IF(R424="Large",7.5, IF(R424="Powerful",9, IF(R424="Very Powerful",10,"Error"))))))))</f>
        <v>9</v>
      </c>
      <c r="T424" t="str">
        <f>feed!R424</f>
        <v>Caribbean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424" t="str">
        <f>feed!U424</f>
        <v>http://blocgame.com/stats.php?id=63120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15968</v>
      </c>
      <c r="AA424" s="8">
        <f>V424/N424</f>
        <v>18.537124802527646</v>
      </c>
      <c r="AB424" s="4">
        <f>N424/6</f>
        <v>211</v>
      </c>
      <c r="AC424" s="4">
        <f>V424/6</f>
        <v>3911.3333333333335</v>
      </c>
    </row>
    <row r="425" spans="1:29" x14ac:dyDescent="0.25">
      <c r="A425" t="str">
        <f>feed!A425</f>
        <v>kitts</v>
      </c>
      <c r="B425" t="str">
        <f>feed!B425</f>
        <v>kids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24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1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19</v>
      </c>
      <c r="K425">
        <f>SUMPRODUCT(MID(0&amp;feed!K425,LARGE(INDEX(ISNUMBER(--MID(feed!K425,ROW($1:$19),1))*
ROW($1:$19),0),ROW($1:$19))+1,1)*10^ROW($1:$19)/10)</f>
        <v>10</v>
      </c>
      <c r="L425">
        <f>SUMPRODUCT(MID(0&amp;feed!L425,LARGE(INDEX(ISNUMBER(--MID(feed!L425,ROW($1:$19),1))*
ROW($1:$19),0),ROW($1:$19))+1,1)*10^ROW($1:$19)/10)</f>
        <v>8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1264</v>
      </c>
      <c r="O425">
        <f>SUMPRODUCT(MID(0&amp;feed!O425,LARGE(INDEX(ISNUMBER(--MID(feed!O425,ROW($1:$5),1))*
ROW($1:$5),0),ROW($1:$5))+1,1)*10^ROW($1:$5)/10)</f>
        <v>204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feed!R425</f>
        <v>China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425" t="str">
        <f>feed!U425</f>
        <v>http://blocgame.com/stats.php?id=64269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12500</v>
      </c>
      <c r="AA425" s="8">
        <f>V425/N425</f>
        <v>15.822784810126583</v>
      </c>
      <c r="AB425" s="4">
        <f>N425/6</f>
        <v>210.66666666666666</v>
      </c>
      <c r="AC425" s="4">
        <f>V425/6</f>
        <v>3333.3333333333335</v>
      </c>
    </row>
    <row r="426" spans="1:29" x14ac:dyDescent="0.25">
      <c r="A426" t="str">
        <f>feed!A426</f>
        <v>Zepplin</v>
      </c>
      <c r="B426" t="str">
        <f>feed!B426</f>
        <v>Hammer</v>
      </c>
      <c r="C426">
        <f>feed!C426</f>
        <v>0</v>
      </c>
      <c r="D426">
        <f>SUMPRODUCT(MID(0&amp;feed!D426,LARGE(INDEX(ISNUMBER(--MID(feed!D426,ROW($1:$19),1))*
ROW($1:$19),0),ROW($1:$19))+1,1)*10^ROW($1:$19)/10)</f>
        <v>7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0</v>
      </c>
      <c r="I426" t="str">
        <f>feed!I426</f>
        <v>Poor</v>
      </c>
      <c r="J426">
        <f>SUMPRODUCT(MID(0&amp;feed!J426,LARGE(INDEX(ISNUMBER(--MID(feed!J426,ROW($1:$19),1))*
ROW($1:$19),0),ROW($1:$19))+1,1)*10^ROW($1:$19)/10)</f>
        <v>161</v>
      </c>
      <c r="K426">
        <f>SUMPRODUCT(MID(0&amp;feed!K426,LARGE(INDEX(ISNUMBER(--MID(feed!K426,ROW($1:$19),1))*
ROW($1:$19),0),ROW($1:$19))+1,1)*10^ROW($1:$19)/10)</f>
        <v>5</v>
      </c>
      <c r="L426">
        <f>SUMPRODUCT(MID(0&amp;feed!L426,LARGE(INDEX(ISNUMBER(--MID(feed!L426,ROW($1:$19),1))*
ROW($1:$19),0),ROW($1:$19))+1,1)*10^ROW($1:$19)/10)</f>
        <v>3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1262</v>
      </c>
      <c r="O426">
        <f>SUMPRODUCT(MID(0&amp;feed!O426,LARGE(INDEX(ISNUMBER(--MID(feed!O426,ROW($1:$5),1))*
ROW($1:$5),0),ROW($1:$5))+1,1)*10^ROW($1:$5)/10)</f>
        <v>1990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None</v>
      </c>
      <c r="S426">
        <f>IF(R426="None",0, IF(R426="Meagre",1.5, IF(R426="Small",3, IF(R426="Mediocre",4.5, IF(R426="Somewhat Large",6, IF(R426="Large",7.5, IF(R426="Powerful",9, IF(R426="Very Powerful",10,"Error"))))))))</f>
        <v>0</v>
      </c>
      <c r="T426" t="str">
        <f>feed!R426</f>
        <v>Persia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426" t="str">
        <f>feed!U426</f>
        <v>http://blocgame.com/stats.php?id=64512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6360</v>
      </c>
      <c r="AA426" s="8">
        <f>V426/N426</f>
        <v>7.4167987321711566</v>
      </c>
      <c r="AB426" s="4">
        <f>N426/6</f>
        <v>210.33333333333334</v>
      </c>
      <c r="AC426" s="4">
        <f>V426/6</f>
        <v>1560</v>
      </c>
    </row>
    <row r="427" spans="1:29" x14ac:dyDescent="0.25">
      <c r="A427" t="str">
        <f>feed!A427</f>
        <v>Dank Weed</v>
      </c>
      <c r="B427" t="str">
        <f>feed!B427</f>
        <v>Pothead</v>
      </c>
      <c r="C427" t="str">
        <f>feed!C427</f>
        <v>Steel Brotherhood</v>
      </c>
      <c r="D427">
        <f>SUMPRODUCT(MID(0&amp;feed!D427,LARGE(INDEX(ISNUMBER(--MID(feed!D427,ROW($1:$19),1))*
ROW($1:$19),0),ROW($1:$19))+1,1)*10^ROW($1:$19)/10)</f>
        <v>20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10</v>
      </c>
      <c r="K427">
        <f>SUMPRODUCT(MID(0&amp;feed!K427,LARGE(INDEX(ISNUMBER(--MID(feed!K427,ROW($1:$19),1))*
ROW($1:$19),0),ROW($1:$19))+1,1)*10^ROW($1:$19)/10)</f>
        <v>10</v>
      </c>
      <c r="L427">
        <f>SUMPRODUCT(MID(0&amp;feed!L427,LARGE(INDEX(ISNUMBER(--MID(feed!L427,ROW($1:$19),1))*
ROW($1:$19),0),ROW($1:$19))+1,1)*10^ROW($1:$19)/10)</f>
        <v>4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1261</v>
      </c>
      <c r="O427">
        <f>SUMPRODUCT(MID(0&amp;feed!O427,LARGE(INDEX(ISNUMBER(--MID(feed!O427,ROW($1:$5),1))*
ROW($1:$5),0),ROW($1:$5))+1,1)*10^ROW($1:$5)/10)</f>
        <v>868</v>
      </c>
      <c r="P427">
        <f>feed!P427</f>
        <v>0</v>
      </c>
      <c r="Q427">
        <f>IF(P427=0,40, IF(P427="Depleted",0, IF(P427="Near Depletion",10, IF(P427="Plentiful",70, IF(P427="Untapped",90,"Error")))))</f>
        <v>40</v>
      </c>
      <c r="R427" t="str">
        <f>feed!Q427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feed!R427</f>
        <v>Caribbean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427" t="str">
        <f>feed!U427</f>
        <v>http://blocgame.com/stats.php?id=63959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17512</v>
      </c>
      <c r="AA427" s="8">
        <f>V427/N427</f>
        <v>19.240285487708167</v>
      </c>
      <c r="AB427" s="4">
        <f>N427/6</f>
        <v>210.16666666666666</v>
      </c>
      <c r="AC427" s="4">
        <f>V427/6</f>
        <v>4043.6666666666665</v>
      </c>
    </row>
    <row r="428" spans="1:29" x14ac:dyDescent="0.25">
      <c r="A428" t="str">
        <f>feed!A428</f>
        <v>Labuair</v>
      </c>
      <c r="B428" t="str">
        <f>feed!B428</f>
        <v>Kultur mayor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5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First World War surplus</v>
      </c>
      <c r="G428" t="str">
        <f>feed!G428</f>
        <v>Pariah</v>
      </c>
      <c r="H428">
        <f>SUMPRODUCT(MID(0&amp;feed!H428,LARGE(INDEX(ISNUMBER(--MID(feed!H428,ROW($1:$1),1))*
ROW($1:$1),0),ROW($1:$1))+1,1)*10^ROW($1:$1)/10)</f>
        <v>0</v>
      </c>
      <c r="I428" t="str">
        <f>feed!I428</f>
        <v>Undisciplined Rabble</v>
      </c>
      <c r="J428">
        <f>SUMPRODUCT(MID(0&amp;feed!J428,LARGE(INDEX(ISNUMBER(--MID(feed!J428,ROW($1:$19),1))*
ROW($1:$19),0),ROW($1:$19))+1,1)*10^ROW($1:$19)/10)</f>
        <v>32</v>
      </c>
      <c r="K428">
        <f>SUMPRODUCT(MID(0&amp;feed!K428,LARGE(INDEX(ISNUMBER(--MID(feed!K428,ROW($1:$19),1))*
ROW($1:$19),0),ROW($1:$19))+1,1)*10^ROW($1:$19)/10)</f>
        <v>3</v>
      </c>
      <c r="L428">
        <f>SUMPRODUCT(MID(0&amp;feed!L428,LARGE(INDEX(ISNUMBER(--MID(feed!L428,ROW($1:$19),1))*
ROW($1:$19),0),ROW($1:$19))+1,1)*10^ROW($1:$19)/10)</f>
        <v>3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1259</v>
      </c>
      <c r="O428">
        <f>SUMPRODUCT(MID(0&amp;feed!O428,LARGE(INDEX(ISNUMBER(--MID(feed!O428,ROW($1:$5),1))*
ROW($1:$5),0),ROW($1:$5))+1,1)*10^ROW($1:$5)/10)</f>
        <v>281</v>
      </c>
      <c r="P428" t="str">
        <f>feed!P428</f>
        <v>Untapped</v>
      </c>
      <c r="Q428">
        <f>IF(P428=0,40, IF(P428="Depleted",0, IF(P428="Near Depletion",10, IF(P428="Plentiful",70, IF(P428="Untapped",90,"Error")))))</f>
        <v>90</v>
      </c>
      <c r="R428" t="str">
        <f>feed!Q428</f>
        <v>Small</v>
      </c>
      <c r="S428">
        <f>IF(R428="None",0, IF(R428="Meagre",1.5, IF(R428="Small",3, IF(R428="Mediocre",4.5, IF(R428="Somewhat Large",6, IF(R428="Large",7.5, IF(R428="Powerful",9, IF(R428="Very Powerful",10,"Error"))))))))</f>
        <v>3</v>
      </c>
      <c r="T428" t="str">
        <f>feed!R428</f>
        <v>Indochina</v>
      </c>
      <c r="U428" t="str">
        <f>feed!S428</f>
        <v>Neutral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428" t="str">
        <f>feed!U428</f>
        <v>http://blocgame.com/stats.php?id=62573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140</v>
      </c>
      <c r="AA428" s="8">
        <f>V428/N428</f>
        <v>1.898332009531374</v>
      </c>
      <c r="AB428" s="4">
        <f>N428/6</f>
        <v>209.83333333333334</v>
      </c>
      <c r="AC428" s="4">
        <f>V428/6</f>
        <v>398.33333333333331</v>
      </c>
    </row>
    <row r="429" spans="1:29" x14ac:dyDescent="0.25">
      <c r="A429" t="str">
        <f>feed!A429</f>
        <v>Moshav</v>
      </c>
      <c r="B429" t="str">
        <f>feed!B429</f>
        <v>Moshe Dayan</v>
      </c>
      <c r="C429" t="str">
        <f>feed!C429</f>
        <v>Socialist Arab Union</v>
      </c>
      <c r="D429">
        <f>SUMPRODUCT(MID(0&amp;feed!D429,LARGE(INDEX(ISNUMBER(--MID(feed!D429,ROW($1:$19),1))*
ROW($1:$19),0),ROW($1:$19))+1,1)*10^ROW($1:$19)/10)</f>
        <v>21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Angelic</v>
      </c>
      <c r="H429">
        <f>SUMPRODUCT(MID(0&amp;feed!H429,LARGE(INDEX(ISNUMBER(--MID(feed!H429,ROW($1:$1),1))*
ROW($1:$1),0),ROW($1:$1))+1,1)*10^ROW($1:$1)/10)</f>
        <v>1</v>
      </c>
      <c r="I429" t="str">
        <f>feed!I429</f>
        <v>Elite</v>
      </c>
      <c r="J429">
        <f>SUMPRODUCT(MID(0&amp;feed!J429,LARGE(INDEX(ISNUMBER(--MID(feed!J429,ROW($1:$19),1))*
ROW($1:$19),0),ROW($1:$19))+1,1)*10^ROW($1:$19)/10)</f>
        <v>16</v>
      </c>
      <c r="K429">
        <f>SUMPRODUCT(MID(0&amp;feed!K429,LARGE(INDEX(ISNUMBER(--MID(feed!K429,ROW($1:$19),1))*
ROW($1:$19),0),ROW($1:$19))+1,1)*10^ROW($1:$19)/10)</f>
        <v>11</v>
      </c>
      <c r="L429">
        <f>SUMPRODUCT(MID(0&amp;feed!L429,LARGE(INDEX(ISNUMBER(--MID(feed!L429,ROW($1:$19),1))*
ROW($1:$19),0),ROW($1:$19))+1,1)*10^ROW($1:$19)/10)</f>
        <v>10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1258</v>
      </c>
      <c r="O429">
        <f>SUMPRODUCT(MID(0&amp;feed!O429,LARGE(INDEX(ISNUMBER(--MID(feed!O429,ROW($1:$5),1))*
ROW($1:$5),0),ROW($1:$5))+1,1)*10^ROW($1:$5)/10)</f>
        <v>2747</v>
      </c>
      <c r="P429" t="str">
        <f>feed!P429</f>
        <v>Near Depletion</v>
      </c>
      <c r="Q429">
        <f>IF(P429=0,40, IF(P429="Depleted",0, IF(P429="Near Depletion",10, IF(P429="Plentiful",70, IF(P429="Untapped",90,"Error")))))</f>
        <v>10</v>
      </c>
      <c r="R429" t="str">
        <f>feed!Q429</f>
        <v>Large</v>
      </c>
      <c r="S429">
        <f>IF(R429="None",0, IF(R429="Meagre",1.5, IF(R429="Small",3, IF(R429="Mediocre",4.5, IF(R429="Somewhat Large",6, IF(R429="Large",7.5, IF(R429="Powerful",9, IF(R429="Very Powerful",10,"Error"))))))))</f>
        <v>7.5</v>
      </c>
      <c r="T429" t="str">
        <f>feed!R429</f>
        <v>Arabia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429" t="str">
        <f>feed!U429</f>
        <v>http://blocgame.com/stats.php?id=64593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12759</v>
      </c>
      <c r="AA429" s="8">
        <f>V429/N429</f>
        <v>16.998410174880764</v>
      </c>
      <c r="AB429" s="4">
        <f>N429/6</f>
        <v>209.66666666666666</v>
      </c>
      <c r="AC429" s="4">
        <f>V429/6</f>
        <v>3564</v>
      </c>
    </row>
    <row r="430" spans="1:29" x14ac:dyDescent="0.25">
      <c r="A430" t="str">
        <f>feed!A430</f>
        <v>Walmart</v>
      </c>
      <c r="B430" t="str">
        <f>feed!B430</f>
        <v>Jeddy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150</v>
      </c>
      <c r="E430">
        <f>SUMPRODUCT(MID(0&amp;feed!E430,LARGE(INDEX(ISNUMBER(--MID(feed!E430,ROW($1:$19),1))*
ROW($1:$19),0),ROW($1:$19))+1,1)*10^ROW($1:$19)/10)</f>
        <v>6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5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4</v>
      </c>
      <c r="K430">
        <f>SUMPRODUCT(MID(0&amp;feed!K430,LARGE(INDEX(ISNUMBER(--MID(feed!K430,ROW($1:$19),1))*
ROW($1:$19),0),ROW($1:$19))+1,1)*10^ROW($1:$19)/10)</f>
        <v>50</v>
      </c>
      <c r="L430">
        <f>SUMPRODUCT(MID(0&amp;feed!L430,LARGE(INDEX(ISNUMBER(--MID(feed!L430,ROW($1:$19),1))*
ROW($1:$19),0),ROW($1:$19))+1,1)*10^ROW($1:$19)/10)</f>
        <v>20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1255</v>
      </c>
      <c r="O430">
        <f>SUMPRODUCT(MID(0&amp;feed!O430,LARGE(INDEX(ISNUMBER(--MID(feed!O430,ROW($1:$5),1))*
ROW($1:$5),0),ROW($1:$5))+1,1)*10^ROW($1:$5)/10)</f>
        <v>20</v>
      </c>
      <c r="P430" t="str">
        <f>feed!P430</f>
        <v>Untapped</v>
      </c>
      <c r="Q430">
        <f>IF(P430=0,40, IF(P430="Depleted",0, IF(P430="Near Depletion",10, IF(P430="Plentiful",70, IF(P430="Untapped",90,"Error")))))</f>
        <v>90</v>
      </c>
      <c r="R430" t="str">
        <f>feed!Q430</f>
        <v>Very Powerful</v>
      </c>
      <c r="S430">
        <f>IF(R430="None",0, IF(R430="Meagre",1.5, IF(R430="Small",3, IF(R430="Mediocre",4.5, IF(R430="Somewhat Large",6, IF(R430="Large",7.5, IF(R430="Powerful",9, IF(R430="Very Powerful",10,"Error"))))))))</f>
        <v>10</v>
      </c>
      <c r="T430" t="str">
        <f>feed!R430</f>
        <v>China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430" t="str">
        <f>feed!U430</f>
        <v>http://blocgame.com/stats.php?id=57903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28189</v>
      </c>
      <c r="AA430" s="8">
        <f>V430/N430</f>
        <v>46.365737051792827</v>
      </c>
      <c r="AB430" s="4">
        <f>N430/6</f>
        <v>209.16666666666666</v>
      </c>
      <c r="AC430" s="4">
        <f>V430/6</f>
        <v>9698.1666666666661</v>
      </c>
    </row>
    <row r="431" spans="1:29" x14ac:dyDescent="0.25">
      <c r="A431" t="str">
        <f>feed!A431</f>
        <v>Blackwater Inc</v>
      </c>
      <c r="B431" t="str">
        <f>feed!B431</f>
        <v>Dark Tenno</v>
      </c>
      <c r="C431" t="str">
        <f>feed!C431</f>
        <v>PIRATES</v>
      </c>
      <c r="D431">
        <f>SUMPRODUCT(MID(0&amp;feed!D431,LARGE(INDEX(ISNUMBER(--MID(feed!D431,ROW($1:$19),1))*
ROW($1:$19),0),ROW($1:$19))+1,1)*10^ROW($1:$19)/10)</f>
        <v>116</v>
      </c>
      <c r="E431">
        <f>SUMPRODUCT(MID(0&amp;feed!E431,LARGE(INDEX(ISNUMBER(--MID(feed!E431,ROW($1:$19),1))*
ROW($1:$19),0),ROW($1:$19))+1,1)*10^ROW($1:$19)/10)</f>
        <v>21</v>
      </c>
      <c r="F431" t="str">
        <f>feed!F431</f>
        <v>Korean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6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1</v>
      </c>
      <c r="K431">
        <f>SUMPRODUCT(MID(0&amp;feed!K431,LARGE(INDEX(ISNUMBER(--MID(feed!K431,ROW($1:$19),1))*
ROW($1:$19),0),ROW($1:$19))+1,1)*10^ROW($1:$19)/10)</f>
        <v>22</v>
      </c>
      <c r="L431">
        <f>SUMPRODUCT(MID(0&amp;feed!L431,LARGE(INDEX(ISNUMBER(--MID(feed!L431,ROW($1:$19),1))*
ROW($1:$19),0),ROW($1:$19))+1,1)*10^ROW($1:$19)/10)</f>
        <v>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1252</v>
      </c>
      <c r="O431">
        <f>SUMPRODUCT(MID(0&amp;feed!O431,LARGE(INDEX(ISNUMBER(--MID(feed!O431,ROW($1:$5),1))*
ROW($1:$5),0),ROW($1:$5))+1,1)*10^ROW($1:$5)/10)</f>
        <v>219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feed!R431</f>
        <v>East Indies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431" t="str">
        <f>feed!U431</f>
        <v>http://blocgame.com/stats.php?id=64016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27384</v>
      </c>
      <c r="AA431" s="8">
        <f>V431/N431</f>
        <v>32.654952076677318</v>
      </c>
      <c r="AB431" s="4">
        <f>N431/6</f>
        <v>208.66666666666666</v>
      </c>
      <c r="AC431" s="4">
        <f>V431/6</f>
        <v>6814</v>
      </c>
    </row>
    <row r="432" spans="1:29" x14ac:dyDescent="0.25">
      <c r="A432" t="str">
        <f>feed!A432</f>
        <v>Nova Ikaki</v>
      </c>
      <c r="B432" t="str">
        <f>feed!B432</f>
        <v>Bisimbi</v>
      </c>
      <c r="C432" t="str">
        <f>feed!C432</f>
        <v>Brotherhood of Nod</v>
      </c>
      <c r="D432">
        <f>SUMPRODUCT(MID(0&amp;feed!D432,LARGE(INDEX(ISNUMBER(--MID(feed!D432,ROW($1:$19),1))*
ROW($1:$19),0),ROW($1:$19))+1,1)*10^ROW($1:$19)/10)</f>
        <v>96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3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4</v>
      </c>
      <c r="K432">
        <f>SUMPRODUCT(MID(0&amp;feed!K432,LARGE(INDEX(ISNUMBER(--MID(feed!K432,ROW($1:$19),1))*
ROW($1:$19),0),ROW($1:$19))+1,1)*10^ROW($1:$19)/10)</f>
        <v>12</v>
      </c>
      <c r="L432">
        <f>SUMPRODUCT(MID(0&amp;feed!L432,LARGE(INDEX(ISNUMBER(--MID(feed!L432,ROW($1:$19),1))*
ROW($1:$19),0),ROW($1:$19))+1,1)*10^ROW($1:$19)/10)</f>
        <v>14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1247</v>
      </c>
      <c r="O432">
        <f>SUMPRODUCT(MID(0&amp;feed!O432,LARGE(INDEX(ISNUMBER(--MID(feed!O432,ROW($1:$5),1))*
ROW($1:$5),0),ROW($1:$5))+1,1)*10^ROW($1:$5)/10)</f>
        <v>6790</v>
      </c>
      <c r="P432" t="str">
        <f>feed!P432</f>
        <v>Untapped</v>
      </c>
      <c r="Q432">
        <f>IF(P432=0,40, IF(P432="Depleted",0, IF(P432="Near Depletion",10, IF(P432="Plentiful",70, IF(P432="Untapped",90,"Error")))))</f>
        <v>90</v>
      </c>
      <c r="R432" t="str">
        <f>feed!Q432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feed!R432</f>
        <v>Arabia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432" t="str">
        <f>feed!U432</f>
        <v>http://blocgame.com/stats.php?id=55911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>V432-H432*750-K432*375-L432*375</f>
        <v>25190</v>
      </c>
      <c r="AA432" s="8">
        <f>V432/N432</f>
        <v>29.823576583801124</v>
      </c>
      <c r="AB432" s="4">
        <f>N432/6</f>
        <v>207.83333333333334</v>
      </c>
      <c r="AC432" s="4">
        <f>V432/6</f>
        <v>6198.333333333333</v>
      </c>
    </row>
    <row r="433" spans="1:29" x14ac:dyDescent="0.25">
      <c r="A433" t="str">
        <f>feed!A433</f>
        <v>Sea13</v>
      </c>
      <c r="B433" t="str">
        <f>feed!B433</f>
        <v>Seaman</v>
      </c>
      <c r="C433" t="str">
        <f>feed!C433</f>
        <v>PIRATES</v>
      </c>
      <c r="D433">
        <f>SUMPRODUCT(MID(0&amp;feed!D433,LARGE(INDEX(ISNUMBER(--MID(feed!D433,ROW($1:$19),1))*
ROW($1:$19),0),ROW($1:$19))+1,1)*10^ROW($1:$19)/10)</f>
        <v>10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Nice</v>
      </c>
      <c r="H433">
        <f>SUMPRODUCT(MID(0&amp;feed!H433,LARGE(INDEX(ISNUMBER(--MID(feed!H433,ROW($1:$1),1))*
ROW($1:$1),0),ROW($1:$1))+1,1)*10^ROW($1:$1)/10)</f>
        <v>1</v>
      </c>
      <c r="I433" t="str">
        <f>feed!I433</f>
        <v>Elite</v>
      </c>
      <c r="J433">
        <f>SUMPRODUCT(MID(0&amp;feed!J433,LARGE(INDEX(ISNUMBER(--MID(feed!J433,ROW($1:$19),1))*
ROW($1:$19),0),ROW($1:$19))+1,1)*10^ROW($1:$19)/10)</f>
        <v>66</v>
      </c>
      <c r="K433">
        <f>SUMPRODUCT(MID(0&amp;feed!K433,LARGE(INDEX(ISNUMBER(--MID(feed!K433,ROW($1:$19),1))*
ROW($1:$19),0),ROW($1:$19))+1,1)*10^ROW($1:$19)/10)</f>
        <v>10</v>
      </c>
      <c r="L433">
        <f>SUMPRODUCT(MID(0&amp;feed!L433,LARGE(INDEX(ISNUMBER(--MID(feed!L433,ROW($1:$19),1))*
ROW($1:$19),0),ROW($1:$19))+1,1)*10^ROW($1:$19)/10)</f>
        <v>5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1247</v>
      </c>
      <c r="O433">
        <f>SUMPRODUCT(MID(0&amp;feed!O433,LARGE(INDEX(ISNUMBER(--MID(feed!O433,ROW($1:$5),1))*
ROW($1:$5),0),ROW($1:$5))+1,1)*10^ROW($1:$5)/10)</f>
        <v>35</v>
      </c>
      <c r="P433" t="str">
        <f>feed!P433</f>
        <v>Untapped</v>
      </c>
      <c r="Q433">
        <f>IF(P433=0,40, IF(P433="Depleted",0, IF(P433="Near Depletion",10, IF(P433="Plentiful",70, IF(P433="Untapped",90,"Error")))))</f>
        <v>90</v>
      </c>
      <c r="R433" t="str">
        <f>feed!Q433</f>
        <v>Somewhat Large</v>
      </c>
      <c r="S433">
        <f>IF(R433="None",0, IF(R433="Meagre",1.5, IF(R433="Small",3, IF(R433="Mediocre",4.5, IF(R433="Somewhat Large",6, IF(R433="Large",7.5, IF(R433="Powerful",9, IF(R433="Very Powerful",10,"Error"))))))))</f>
        <v>6</v>
      </c>
      <c r="T433" t="str">
        <f>feed!R433</f>
        <v>Pacific Rim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433" t="str">
        <f>feed!U433</f>
        <v>http://blocgame.com/stats.php?id=62117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>V433-H433*750-K433*375-L433*375</f>
        <v>2440</v>
      </c>
      <c r="AA433" s="8">
        <f>V433/N433</f>
        <v>7.068965517241379</v>
      </c>
      <c r="AB433" s="4">
        <f>N433/6</f>
        <v>207.83333333333334</v>
      </c>
      <c r="AC433" s="4">
        <f>V433/6</f>
        <v>1469.1666666666667</v>
      </c>
    </row>
    <row r="434" spans="1:29" x14ac:dyDescent="0.25">
      <c r="A434" t="str">
        <f>feed!A434</f>
        <v>Italica</v>
      </c>
      <c r="B434" t="str">
        <f>feed!B434</f>
        <v>Lord Potash</v>
      </c>
      <c r="C434" t="str">
        <f>feed!C434</f>
        <v>SPQR</v>
      </c>
      <c r="D434">
        <f>SUMPRODUCT(MID(0&amp;feed!D434,LARGE(INDEX(ISNUMBER(--MID(feed!D434,ROW($1:$19),1))*
ROW($1:$19),0),ROW($1:$19))+1,1)*10^ROW($1:$19)/10)</f>
        <v>71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Nice</v>
      </c>
      <c r="H434">
        <f>SUMPRODUCT(MID(0&amp;feed!H434,LARGE(INDEX(ISNUMBER(--MID(feed!H434,ROW($1:$1),1))*
ROW($1:$1),0),ROW($1:$1))+1,1)*10^ROW($1:$1)/10)</f>
        <v>2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12</v>
      </c>
      <c r="L434">
        <f>SUMPRODUCT(MID(0&amp;feed!L434,LARGE(INDEX(ISNUMBER(--MID(feed!L434,ROW($1:$19),1))*
ROW($1:$19),0),ROW($1:$19))+1,1)*10^ROW($1:$19)/10)</f>
        <v>10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1247</v>
      </c>
      <c r="O434">
        <f>SUMPRODUCT(MID(0&amp;feed!O434,LARGE(INDEX(ISNUMBER(--MID(feed!O434,ROW($1:$5),1))*
ROW($1:$5),0),ROW($1:$5))+1,1)*10^ROW($1:$5)/10)</f>
        <v>1730</v>
      </c>
      <c r="P434" t="str">
        <f>feed!P434</f>
        <v>Near Depletion</v>
      </c>
      <c r="Q434">
        <f>IF(P434=0,40, IF(P434="Depleted",0, IF(P434="Near Depletion",10, IF(P434="Plentiful",70, IF(P434="Untapped",90,"Error")))))</f>
        <v>10</v>
      </c>
      <c r="R434" t="str">
        <f>feed!Q434</f>
        <v>Large</v>
      </c>
      <c r="S434">
        <f>IF(R434="None",0, IF(R434="Meagre",1.5, IF(R434="Small",3, IF(R434="Mediocre",4.5, IF(R434="Somewhat Large",6, IF(R434="Large",7.5, IF(R434="Powerful",9, IF(R434="Very Powerful",10,"Error"))))))))</f>
        <v>7.5</v>
      </c>
      <c r="T434" t="str">
        <f>feed!R434</f>
        <v>Egypt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434" t="str">
        <f>feed!U434</f>
        <v>http://blocgame.com/stats.php?id=63435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19600</v>
      </c>
      <c r="AA434" s="8">
        <f>V434/N434</f>
        <v>23.536487570168404</v>
      </c>
      <c r="AB434" s="4">
        <f>N434/6</f>
        <v>207.83333333333334</v>
      </c>
      <c r="AC434" s="4">
        <f>V434/6</f>
        <v>4891.666666666667</v>
      </c>
    </row>
    <row r="435" spans="1:29" x14ac:dyDescent="0.25">
      <c r="A435" t="str">
        <f>feed!A435</f>
        <v>pooperheds</v>
      </c>
      <c r="B435" t="str">
        <f>feed!B435</f>
        <v>Yung Peanuts</v>
      </c>
      <c r="C435">
        <f>feed!C435</f>
        <v>0</v>
      </c>
      <c r="D435">
        <f>SUMPRODUCT(MID(0&amp;feed!D435,LARGE(INDEX(ISNUMBER(--MID(feed!D435,ROW($1:$19),1))*
ROW($1:$19),0),ROW($1:$19))+1,1)*10^ROW($1:$19)/10)</f>
        <v>9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Normal</v>
      </c>
      <c r="H435">
        <f>SUMPRODUCT(MID(0&amp;feed!H435,LARGE(INDEX(ISNUMBER(--MID(feed!H435,ROW($1:$1),1))*
ROW($1:$1),0),ROW($1:$1))+1,1)*10^ROW($1:$1)/10)</f>
        <v>1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8</v>
      </c>
      <c r="K435">
        <f>SUMPRODUCT(MID(0&amp;feed!K435,LARGE(INDEX(ISNUMBER(--MID(feed!K435,ROW($1:$19),1))*
ROW($1:$19),0),ROW($1:$19))+1,1)*10^ROW($1:$19)/10)</f>
        <v>3</v>
      </c>
      <c r="L435">
        <f>SUMPRODUCT(MID(0&amp;feed!L435,LARGE(INDEX(ISNUMBER(--MID(feed!L435,ROW($1:$19),1))*
ROW($1:$19),0),ROW($1:$19))+1,1)*10^ROW($1:$19)/10)</f>
        <v>2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1242</v>
      </c>
      <c r="O435">
        <f>SUMPRODUCT(MID(0&amp;feed!O435,LARGE(INDEX(ISNUMBER(--MID(feed!O435,ROW($1:$5),1))*
ROW($1:$5),0),ROW($1:$5))+1,1)*10^ROW($1:$5)/10)</f>
        <v>17</v>
      </c>
      <c r="P435" t="str">
        <f>feed!P435</f>
        <v>Near Depletion</v>
      </c>
      <c r="Q435">
        <f>IF(P435=0,40, IF(P435="Depleted",0, IF(P435="Near Depletion",10, IF(P435="Plentiful",70, IF(P435="Untapped",90,"Error")))))</f>
        <v>10</v>
      </c>
      <c r="R435" t="str">
        <f>feed!Q435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feed!R435</f>
        <v>China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435" t="str">
        <f>feed!U435</f>
        <v>http://blocgame.com/stats.php?id=63903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300</v>
      </c>
      <c r="AA435" s="8">
        <f>V435/N435</f>
        <v>2.3550724637681157</v>
      </c>
      <c r="AB435" s="4">
        <f>N435/6</f>
        <v>207</v>
      </c>
      <c r="AC435" s="4">
        <f>V435/6</f>
        <v>487.5</v>
      </c>
    </row>
    <row r="436" spans="1:29" x14ac:dyDescent="0.25">
      <c r="A436" t="str">
        <f>feed!A436</f>
        <v>United-Muslims</v>
      </c>
      <c r="B436" t="str">
        <f>feed!B436</f>
        <v>Karim</v>
      </c>
      <c r="C436" t="str">
        <f>feed!C436</f>
        <v>SPQR</v>
      </c>
      <c r="D436">
        <f>SUMPRODUCT(MID(0&amp;feed!D436,LARGE(INDEX(ISNUMBER(--MID(feed!D436,ROW($1:$19),1))*
ROW($1:$19),0),ROW($1:$19))+1,1)*10^ROW($1:$19)/10)</f>
        <v>9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Normal</v>
      </c>
      <c r="H436">
        <f>SUMPRODUCT(MID(0&amp;feed!H436,LARGE(INDEX(ISNUMBER(--MID(feed!H436,ROW($1:$1),1))*
ROW($1:$1),0),ROW($1:$1))+1,1)*10^ROW($1:$1)/10)</f>
        <v>0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35</v>
      </c>
      <c r="K436">
        <f>SUMPRODUCT(MID(0&amp;feed!K436,LARGE(INDEX(ISNUMBER(--MID(feed!K436,ROW($1:$19),1))*
ROW($1:$19),0),ROW($1:$19))+1,1)*10^ROW($1:$19)/10)</f>
        <v>6</v>
      </c>
      <c r="L436">
        <f>SUMPRODUCT(MID(0&amp;feed!L436,LARGE(INDEX(ISNUMBER(--MID(feed!L436,ROW($1:$19),1))*
ROW($1:$19),0),ROW($1:$19))+1,1)*10^ROW($1:$19)/10)</f>
        <v>0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1241</v>
      </c>
      <c r="O436">
        <f>SUMPRODUCT(MID(0&amp;feed!O436,LARGE(INDEX(ISNUMBER(--MID(feed!O436,ROW($1:$5),1))*
ROW($1:$5),0),ROW($1:$5))+1,1)*10^ROW($1:$5)/10)</f>
        <v>0</v>
      </c>
      <c r="P436" t="str">
        <f>feed!P436</f>
        <v>Untapped</v>
      </c>
      <c r="Q436">
        <f>IF(P436=0,40, IF(P436="Depleted",0, IF(P436="Near Depletion",10, IF(P436="Plentiful",70, IF(P436="Untapped",90,"Error")))))</f>
        <v>90</v>
      </c>
      <c r="R436" t="str">
        <f>feed!Q436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feed!R436</f>
        <v>Mesopotamia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436" t="str">
        <f>feed!U436</f>
        <v>http://blocgame.com/stats.php?id=61674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-177</v>
      </c>
      <c r="AA436" s="8">
        <f>V436/N436</f>
        <v>1.6704270749395649</v>
      </c>
      <c r="AB436" s="4">
        <f>N436/6</f>
        <v>206.83333333333334</v>
      </c>
      <c r="AC436" s="4">
        <f>V436/6</f>
        <v>345.5</v>
      </c>
    </row>
    <row r="437" spans="1:29" x14ac:dyDescent="0.25">
      <c r="A437" t="str">
        <f>feed!A437</f>
        <v>Giggles</v>
      </c>
      <c r="B437" t="str">
        <f>feed!B437</f>
        <v>vladmgs</v>
      </c>
      <c r="C437">
        <f>feed!C437</f>
        <v>0</v>
      </c>
      <c r="D437">
        <f>SUMPRODUCT(MID(0&amp;feed!D437,LARGE(INDEX(ISNUMBER(--MID(feed!D437,ROW($1:$19),1))*
ROW($1:$19),0),ROW($1:$19))+1,1)*10^ROW($1:$19)/10)</f>
        <v>8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First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Standard</v>
      </c>
      <c r="J437">
        <f>SUMPRODUCT(MID(0&amp;feed!J437,LARGE(INDEX(ISNUMBER(--MID(feed!J437,ROW($1:$19),1))*
ROW($1:$19),0),ROW($1:$19))+1,1)*10^ROW($1:$19)/10)</f>
        <v>44</v>
      </c>
      <c r="K437">
        <f>SUMPRODUCT(MID(0&amp;feed!K437,LARGE(INDEX(ISNUMBER(--MID(feed!K437,ROW($1:$19),1))*
ROW($1:$19),0),ROW($1:$19))+1,1)*10^ROW($1:$19)/10)</f>
        <v>7</v>
      </c>
      <c r="L437">
        <f>SUMPRODUCT(MID(0&amp;feed!L437,LARGE(INDEX(ISNUMBER(--MID(feed!L437,ROW($1:$19),1))*
ROW($1:$19),0),ROW($1:$19))+1,1)*10^ROW($1:$19)/10)</f>
        <v>5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1234</v>
      </c>
      <c r="O437">
        <f>SUMPRODUCT(MID(0&amp;feed!O437,LARGE(INDEX(ISNUMBER(--MID(feed!O437,ROW($1:$5),1))*
ROW($1:$5),0),ROW($1:$5))+1,1)*10^ROW($1:$5)/10)</f>
        <v>174</v>
      </c>
      <c r="P437" t="str">
        <f>feed!P437</f>
        <v>Plentiful</v>
      </c>
      <c r="Q437">
        <f>IF(P437=0,40, IF(P437="Depleted",0, IF(P437="Near Depletion",10, IF(P437="Plentiful",70, IF(P437="Untapped",90,"Error")))))</f>
        <v>70</v>
      </c>
      <c r="R437" t="str">
        <f>feed!Q437</f>
        <v>Small</v>
      </c>
      <c r="S437">
        <f>IF(R437="None",0, IF(R437="Meagre",1.5, IF(R437="Small",3, IF(R437="Mediocre",4.5, IF(R437="Somewhat Large",6, IF(R437="Large",7.5, IF(R437="Powerful",9, IF(R437="Very Powerful",10,"Error"))))))))</f>
        <v>3</v>
      </c>
      <c r="T437" t="str">
        <f>feed!R437</f>
        <v>The Subcontinent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437" t="str">
        <f>feed!U437</f>
        <v>http://blocgame.com/stats.php?id=64511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3925</v>
      </c>
      <c r="AA437" s="8">
        <f>V437/N437</f>
        <v>7.4351701782820099</v>
      </c>
      <c r="AB437" s="4">
        <f>N437/6</f>
        <v>205.66666666666666</v>
      </c>
      <c r="AC437" s="4">
        <f>V437/6</f>
        <v>1529.1666666666667</v>
      </c>
    </row>
    <row r="438" spans="1:29" x14ac:dyDescent="0.25">
      <c r="A438" t="str">
        <f>feed!A438</f>
        <v>UNIland</v>
      </c>
      <c r="B438" t="str">
        <f>feed!B438</f>
        <v>Anna5</v>
      </c>
      <c r="C438" t="str">
        <f>feed!C438</f>
        <v>SPQR</v>
      </c>
      <c r="D438">
        <f>SUMPRODUCT(MID(0&amp;feed!D438,LARGE(INDEX(ISNUMBER(--MID(feed!D438,ROW($1:$19),1))*
ROW($1:$19),0),ROW($1:$19))+1,1)*10^ROW($1:$19)/10)</f>
        <v>15</v>
      </c>
      <c r="E438">
        <f>SUMPRODUCT(MID(0&amp;feed!E438,LARGE(INDEX(ISNUMBER(--MID(feed!E438,ROW($1:$19),1))*
ROW($1:$19),0),ROW($1:$19))+1,1)*10^ROW($1:$19)/10)</f>
        <v>0</v>
      </c>
      <c r="F438" t="str">
        <f>feed!F438</f>
        <v>Finest of the 19th century</v>
      </c>
      <c r="G438" t="str">
        <f>feed!G438</f>
        <v>Good</v>
      </c>
      <c r="H438">
        <f>SUMPRODUCT(MID(0&amp;feed!H438,LARGE(INDEX(ISNUMBER(--MID(feed!H438,ROW($1:$1),1))*
ROW($1:$1),0),ROW($1:$1))+1,1)*10^ROW($1:$1)/10)</f>
        <v>1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12</v>
      </c>
      <c r="K438">
        <f>SUMPRODUCT(MID(0&amp;feed!K438,LARGE(INDEX(ISNUMBER(--MID(feed!K438,ROW($1:$19),1))*
ROW($1:$19),0),ROW($1:$19))+1,1)*10^ROW($1:$19)/10)</f>
        <v>10</v>
      </c>
      <c r="L438">
        <f>SUMPRODUCT(MID(0&amp;feed!L438,LARGE(INDEX(ISNUMBER(--MID(feed!L438,ROW($1:$19),1))*
ROW($1:$19),0),ROW($1:$19))+1,1)*10^ROW($1:$19)/10)</f>
        <v>0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1230</v>
      </c>
      <c r="O438">
        <f>SUMPRODUCT(MID(0&amp;feed!O438,LARGE(INDEX(ISNUMBER(--MID(feed!O438,ROW($1:$5),1))*
ROW($1:$5),0),ROW($1:$5))+1,1)*10^ROW($1:$5)/10)</f>
        <v>0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feed!R438</f>
        <v>Persia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438" t="str">
        <f>feed!U438</f>
        <v>http://blocgame.com/stats.php?id=62192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3069</v>
      </c>
      <c r="AA438" s="8">
        <f>V438/N438</f>
        <v>6.1536585365853655</v>
      </c>
      <c r="AB438" s="4">
        <f>N438/6</f>
        <v>205</v>
      </c>
      <c r="AC438" s="4">
        <f>V438/6</f>
        <v>1261.5</v>
      </c>
    </row>
    <row r="439" spans="1:29" x14ac:dyDescent="0.25">
      <c r="A439" t="str">
        <f>feed!A439</f>
        <v>Enggor Perak</v>
      </c>
      <c r="B439" t="str">
        <f>feed!B439</f>
        <v>meor</v>
      </c>
      <c r="C439" t="str">
        <f>feed!C439</f>
        <v>PIRATES</v>
      </c>
      <c r="D439">
        <f>SUMPRODUCT(MID(0&amp;feed!D439,LARGE(INDEX(ISNUMBER(--MID(feed!D439,ROW($1:$19),1))*
ROW($1:$19),0),ROW($1:$19))+1,1)*10^ROW($1:$19)/10)</f>
        <v>14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Elite</v>
      </c>
      <c r="J439">
        <f>SUMPRODUCT(MID(0&amp;feed!J439,LARGE(INDEX(ISNUMBER(--MID(feed!J439,ROW($1:$19),1))*
ROW($1:$19),0),ROW($1:$19))+1,1)*10^ROW($1:$19)/10)</f>
        <v>16</v>
      </c>
      <c r="K439">
        <f>SUMPRODUCT(MID(0&amp;feed!K439,LARGE(INDEX(ISNUMBER(--MID(feed!K439,ROW($1:$19),1))*
ROW($1:$19),0),ROW($1:$19))+1,1)*10^ROW($1:$19)/10)</f>
        <v>15</v>
      </c>
      <c r="L439">
        <f>SUMPRODUCT(MID(0&amp;feed!L439,LARGE(INDEX(ISNUMBER(--MID(feed!L439,ROW($1:$19),1))*
ROW($1:$19),0),ROW($1:$19))+1,1)*10^ROW($1:$19)/10)</f>
        <v>2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1227</v>
      </c>
      <c r="O439">
        <f>SUMPRODUCT(MID(0&amp;feed!O439,LARGE(INDEX(ISNUMBER(--MID(feed!O439,ROW($1:$5),1))*
ROW($1:$5),0),ROW($1:$5))+1,1)*10^ROW($1:$5)/10)</f>
        <v>101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Meagre</v>
      </c>
      <c r="S439">
        <f>IF(R439="None",0, IF(R439="Meagre",1.5, IF(R439="Small",3, IF(R439="Mediocre",4.5, IF(R439="Somewhat Large",6, IF(R439="Large",7.5, IF(R439="Powerful",9, IF(R439="Very Powerful",10,"Error"))))))))</f>
        <v>1.5</v>
      </c>
      <c r="T439" t="str">
        <f>feed!R439</f>
        <v>East Indies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439" t="str">
        <f>feed!U439</f>
        <v>http://blocgame.com/stats.php?id=60674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2846</v>
      </c>
      <c r="AA439" s="8">
        <f>V439/N439</f>
        <v>8.1263243683781585</v>
      </c>
      <c r="AB439" s="4">
        <f>N439/6</f>
        <v>204.5</v>
      </c>
      <c r="AC439" s="4">
        <f>V439/6</f>
        <v>1661.8333333333333</v>
      </c>
    </row>
    <row r="440" spans="1:29" x14ac:dyDescent="0.25">
      <c r="A440" t="str">
        <f>feed!A440</f>
        <v>Benus Prime</v>
      </c>
      <c r="B440" t="str">
        <f>feed!B440</f>
        <v>benmetcalfe8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79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2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23</v>
      </c>
      <c r="L440">
        <f>SUMPRODUCT(MID(0&amp;feed!L440,LARGE(INDEX(ISNUMBER(--MID(feed!L440,ROW($1:$19),1))*
ROW($1:$19),0),ROW($1:$19))+1,1)*10^ROW($1:$19)/10)</f>
        <v>6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1226</v>
      </c>
      <c r="O440">
        <f>SUMPRODUCT(MID(0&amp;feed!O440,LARGE(INDEX(ISNUMBER(--MID(feed!O440,ROW($1:$5),1))*
ROW($1:$5),0),ROW($1:$5))+1,1)*10^ROW($1:$5)/10)</f>
        <v>206</v>
      </c>
      <c r="P440" t="str">
        <f>feed!P440</f>
        <v>Untapped</v>
      </c>
      <c r="Q440">
        <f>IF(P440=0,40, IF(P440="Depleted",0, IF(P440="Near Depletion",10, IF(P440="Plentiful",70, IF(P440="Untapped",90,"Error")))))</f>
        <v>90</v>
      </c>
      <c r="R440" t="str">
        <f>feed!Q440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feed!R440</f>
        <v>East Africa</v>
      </c>
      <c r="U440" t="str">
        <f>feed!S440</f>
        <v>United States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440" t="str">
        <f>feed!U440</f>
        <v>http://blocgame.com/stats.php?id=63643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12366</v>
      </c>
      <c r="AA440" s="8">
        <f>V440/N440</f>
        <v>20.180261011419251</v>
      </c>
      <c r="AB440" s="4">
        <f>N440/6</f>
        <v>204.33333333333334</v>
      </c>
      <c r="AC440" s="4">
        <f>V440/6</f>
        <v>4123.5</v>
      </c>
    </row>
    <row r="441" spans="1:29" x14ac:dyDescent="0.25">
      <c r="A441" t="str">
        <f>feed!A441</f>
        <v>Dimaster</v>
      </c>
      <c r="B441" t="str">
        <f>feed!B441</f>
        <v>Urnerun</v>
      </c>
      <c r="C441" t="str">
        <f>feed!C441</f>
        <v>Steel Brotherhood</v>
      </c>
      <c r="D441">
        <f>SUMPRODUCT(MID(0&amp;feed!D441,LARGE(INDEX(ISNUMBER(--MID(feed!D441,ROW($1:$19),1))*
ROW($1:$19),0),ROW($1:$19))+1,1)*10^ROW($1:$19)/10)</f>
        <v>60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13</v>
      </c>
      <c r="L441">
        <f>SUMPRODUCT(MID(0&amp;feed!L441,LARGE(INDEX(ISNUMBER(--MID(feed!L441,ROW($1:$19),1))*
ROW($1:$19),0),ROW($1:$19))+1,1)*10^ROW($1:$19)/10)</f>
        <v>4</v>
      </c>
      <c r="M441" t="str">
        <f>feed!M441</f>
        <v>Mixed Economy</v>
      </c>
      <c r="N441">
        <f>SUMPRODUCT(MID(0&amp;feed!N441,LARGE(INDEX(ISNUMBER(--MID(feed!N441,ROW($1:$5),1))*
ROW($1:$5),0),ROW($1:$5))+1,1)*10^ROW($1:$5)/10)</f>
        <v>1225</v>
      </c>
      <c r="O441">
        <f>SUMPRODUCT(MID(0&amp;feed!O441,LARGE(INDEX(ISNUMBER(--MID(feed!O441,ROW($1:$5),1))*
ROW($1:$5),0),ROW($1:$5))+1,1)*10^ROW($1:$5)/10)</f>
        <v>209</v>
      </c>
      <c r="P441" t="str">
        <f>feed!P441</f>
        <v>Untapped</v>
      </c>
      <c r="Q441">
        <f>IF(P441=0,40, IF(P441="Depleted",0, IF(P441="Near Depletion",10, IF(P441="Plentiful",70, IF(P441="Untapped",90,"Error")))))</f>
        <v>90</v>
      </c>
      <c r="R441" t="str">
        <f>feed!Q441</f>
        <v>Powerful</v>
      </c>
      <c r="S441">
        <f>IF(R441="None",0, IF(R441="Meagre",1.5, IF(R441="Small",3, IF(R441="Mediocre",4.5, IF(R441="Somewhat Large",6, IF(R441="Large",7.5, IF(R441="Powerful",9, IF(R441="Very Powerful",10,"Error"))))))))</f>
        <v>9</v>
      </c>
      <c r="T441" t="str">
        <f>feed!R441</f>
        <v>Caribbean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41" t="str">
        <f>feed!U441</f>
        <v>http://blocgame.com/stats.php?id=49731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15012</v>
      </c>
      <c r="AA441" s="8">
        <f>V441/N441</f>
        <v>18.683265306122451</v>
      </c>
      <c r="AB441" s="4">
        <f>N441/6</f>
        <v>204.16666666666666</v>
      </c>
      <c r="AC441" s="4">
        <f>V441/6</f>
        <v>3814.5</v>
      </c>
    </row>
    <row r="442" spans="1:29" x14ac:dyDescent="0.25">
      <c r="A442" t="str">
        <f>feed!A442</f>
        <v>AtlasCorp</v>
      </c>
      <c r="B442" t="str">
        <f>feed!B442</f>
        <v>Sandreniner</v>
      </c>
      <c r="C442" t="str">
        <f>feed!C442</f>
        <v>Steel Brotherhood</v>
      </c>
      <c r="D442">
        <f>SUMPRODUCT(MID(0&amp;feed!D442,LARGE(INDEX(ISNUMBER(--MID(feed!D442,ROW($1:$19),1))*
ROW($1:$19),0),ROW($1:$19))+1,1)*10^ROW($1:$19)/10)</f>
        <v>51</v>
      </c>
      <c r="E442">
        <f>SUMPRODUCT(MID(0&amp;feed!E442,LARGE(INDEX(ISNUMBER(--MID(feed!E442,ROW($1:$19),1))*
ROW($1:$19),0),ROW($1:$19))+1,1)*10^ROW($1:$19)/10)</f>
        <v>1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3</v>
      </c>
      <c r="I442" t="str">
        <f>feed!I442</f>
        <v>Good</v>
      </c>
      <c r="J442">
        <f>SUMPRODUCT(MID(0&amp;feed!J442,LARGE(INDEX(ISNUMBER(--MID(feed!J442,ROW($1:$19),1))*
ROW($1:$19),0),ROW($1:$19))+1,1)*10^ROW($1:$19)/10)</f>
        <v>16</v>
      </c>
      <c r="K442">
        <f>SUMPRODUCT(MID(0&amp;feed!K442,LARGE(INDEX(ISNUMBER(--MID(feed!K442,ROW($1:$19),1))*
ROW($1:$19),0),ROW($1:$19))+1,1)*10^ROW($1:$19)/10)</f>
        <v>16</v>
      </c>
      <c r="L442">
        <f>SUMPRODUCT(MID(0&amp;feed!L442,LARGE(INDEX(ISNUMBER(--MID(feed!L442,ROW($1:$19),1))*
ROW($1:$19),0),ROW($1:$19))+1,1)*10^ROW($1:$19)/10)</f>
        <v>9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1225</v>
      </c>
      <c r="O442">
        <f>SUMPRODUCT(MID(0&amp;feed!O442,LARGE(INDEX(ISNUMBER(--MID(feed!O442,ROW($1:$5),1))*
ROW($1:$5),0),ROW($1:$5))+1,1)*10^ROW($1:$5)/10)</f>
        <v>456</v>
      </c>
      <c r="P442" t="str">
        <f>feed!P442</f>
        <v>Untapped</v>
      </c>
      <c r="Q442">
        <f>IF(P442=0,40, IF(P442="Depleted",0, IF(P442="Near Depletion",10, IF(P442="Plentiful",70, IF(P442="Untapped",90,"Error")))))</f>
        <v>90</v>
      </c>
      <c r="R442" t="str">
        <f>feed!Q442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feed!R442</f>
        <v>Caribbean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42" t="str">
        <f>feed!U442</f>
        <v>http://blocgame.com/stats.php?id=63122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12395</v>
      </c>
      <c r="AA442" s="8">
        <f>V442/N442</f>
        <v>19.608163265306121</v>
      </c>
      <c r="AB442" s="4">
        <f>N442/6</f>
        <v>204.16666666666666</v>
      </c>
      <c r="AC442" s="4">
        <f>V442/6</f>
        <v>4003.3333333333335</v>
      </c>
    </row>
    <row r="443" spans="1:29" x14ac:dyDescent="0.25">
      <c r="A443" t="str">
        <f>feed!A443</f>
        <v>New Wadowice</v>
      </c>
      <c r="B443" t="str">
        <f>feed!B443</f>
        <v>anone2137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99</v>
      </c>
      <c r="E443">
        <f>SUMPRODUCT(MID(0&amp;feed!E443,LARGE(INDEX(ISNUMBER(--MID(feed!E443,ROW($1:$19),1))*
ROW($1:$19),0),ROW($1:$19))+1,1)*10^ROW($1:$19)/10)</f>
        <v>1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3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27</v>
      </c>
      <c r="L443">
        <f>SUMPRODUCT(MID(0&amp;feed!L443,LARGE(INDEX(ISNUMBER(--MID(feed!L443,ROW($1:$19),1))*
ROW($1:$19),0),ROW($1:$19))+1,1)*10^ROW($1:$19)/10)</f>
        <v>14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1224</v>
      </c>
      <c r="O443">
        <f>SUMPRODUCT(MID(0&amp;feed!O443,LARGE(INDEX(ISNUMBER(--MID(feed!O443,ROW($1:$5),1))*
ROW($1:$5),0),ROW($1:$5))+1,1)*10^ROW($1:$5)/10)</f>
        <v>1932</v>
      </c>
      <c r="P443" t="str">
        <f>feed!P443</f>
        <v>Untapped</v>
      </c>
      <c r="Q443">
        <f>IF(P443=0,40, IF(P443="Depleted",0, IF(P443="Near Depletion",10, IF(P443="Plentiful",70, IF(P443="Untapped",90,"Error")))))</f>
        <v>90</v>
      </c>
      <c r="R443" t="str">
        <f>feed!Q443</f>
        <v>Powerful</v>
      </c>
      <c r="S443">
        <f>IF(R443="None",0, IF(R443="Meagre",1.5, IF(R443="Small",3, IF(R443="Mediocre",4.5, IF(R443="Somewhat Large",6, IF(R443="Large",7.5, IF(R443="Powerful",9, IF(R443="Very Powerful",10,"Error"))))))))</f>
        <v>9</v>
      </c>
      <c r="T443" t="str">
        <f>feed!R443</f>
        <v>Atlas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443" t="str">
        <f>feed!U443</f>
        <v>http://blocgame.com/stats.php?id=61637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27160</v>
      </c>
      <c r="AA443" s="8">
        <f>V443/N443</f>
        <v>36.589052287581701</v>
      </c>
      <c r="AB443" s="4">
        <f>N443/6</f>
        <v>204</v>
      </c>
      <c r="AC443" s="4">
        <f>V443/6</f>
        <v>7464.166666666667</v>
      </c>
    </row>
    <row r="444" spans="1:29" x14ac:dyDescent="0.25">
      <c r="A444" t="str">
        <f>feed!A444</f>
        <v>awanghitam</v>
      </c>
      <c r="B444" t="str">
        <f>feed!B444</f>
        <v>awanghitam</v>
      </c>
      <c r="C444" t="str">
        <f>feed!C444</f>
        <v>Interpol</v>
      </c>
      <c r="D444">
        <f>SUMPRODUCT(MID(0&amp;feed!D444,LARGE(INDEX(ISNUMBER(--MID(feed!D444,ROW($1:$19),1))*
ROW($1:$19),0),ROW($1:$19))+1,1)*10^ROW($1:$19)/10)</f>
        <v>2</v>
      </c>
      <c r="E444">
        <f>SUMPRODUCT(MID(0&amp;feed!E444,LARGE(INDEX(ISNUMBER(--MID(feed!E444,ROW($1:$19),1))*
ROW($1:$19),0),ROW($1:$19))+1,1)*10^ROW($1:$19)/10)</f>
        <v>0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0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0</v>
      </c>
      <c r="K444">
        <f>SUMPRODUCT(MID(0&amp;feed!K444,LARGE(INDEX(ISNUMBER(--MID(feed!K444,ROW($1:$19),1))*
ROW($1:$19),0),ROW($1:$19))+1,1)*10^ROW($1:$19)/10)</f>
        <v>27</v>
      </c>
      <c r="L444">
        <f>SUMPRODUCT(MID(0&amp;feed!L444,LARGE(INDEX(ISNUMBER(--MID(feed!L444,ROW($1:$19),1))*
ROW($1:$19),0),ROW($1:$19))+1,1)*10^ROW($1:$19)/10)</f>
        <v>1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1223</v>
      </c>
      <c r="O444">
        <f>SUMPRODUCT(MID(0&amp;feed!O444,LARGE(INDEX(ISNUMBER(--MID(feed!O444,ROW($1:$5),1))*
ROW($1:$5),0),ROW($1:$5))+1,1)*10^ROW($1:$5)/10)</f>
        <v>228</v>
      </c>
      <c r="P444">
        <f>feed!P444</f>
        <v>0</v>
      </c>
      <c r="Q444">
        <f>IF(P444=0,40, IF(P444="Depleted",0, IF(P444="Near Depletion",10, IF(P444="Plentiful",70, IF(P444="Untapped",90,"Error")))))</f>
        <v>40</v>
      </c>
      <c r="R444" t="str">
        <f>feed!Q444</f>
        <v>Meagre</v>
      </c>
      <c r="S444">
        <f>IF(R444="None",0, IF(R444="Meagre",1.5, IF(R444="Small",3, IF(R444="Mediocre",4.5, IF(R444="Somewhat Large",6, IF(R444="Large",7.5, IF(R444="Powerful",9, IF(R444="Very Powerful",10,"Error"))))))))</f>
        <v>1.5</v>
      </c>
      <c r="T444" t="str">
        <f>feed!R444</f>
        <v>East Indies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444" t="str">
        <f>feed!U444</f>
        <v>http://blocgame.com/stats.php?id=60739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157</v>
      </c>
      <c r="AA444" s="8">
        <f>V444/N444</f>
        <v>8.7138184791496318</v>
      </c>
      <c r="AB444" s="4">
        <f>N444/6</f>
        <v>203.83333333333334</v>
      </c>
      <c r="AC444" s="4">
        <f>V444/6</f>
        <v>1776.1666666666667</v>
      </c>
    </row>
    <row r="445" spans="1:29" x14ac:dyDescent="0.25">
      <c r="A445" t="str">
        <f>feed!A445</f>
        <v>Terengganu</v>
      </c>
      <c r="B445" t="str">
        <f>feed!B445</f>
        <v>Farysa</v>
      </c>
      <c r="C445" t="str">
        <f>feed!C445</f>
        <v>The Fallen</v>
      </c>
      <c r="D445">
        <f>SUMPRODUCT(MID(0&amp;feed!D445,LARGE(INDEX(ISNUMBER(--MID(feed!D445,ROW($1:$19),1))*
ROW($1:$19),0),ROW($1:$19))+1,1)*10^ROW($1:$19)/10)</f>
        <v>71</v>
      </c>
      <c r="E445">
        <f>SUMPRODUCT(MID(0&amp;feed!E445,LARGE(INDEX(ISNUMBER(--MID(feed!E445,ROW($1:$19),1))*
ROW($1:$19),0),ROW($1:$19))+1,1)*10^ROW($1:$19)/10)</f>
        <v>2</v>
      </c>
      <c r="F445" t="str">
        <f>feed!F445</f>
        <v>Second World War surplus</v>
      </c>
      <c r="G445" t="str">
        <f>feed!G445</f>
        <v>Nice</v>
      </c>
      <c r="H445">
        <f>SUMPRODUCT(MID(0&amp;feed!H445,LARGE(INDEX(ISNUMBER(--MID(feed!H445,ROW($1:$1),1))*
ROW($1:$1),0),ROW($1:$1))+1,1)*10^ROW($1:$1)/10)</f>
        <v>2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2</v>
      </c>
      <c r="K445">
        <f>SUMPRODUCT(MID(0&amp;feed!K445,LARGE(INDEX(ISNUMBER(--MID(feed!K445,ROW($1:$19),1))*
ROW($1:$19),0),ROW($1:$19))+1,1)*10^ROW($1:$19)/10)</f>
        <v>6</v>
      </c>
      <c r="L445">
        <f>SUMPRODUCT(MID(0&amp;feed!L445,LARGE(INDEX(ISNUMBER(--MID(feed!L445,ROW($1:$19),1))*
ROW($1:$19),0),ROW($1:$19))+1,1)*10^ROW($1:$19)/10)</f>
        <v>5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1220</v>
      </c>
      <c r="O445">
        <f>SUMPRODUCT(MID(0&amp;feed!O445,LARGE(INDEX(ISNUMBER(--MID(feed!O445,ROW($1:$5),1))*
ROW($1:$5),0),ROW($1:$5))+1,1)*10^ROW($1:$5)/10)</f>
        <v>130</v>
      </c>
      <c r="P445">
        <f>feed!P445</f>
        <v>0</v>
      </c>
      <c r="Q445">
        <f>IF(P445=0,40, IF(P445="Depleted",0, IF(P445="Near Depletion",10, IF(P445="Plentiful",70, IF(P445="Untapped",90,"Error")))))</f>
        <v>40</v>
      </c>
      <c r="R445" t="str">
        <f>feed!Q445</f>
        <v>Somewhat Large</v>
      </c>
      <c r="S445">
        <f>IF(R445="None",0, IF(R445="Meagre",1.5, IF(R445="Small",3, IF(R445="Mediocre",4.5, IF(R445="Somewhat Large",6, IF(R445="Large",7.5, IF(R445="Powerful",9, IF(R445="Very Powerful",10,"Error"))))))))</f>
        <v>6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445" t="str">
        <f>feed!U445</f>
        <v>http://blocgame.com/stats.php?id=60615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26253</v>
      </c>
      <c r="AA445" s="8">
        <f>V445/N445</f>
        <v>26.129508196721311</v>
      </c>
      <c r="AB445" s="4">
        <f>N445/6</f>
        <v>203.33333333333334</v>
      </c>
      <c r="AC445" s="4">
        <f>V445/6</f>
        <v>5313</v>
      </c>
    </row>
    <row r="446" spans="1:29" x14ac:dyDescent="0.25">
      <c r="A446" t="str">
        <f>feed!A446</f>
        <v>Chanada</v>
      </c>
      <c r="B446" t="str">
        <f>feed!B446</f>
        <v>chad7405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79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2</v>
      </c>
      <c r="I446" t="str">
        <f>feed!I446</f>
        <v>Standard</v>
      </c>
      <c r="J446">
        <f>SUMPRODUCT(MID(0&amp;feed!J446,LARGE(INDEX(ISNUMBER(--MID(feed!J446,ROW($1:$19),1))*
ROW($1:$19),0),ROW($1:$19))+1,1)*10^ROW($1:$19)/10)</f>
        <v>8</v>
      </c>
      <c r="K446">
        <f>SUMPRODUCT(MID(0&amp;feed!K446,LARGE(INDEX(ISNUMBER(--MID(feed!K446,ROW($1:$19),1))*
ROW($1:$19),0),ROW($1:$19))+1,1)*10^ROW($1:$19)/10)</f>
        <v>9</v>
      </c>
      <c r="L446">
        <f>SUMPRODUCT(MID(0&amp;feed!L446,LARGE(INDEX(ISNUMBER(--MID(feed!L446,ROW($1:$19),1))*
ROW($1:$19),0),ROW($1:$19))+1,1)*10^ROW($1:$19)/10)</f>
        <v>9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1216</v>
      </c>
      <c r="O446">
        <f>SUMPRODUCT(MID(0&amp;feed!O446,LARGE(INDEX(ISNUMBER(--MID(feed!O446,ROW($1:$5),1))*
ROW($1:$5),0),ROW($1:$5))+1,1)*10^ROW($1:$5)/10)</f>
        <v>3342</v>
      </c>
      <c r="P446" t="str">
        <f>feed!P446</f>
        <v>Untapped</v>
      </c>
      <c r="Q446">
        <f>IF(P446=0,40, IF(P446="Depleted",0, IF(P446="Near Depletion",10, IF(P446="Plentiful",70, IF(P446="Untapped",90,"Error")))))</f>
        <v>90</v>
      </c>
      <c r="R446" t="str">
        <f>feed!Q446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feed!R446</f>
        <v>Arabia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446" t="str">
        <f>feed!U446</f>
        <v>http://blocgame.com/stats.php?id=58742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18725</v>
      </c>
      <c r="AA446" s="8">
        <f>V446/N446</f>
        <v>22.183388157894736</v>
      </c>
      <c r="AB446" s="4">
        <f>N446/6</f>
        <v>202.66666666666666</v>
      </c>
      <c r="AC446" s="4">
        <f>V446/6</f>
        <v>4495.833333333333</v>
      </c>
    </row>
    <row r="447" spans="1:29" x14ac:dyDescent="0.25">
      <c r="A447" t="str">
        <f>feed!A447</f>
        <v>Novi Sad</v>
      </c>
      <c r="B447" t="str">
        <f>feed!B447</f>
        <v>Serbian Gamer</v>
      </c>
      <c r="C447" t="str">
        <f>feed!C447</f>
        <v>The Fallen</v>
      </c>
      <c r="D447">
        <f>SUMPRODUCT(MID(0&amp;feed!D447,LARGE(INDEX(ISNUMBER(--MID(feed!D447,ROW($1:$19),1))*
ROW($1:$19),0),ROW($1:$19))+1,1)*10^ROW($1:$19)/10)</f>
        <v>26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11</v>
      </c>
      <c r="L447">
        <f>SUMPRODUCT(MID(0&amp;feed!L447,LARGE(INDEX(ISNUMBER(--MID(feed!L447,ROW($1:$19),1))*
ROW($1:$19),0),ROW($1:$19))+1,1)*10^ROW($1:$19)/10)</f>
        <v>7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1216</v>
      </c>
      <c r="O447">
        <f>SUMPRODUCT(MID(0&amp;feed!O447,LARGE(INDEX(ISNUMBER(--MID(feed!O447,ROW($1:$5),1))*
ROW($1:$5),0),ROW($1:$5))+1,1)*10^ROW($1:$5)/10)</f>
        <v>3061</v>
      </c>
      <c r="P447" t="str">
        <f>feed!P447</f>
        <v>Plentiful</v>
      </c>
      <c r="Q447">
        <f>IF(P447=0,40, IF(P447="Depleted",0, IF(P447="Near Depletion",10, IF(P447="Plentiful",70, IF(P447="Untapped",90,"Error")))))</f>
        <v>70</v>
      </c>
      <c r="R447" t="str">
        <f>feed!Q447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feed!R447</f>
        <v>Egypt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447" t="str">
        <f>feed!U447</f>
        <v>http://blocgame.com/stats.php?id=60752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18057</v>
      </c>
      <c r="AA447" s="8">
        <f>V447/N447</f>
        <v>21.634046052631579</v>
      </c>
      <c r="AB447" s="4">
        <f>N447/6</f>
        <v>202.66666666666666</v>
      </c>
      <c r="AC447" s="4">
        <f>V447/6</f>
        <v>4384.5</v>
      </c>
    </row>
    <row r="448" spans="1:29" x14ac:dyDescent="0.25">
      <c r="A448" t="str">
        <f>feed!A448</f>
        <v>Spartang</v>
      </c>
      <c r="B448" t="str">
        <f>feed!B448</f>
        <v>Najib abdul razak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23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Nice</v>
      </c>
      <c r="H448">
        <f>SUMPRODUCT(MID(0&amp;feed!H448,LARGE(INDEX(ISNUMBER(--MID(feed!H448,ROW($1:$1),1))*
ROW($1:$1),0),ROW($1:$1))+1,1)*10^ROW($1:$1)/10)</f>
        <v>1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13</v>
      </c>
      <c r="L448">
        <f>SUMPRODUCT(MID(0&amp;feed!L448,LARGE(INDEX(ISNUMBER(--MID(feed!L448,ROW($1:$19),1))*
ROW($1:$19),0),ROW($1:$19))+1,1)*10^ROW($1:$19)/10)</f>
        <v>3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1213</v>
      </c>
      <c r="O448">
        <f>SUMPRODUCT(MID(0&amp;feed!O448,LARGE(INDEX(ISNUMBER(--MID(feed!O448,ROW($1:$5),1))*
ROW($1:$5),0),ROW($1:$5))+1,1)*10^ROW($1:$5)/10)</f>
        <v>218</v>
      </c>
      <c r="P448">
        <f>feed!P448</f>
        <v>0</v>
      </c>
      <c r="Q448">
        <f>IF(P448=0,40, IF(P448="Depleted",0, IF(P448="Near Depletion",10, IF(P448="Plentiful",70, IF(P448="Untapped",90,"Error")))))</f>
        <v>40</v>
      </c>
      <c r="R448" t="str">
        <f>feed!Q448</f>
        <v>Small</v>
      </c>
      <c r="S448">
        <f>IF(R448="None",0, IF(R448="Meagre",1.5, IF(R448="Small",3, IF(R448="Mediocre",4.5, IF(R448="Somewhat Large",6, IF(R448="Large",7.5, IF(R448="Powerful",9, IF(R448="Very Powerful",10,"Error"))))))))</f>
        <v>3</v>
      </c>
      <c r="T448" t="str">
        <f>feed!R448</f>
        <v>Caribbean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448" t="str">
        <f>feed!U448</f>
        <v>http://blocgame.com/stats.php?id=64166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17597</v>
      </c>
      <c r="AA448" s="8">
        <f>V448/N448</f>
        <v>20.071723000824402</v>
      </c>
      <c r="AB448" s="4">
        <f>N448/6</f>
        <v>202.16666666666666</v>
      </c>
      <c r="AC448" s="4">
        <f>V448/6</f>
        <v>4057.8333333333335</v>
      </c>
    </row>
    <row r="449" spans="1:29" x14ac:dyDescent="0.25">
      <c r="A449" t="str">
        <f>feed!A449</f>
        <v>The Abarat</v>
      </c>
      <c r="B449" t="str">
        <f>feed!B449</f>
        <v>John Mischeif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93</v>
      </c>
      <c r="E449">
        <f>SUMPRODUCT(MID(0&amp;feed!E449,LARGE(INDEX(ISNUMBER(--MID(feed!E449,ROW($1:$19),1))*
ROW($1:$19),0),ROW($1:$19))+1,1)*10^ROW($1:$19)/10)</f>
        <v>5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21</v>
      </c>
      <c r="K449">
        <f>SUMPRODUCT(MID(0&amp;feed!K449,LARGE(INDEX(ISNUMBER(--MID(feed!K449,ROW($1:$19),1))*
ROW($1:$19),0),ROW($1:$19))+1,1)*10^ROW($1:$19)/10)</f>
        <v>17</v>
      </c>
      <c r="L449">
        <f>SUMPRODUCT(MID(0&amp;feed!L449,LARGE(INDEX(ISNUMBER(--MID(feed!L449,ROW($1:$19),1))*
ROW($1:$19),0),ROW($1:$19))+1,1)*10^ROW($1:$19)/10)</f>
        <v>7</v>
      </c>
      <c r="M449" t="str">
        <f>feed!M449</f>
        <v>Mixed Economy</v>
      </c>
      <c r="N449">
        <f>SUMPRODUCT(MID(0&amp;feed!N449,LARGE(INDEX(ISNUMBER(--MID(feed!N449,ROW($1:$5),1))*
ROW($1:$5),0),ROW($1:$5))+1,1)*10^ROW($1:$5)/10)</f>
        <v>1211</v>
      </c>
      <c r="O449">
        <f>SUMPRODUCT(MID(0&amp;feed!O449,LARGE(INDEX(ISNUMBER(--MID(feed!O449,ROW($1:$5),1))*
ROW($1:$5),0),ROW($1:$5))+1,1)*10^ROW($1:$5)/10)</f>
        <v>2969</v>
      </c>
      <c r="P449" t="str">
        <f>feed!P449</f>
        <v>Untapped</v>
      </c>
      <c r="Q449">
        <f>IF(P449=0,40, IF(P449="Depleted",0, IF(P449="Near Depletion",10, IF(P449="Plentiful",70, IF(P449="Untapped",90,"Error")))))</f>
        <v>90</v>
      </c>
      <c r="R449" t="str">
        <f>feed!Q449</f>
        <v>Powerful</v>
      </c>
      <c r="S449">
        <f>IF(R449="None",0, IF(R449="Meagre",1.5, IF(R449="Small",3, IF(R449="Mediocre",4.5, IF(R449="Somewhat Large",6, IF(R449="Large",7.5, IF(R449="Powerful",9, IF(R449="Very Powerful",10,"Error"))))))))</f>
        <v>9</v>
      </c>
      <c r="T449" t="str">
        <f>feed!R449</f>
        <v>Arabia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449" t="str">
        <f>feed!U449</f>
        <v>http://blocgame.com/stats.php?id=40068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15569</v>
      </c>
      <c r="AA449" s="8">
        <f>V449/N449</f>
        <v>22.14616019818332</v>
      </c>
      <c r="AB449" s="4">
        <f>N449/6</f>
        <v>201.83333333333334</v>
      </c>
      <c r="AC449" s="4">
        <f>V449/6</f>
        <v>4469.833333333333</v>
      </c>
    </row>
    <row r="450" spans="1:29" x14ac:dyDescent="0.25">
      <c r="A450" t="str">
        <f>feed!A450</f>
        <v>Bantersciz</v>
      </c>
      <c r="B450" t="str">
        <f>feed!B450</f>
        <v>Banterscnizzle Cuperpatch</v>
      </c>
      <c r="C450" t="str">
        <f>feed!C450</f>
        <v>Steel Brotherhood</v>
      </c>
      <c r="D450">
        <f>SUMPRODUCT(MID(0&amp;feed!D450,LARGE(INDEX(ISNUMBER(--MID(feed!D450,ROW($1:$19),1))*
ROW($1:$19),0),ROW($1:$19))+1,1)*10^ROW($1:$19)/10)</f>
        <v>0</v>
      </c>
      <c r="E450">
        <f>SUMPRODUCT(MID(0&amp;feed!E450,LARGE(INDEX(ISNUMBER(--MID(feed!E450,ROW($1:$19),1))*
ROW($1:$19),0),ROW($1:$19))+1,1)*10^ROW($1:$19)/10)</f>
        <v>0</v>
      </c>
      <c r="F450" t="str">
        <f>feed!F450</f>
        <v>First World War surplus</v>
      </c>
      <c r="G450" t="str">
        <f>feed!G450</f>
        <v>Normal</v>
      </c>
      <c r="H450">
        <f>SUMPRODUCT(MID(0&amp;feed!H450,LARGE(INDEX(ISNUMBER(--MID(feed!H450,ROW($1:$1),1))*
ROW($1:$1),0),ROW($1:$1))+1,1)*10^ROW($1:$1)/10)</f>
        <v>2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3</v>
      </c>
      <c r="L450">
        <f>SUMPRODUCT(MID(0&amp;feed!L450,LARGE(INDEX(ISNUMBER(--MID(feed!L450,ROW($1:$19),1))*
ROW($1:$19),0),ROW($1:$19))+1,1)*10^ROW($1:$19)/10)</f>
        <v>3</v>
      </c>
      <c r="M450" t="str">
        <f>feed!M450</f>
        <v>Free Market</v>
      </c>
      <c r="N450">
        <f>SUMPRODUCT(MID(0&amp;feed!N450,LARGE(INDEX(ISNUMBER(--MID(feed!N450,ROW($1:$5),1))*
ROW($1:$5),0),ROW($1:$5))+1,1)*10^ROW($1:$5)/10)</f>
        <v>1208</v>
      </c>
      <c r="O450">
        <f>SUMPRODUCT(MID(0&amp;feed!O450,LARGE(INDEX(ISNUMBER(--MID(feed!O450,ROW($1:$5),1))*
ROW($1:$5),0),ROW($1:$5))+1,1)*10^ROW($1:$5)/10)</f>
        <v>159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feed!R450</f>
        <v>Southern Africa</v>
      </c>
      <c r="U450" t="str">
        <f>feed!S450</f>
        <v>Neutral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450" t="str">
        <f>feed!U450</f>
        <v>http://blocgame.com/stats.php?id=63604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21</v>
      </c>
      <c r="AA450" s="8">
        <f>V450/N450</f>
        <v>3.1216887417218544</v>
      </c>
      <c r="AB450" s="4">
        <f>N450/6</f>
        <v>201.33333333333334</v>
      </c>
      <c r="AC450" s="4">
        <f>V450/6</f>
        <v>628.5</v>
      </c>
    </row>
    <row r="451" spans="1:29" x14ac:dyDescent="0.25">
      <c r="A451" t="str">
        <f>feed!A451</f>
        <v>Abel</v>
      </c>
      <c r="B451" t="str">
        <f>feed!B451</f>
        <v>ProtoGoomba</v>
      </c>
      <c r="C451" t="str">
        <f>feed!C451</f>
        <v>The Order</v>
      </c>
      <c r="D451">
        <f>SUMPRODUCT(MID(0&amp;feed!D451,LARGE(INDEX(ISNUMBER(--MID(feed!D451,ROW($1:$19),1))*
ROW($1:$19),0),ROW($1:$19))+1,1)*10^ROW($1:$19)/10)</f>
        <v>53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1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16</v>
      </c>
      <c r="K451">
        <f>SUMPRODUCT(MID(0&amp;feed!K451,LARGE(INDEX(ISNUMBER(--MID(feed!K451,ROW($1:$19),1))*
ROW($1:$19),0),ROW($1:$19))+1,1)*10^ROW($1:$19)/10)</f>
        <v>9</v>
      </c>
      <c r="L451">
        <f>SUMPRODUCT(MID(0&amp;feed!L451,LARGE(INDEX(ISNUMBER(--MID(feed!L451,ROW($1:$19),1))*
ROW($1:$19),0),ROW($1:$19))+1,1)*10^ROW($1:$19)/10)</f>
        <v>6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1207</v>
      </c>
      <c r="O451">
        <f>SUMPRODUCT(MID(0&amp;feed!O451,LARGE(INDEX(ISNUMBER(--MID(feed!O451,ROW($1:$5),1))*
ROW($1:$5),0),ROW($1:$5))+1,1)*10^ROW($1:$5)/10)</f>
        <v>2619</v>
      </c>
      <c r="P451" t="str">
        <f>feed!P451</f>
        <v>Near Depletion</v>
      </c>
      <c r="Q451">
        <f>IF(P451=0,40, IF(P451="Depleted",0, IF(P451="Near Depletion",10, IF(P451="Plentiful",70, IF(P451="Untapped",90,"Error")))))</f>
        <v>10</v>
      </c>
      <c r="R451" t="str">
        <f>feed!Q451</f>
        <v>Somewhat Large</v>
      </c>
      <c r="S451">
        <f>IF(R451="None",0, IF(R451="Meagre",1.5, IF(R451="Small",3, IF(R451="Mediocre",4.5, IF(R451="Somewhat Large",6, IF(R451="Large",7.5, IF(R451="Powerful",9, IF(R451="Very Powerful",10,"Error"))))))))</f>
        <v>6</v>
      </c>
      <c r="T451" t="str">
        <f>feed!R451</f>
        <v>Atlas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451" t="str">
        <f>feed!U451</f>
        <v>http://blocgame.com/stats.php?id=64248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6728</v>
      </c>
      <c r="AA451" s="8">
        <f>V451/N451</f>
        <v>10.855840927920465</v>
      </c>
      <c r="AB451" s="4">
        <f>N451/6</f>
        <v>201.16666666666666</v>
      </c>
      <c r="AC451" s="4">
        <f>V451/6</f>
        <v>2183.8333333333335</v>
      </c>
    </row>
    <row r="452" spans="1:29" x14ac:dyDescent="0.25">
      <c r="A452" t="str">
        <f>feed!A452</f>
        <v>Chinese Empire</v>
      </c>
      <c r="B452" t="str">
        <f>feed!B452</f>
        <v>Chairman Mao Zedong</v>
      </c>
      <c r="C452" t="str">
        <f>feed!C452</f>
        <v>The Hetairoi Guild</v>
      </c>
      <c r="D452">
        <f>SUMPRODUCT(MID(0&amp;feed!D452,LARGE(INDEX(ISNUMBER(--MID(feed!D452,ROW($1:$19),1))*
ROW($1:$19),0),ROW($1:$19))+1,1)*10^ROW($1:$19)/10)</f>
        <v>72</v>
      </c>
      <c r="E452">
        <f>SUMPRODUCT(MID(0&amp;feed!E452,LARGE(INDEX(ISNUMBER(--MID(feed!E452,ROW($1:$19),1))*
ROW($1:$19),0),ROW($1:$19))+1,1)*10^ROW($1:$19)/10)</f>
        <v>1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Elite</v>
      </c>
      <c r="J452">
        <f>SUMPRODUCT(MID(0&amp;feed!J452,LARGE(INDEX(ISNUMBER(--MID(feed!J452,ROW($1:$19),1))*
ROW($1:$19),0),ROW($1:$19))+1,1)*10^ROW($1:$19)/10)</f>
        <v>50</v>
      </c>
      <c r="K452">
        <f>SUMPRODUCT(MID(0&amp;feed!K452,LARGE(INDEX(ISNUMBER(--MID(feed!K452,ROW($1:$19),1))*
ROW($1:$19),0),ROW($1:$19))+1,1)*10^ROW($1:$19)/10)</f>
        <v>12</v>
      </c>
      <c r="L452">
        <f>SUMPRODUCT(MID(0&amp;feed!L452,LARGE(INDEX(ISNUMBER(--MID(feed!L452,ROW($1:$19),1))*
ROW($1:$19),0),ROW($1:$19))+1,1)*10^ROW($1:$19)/10)</f>
        <v>8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1199</v>
      </c>
      <c r="O452">
        <f>SUMPRODUCT(MID(0&amp;feed!O452,LARGE(INDEX(ISNUMBER(--MID(feed!O452,ROW($1:$5),1))*
ROW($1:$5),0),ROW($1:$5))+1,1)*10^ROW($1:$5)/10)</f>
        <v>15</v>
      </c>
      <c r="P452" t="str">
        <f>feed!P452</f>
        <v>Untapped</v>
      </c>
      <c r="Q452">
        <f>IF(P452=0,40, IF(P452="Depleted",0, IF(P452="Near Depletion",10, IF(P452="Plentiful",70, IF(P452="Untapped",90,"Error")))))</f>
        <v>90</v>
      </c>
      <c r="R452" t="str">
        <f>feed!Q452</f>
        <v>Somewhat Large</v>
      </c>
      <c r="S452">
        <f>IF(R452="None",0, IF(R452="Meagre",1.5, IF(R452="Small",3, IF(R452="Mediocre",4.5, IF(R452="Somewhat Large",6, IF(R452="Large",7.5, IF(R452="Powerful",9, IF(R452="Very Powerful",10,"Error"))))))))</f>
        <v>6</v>
      </c>
      <c r="T452" t="str">
        <f>feed!R452</f>
        <v>China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452" t="str">
        <f>feed!U452</f>
        <v>http://blocgame.com/stats.php?id=54448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27801</v>
      </c>
      <c r="AA452" s="8">
        <f>V452/N452</f>
        <v>30.693077564637196</v>
      </c>
      <c r="AB452" s="4">
        <f>N452/6</f>
        <v>199.83333333333334</v>
      </c>
      <c r="AC452" s="4">
        <f>V452/6</f>
        <v>6133.5</v>
      </c>
    </row>
    <row r="453" spans="1:29" x14ac:dyDescent="0.25">
      <c r="A453" t="str">
        <f>feed!A453</f>
        <v>XDXDXD</v>
      </c>
      <c r="B453" t="str">
        <f>feed!B453</f>
        <v>MalaysianMaster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8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2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32</v>
      </c>
      <c r="K453">
        <f>SUMPRODUCT(MID(0&amp;feed!K453,LARGE(INDEX(ISNUMBER(--MID(feed!K453,ROW($1:$19),1))*
ROW($1:$19),0),ROW($1:$19))+1,1)*10^ROW($1:$19)/10)</f>
        <v>9</v>
      </c>
      <c r="L453">
        <f>SUMPRODUCT(MID(0&amp;feed!L453,LARGE(INDEX(ISNUMBER(--MID(feed!L453,ROW($1:$19),1))*
ROW($1:$19),0),ROW($1:$19))+1,1)*10^ROW($1:$19)/10)</f>
        <v>7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1197</v>
      </c>
      <c r="O453">
        <f>SUMPRODUCT(MID(0&amp;feed!O453,LARGE(INDEX(ISNUMBER(--MID(feed!O453,ROW($1:$5),1))*
ROW($1:$5),0),ROW($1:$5))+1,1)*10^ROW($1:$5)/10)</f>
        <v>2196</v>
      </c>
      <c r="P453" t="str">
        <f>feed!P453</f>
        <v>Untapped</v>
      </c>
      <c r="Q453">
        <f>IF(P453=0,40, IF(P453="Depleted",0, IF(P453="Near Depletion",10, IF(P453="Plentiful",70, IF(P453="Untapped",90,"Error")))))</f>
        <v>90</v>
      </c>
      <c r="R453" t="str">
        <f>feed!Q453</f>
        <v>Meagre</v>
      </c>
      <c r="S453">
        <f>IF(R453="None",0, IF(R453="Meagre",1.5, IF(R453="Small",3, IF(R453="Mediocre",4.5, IF(R453="Somewhat Large",6, IF(R453="Large",7.5, IF(R453="Powerful",9, IF(R453="Very Powerful",10,"Error"))))))))</f>
        <v>1.5</v>
      </c>
      <c r="T453" t="str">
        <f>feed!R453</f>
        <v>Mesopotamia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453" t="str">
        <f>feed!U453</f>
        <v>http://blocgame.com/stats.php?id=61521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>V453-H453*750-K453*375-L453*375</f>
        <v>5776</v>
      </c>
      <c r="AA453" s="8">
        <f>V453/N453</f>
        <v>11.091060985797828</v>
      </c>
      <c r="AB453" s="4">
        <f>N453/6</f>
        <v>199.5</v>
      </c>
      <c r="AC453" s="4">
        <f>V453/6</f>
        <v>2212.6666666666665</v>
      </c>
    </row>
    <row r="454" spans="1:29" x14ac:dyDescent="0.25">
      <c r="A454" t="str">
        <f>feed!A454</f>
        <v>The Shitposters</v>
      </c>
      <c r="B454" t="str">
        <f>feed!B454</f>
        <v>The Pez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78</v>
      </c>
      <c r="E454">
        <f>SUMPRODUCT(MID(0&amp;feed!E454,LARGE(INDEX(ISNUMBER(--MID(feed!E454,ROW($1:$19),1))*
ROW($1:$19),0),ROW($1:$19))+1,1)*10^ROW($1:$19)/10)</f>
        <v>4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2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2</v>
      </c>
      <c r="K454">
        <f>SUMPRODUCT(MID(0&amp;feed!K454,LARGE(INDEX(ISNUMBER(--MID(feed!K454,ROW($1:$19),1))*
ROW($1:$19),0),ROW($1:$19))+1,1)*10^ROW($1:$19)/10)</f>
        <v>8</v>
      </c>
      <c r="L454">
        <f>SUMPRODUCT(MID(0&amp;feed!L454,LARGE(INDEX(ISNUMBER(--MID(feed!L454,ROW($1:$19),1))*
ROW($1:$19),0),ROW($1:$19))+1,1)*10^ROW($1:$19)/10)</f>
        <v>4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1197</v>
      </c>
      <c r="O454">
        <f>SUMPRODUCT(MID(0&amp;feed!O454,LARGE(INDEX(ISNUMBER(--MID(feed!O454,ROW($1:$5),1))*
ROW($1:$5),0),ROW($1:$5))+1,1)*10^ROW($1:$5)/10)</f>
        <v>156</v>
      </c>
      <c r="P454" t="str">
        <f>feed!P454</f>
        <v>Untapped</v>
      </c>
      <c r="Q454">
        <f>IF(P454=0,40, IF(P454="Depleted",0, IF(P454="Near Depletion",10, IF(P454="Plentiful",70, IF(P454="Untapped",90,"Error")))))</f>
        <v>90</v>
      </c>
      <c r="R454" t="str">
        <f>feed!Q454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feed!R454</f>
        <v>Caribbean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454" t="str">
        <f>feed!U454</f>
        <v>http://blocgame.com/stats.php?id=63636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23068</v>
      </c>
      <c r="AA454" s="8">
        <f>V454/N454</f>
        <v>24.284043441938177</v>
      </c>
      <c r="AB454" s="4">
        <f>N454/6</f>
        <v>199.5</v>
      </c>
      <c r="AC454" s="4">
        <f>V454/6</f>
        <v>4844.666666666667</v>
      </c>
    </row>
    <row r="455" spans="1:29" x14ac:dyDescent="0.25">
      <c r="A455" t="str">
        <f>feed!A455</f>
        <v>Cascoia</v>
      </c>
      <c r="B455" t="str">
        <f>feed!B455</f>
        <v>unioncomic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108</v>
      </c>
      <c r="E455">
        <f>SUMPRODUCT(MID(0&amp;feed!E455,LARGE(INDEX(ISNUMBER(--MID(feed!E455,ROW($1:$19),1))*
ROW($1:$19),0),ROW($1:$19))+1,1)*10^ROW($1:$19)/10)</f>
        <v>3</v>
      </c>
      <c r="F455" t="str">
        <f>feed!F455</f>
        <v>Korean War surplus</v>
      </c>
      <c r="G455" t="str">
        <f>feed!G455</f>
        <v>Angelic</v>
      </c>
      <c r="H455">
        <f>SUMPRODUCT(MID(0&amp;feed!H455,LARGE(INDEX(ISNUMBER(--MID(feed!H455,ROW($1:$1),1))*
ROW($1:$1),0),ROW($1:$1))+1,1)*10^ROW($1:$1)/10)</f>
        <v>4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1</v>
      </c>
      <c r="K455">
        <f>SUMPRODUCT(MID(0&amp;feed!K455,LARGE(INDEX(ISNUMBER(--MID(feed!K455,ROW($1:$19),1))*
ROW($1:$19),0),ROW($1:$19))+1,1)*10^ROW($1:$19)/10)</f>
        <v>36</v>
      </c>
      <c r="L455">
        <f>SUMPRODUCT(MID(0&amp;feed!L455,LARGE(INDEX(ISNUMBER(--MID(feed!L455,ROW($1:$19),1))*
ROW($1:$19),0),ROW($1:$19))+1,1)*10^ROW($1:$19)/10)</f>
        <v>16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1194</v>
      </c>
      <c r="O455">
        <f>SUMPRODUCT(MID(0&amp;feed!O455,LARGE(INDEX(ISNUMBER(--MID(feed!O455,ROW($1:$5),1))*
ROW($1:$5),0),ROW($1:$5))+1,1)*10^ROW($1:$5)/10)</f>
        <v>5565</v>
      </c>
      <c r="P455" t="str">
        <f>feed!P455</f>
        <v>Plentiful</v>
      </c>
      <c r="Q455">
        <f>IF(P455=0,40, IF(P455="Depleted",0, IF(P455="Near Depletion",10, IF(P455="Plentiful",70, IF(P455="Untapped",90,"Error")))))</f>
        <v>70</v>
      </c>
      <c r="R455" t="str">
        <f>feed!Q455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feed!R455</f>
        <v>Arabia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455" t="str">
        <f>feed!U455</f>
        <v>http://blocgame.com/stats.php?id=54174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22321</v>
      </c>
      <c r="AA455" s="8">
        <f>V455/N455</f>
        <v>37.538525963149077</v>
      </c>
      <c r="AB455" s="4">
        <f>N455/6</f>
        <v>199</v>
      </c>
      <c r="AC455" s="4">
        <f>V455/6</f>
        <v>7470.166666666667</v>
      </c>
    </row>
    <row r="456" spans="1:29" x14ac:dyDescent="0.25">
      <c r="A456" t="str">
        <f>feed!A456</f>
        <v>kodiang</v>
      </c>
      <c r="B456" t="str">
        <f>feed!B456</f>
        <v>tester2</v>
      </c>
      <c r="C456" t="str">
        <f>feed!C456</f>
        <v>The United Nations</v>
      </c>
      <c r="D456">
        <f>SUMPRODUCT(MID(0&amp;feed!D456,LARGE(INDEX(ISNUMBER(--MID(feed!D456,ROW($1:$19),1))*
ROW($1:$19),0),ROW($1:$19))+1,1)*10^ROW($1:$19)/10)</f>
        <v>96</v>
      </c>
      <c r="E456">
        <f>SUMPRODUCT(MID(0&amp;feed!E456,LARGE(INDEX(ISNUMBER(--MID(feed!E456,ROW($1:$19),1))*
ROW($1:$19),0),ROW($1:$19))+1,1)*10^ROW($1:$19)/10)</f>
        <v>4</v>
      </c>
      <c r="F456" t="str">
        <f>feed!F456</f>
        <v>Korean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4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2</v>
      </c>
      <c r="K456">
        <f>SUMPRODUCT(MID(0&amp;feed!K456,LARGE(INDEX(ISNUMBER(--MID(feed!K456,ROW($1:$19),1))*
ROW($1:$19),0),ROW($1:$19))+1,1)*10^ROW($1:$19)/10)</f>
        <v>26</v>
      </c>
      <c r="L456">
        <f>SUMPRODUCT(MID(0&amp;feed!L456,LARGE(INDEX(ISNUMBER(--MID(feed!L456,ROW($1:$19),1))*
ROW($1:$19),0),ROW($1:$19))+1,1)*10^ROW($1:$19)/10)</f>
        <v>14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1192</v>
      </c>
      <c r="O456">
        <f>SUMPRODUCT(MID(0&amp;feed!O456,LARGE(INDEX(ISNUMBER(--MID(feed!O456,ROW($1:$5),1))*
ROW($1:$5),0),ROW($1:$5))+1,1)*10^ROW($1:$5)/10)</f>
        <v>402</v>
      </c>
      <c r="P456" t="str">
        <f>feed!P456</f>
        <v>Untapped</v>
      </c>
      <c r="Q456">
        <f>IF(P456=0,40, IF(P456="Depleted",0, IF(P456="Near Depletion",10, IF(P456="Plentiful",70, IF(P456="Untapped",90,"Error")))))</f>
        <v>90</v>
      </c>
      <c r="R456" t="str">
        <f>feed!Q456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feed!R456</f>
        <v>Pacific Rim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456" t="str">
        <f>feed!U456</f>
        <v>http://blocgame.com/stats.php?id=60531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13110</v>
      </c>
      <c r="AA456" s="8">
        <f>V456/N456</f>
        <v>26.098993288590606</v>
      </c>
      <c r="AB456" s="4">
        <f>N456/6</f>
        <v>198.66666666666666</v>
      </c>
      <c r="AC456" s="4">
        <f>V456/6</f>
        <v>5185</v>
      </c>
    </row>
    <row r="457" spans="1:29" x14ac:dyDescent="0.25">
      <c r="A457" t="str">
        <f>feed!A457</f>
        <v>OurTown</v>
      </c>
      <c r="B457" t="str">
        <f>feed!B457</f>
        <v>StarlightGlimmer</v>
      </c>
      <c r="C457" t="str">
        <f>feed!C457</f>
        <v>The Order</v>
      </c>
      <c r="D457">
        <f>SUMPRODUCT(MID(0&amp;feed!D457,LARGE(INDEX(ISNUMBER(--MID(feed!D457,ROW($1:$19),1))*
ROW($1:$19),0),ROW($1:$19))+1,1)*10^ROW($1:$19)/10)</f>
        <v>149</v>
      </c>
      <c r="E457">
        <f>SUMPRODUCT(MID(0&amp;feed!E457,LARGE(INDEX(ISNUMBER(--MID(feed!E457,ROW($1:$19),1))*
ROW($1:$19),0),ROW($1:$19))+1,1)*10^ROW($1:$19)/10)</f>
        <v>12</v>
      </c>
      <c r="F457" t="str">
        <f>feed!F457</f>
        <v>Korean War surplus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6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7</v>
      </c>
      <c r="K457">
        <f>SUMPRODUCT(MID(0&amp;feed!K457,LARGE(INDEX(ISNUMBER(--MID(feed!K457,ROW($1:$19),1))*
ROW($1:$19),0),ROW($1:$19))+1,1)*10^ROW($1:$19)/10)</f>
        <v>46</v>
      </c>
      <c r="L457">
        <f>SUMPRODUCT(MID(0&amp;feed!L457,LARGE(INDEX(ISNUMBER(--MID(feed!L457,ROW($1:$19),1))*
ROW($1:$19),0),ROW($1:$19))+1,1)*10^ROW($1:$19)/10)</f>
        <v>26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1187</v>
      </c>
      <c r="O457">
        <f>SUMPRODUCT(MID(0&amp;feed!O457,LARGE(INDEX(ISNUMBER(--MID(feed!O457,ROW($1:$5),1))*
ROW($1:$5),0),ROW($1:$5))+1,1)*10^ROW($1:$5)/10)</f>
        <v>3498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feed!R457</f>
        <v>Persia</v>
      </c>
      <c r="U457" t="str">
        <f>feed!S457</f>
        <v>Soviet Union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457" t="str">
        <f>feed!U457</f>
        <v>http://blocgame.com/stats.php?id=51681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17861</v>
      </c>
      <c r="AA457" s="8">
        <f>V457/N457</f>
        <v>41.584667228306657</v>
      </c>
      <c r="AB457" s="4">
        <f>N457/6</f>
        <v>197.83333333333334</v>
      </c>
      <c r="AC457" s="4">
        <f>V457/6</f>
        <v>8226.8333333333339</v>
      </c>
    </row>
    <row r="458" spans="1:29" x14ac:dyDescent="0.25">
      <c r="A458" t="str">
        <f>feed!A458</f>
        <v>Curonia</v>
      </c>
      <c r="B458" t="str">
        <f>feed!B458</f>
        <v>Luke-ms</v>
      </c>
      <c r="C458" t="str">
        <f>feed!C458</f>
        <v>The Order</v>
      </c>
      <c r="D458">
        <f>SUMPRODUCT(MID(0&amp;feed!D458,LARGE(INDEX(ISNUMBER(--MID(feed!D458,ROW($1:$19),1))*
ROW($1:$19),0),ROW($1:$19))+1,1)*10^ROW($1:$19)/10)</f>
        <v>72</v>
      </c>
      <c r="E458">
        <f>SUMPRODUCT(MID(0&amp;feed!E458,LARGE(INDEX(ISNUMBER(--MID(feed!E458,ROW($1:$19),1))*
ROW($1:$19),0),ROW($1:$19))+1,1)*10^ROW($1:$19)/10)</f>
        <v>3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10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6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1186</v>
      </c>
      <c r="O458">
        <f>SUMPRODUCT(MID(0&amp;feed!O458,LARGE(INDEX(ISNUMBER(--MID(feed!O458,ROW($1:$5),1))*
ROW($1:$5),0),ROW($1:$5))+1,1)*10^ROW($1:$5)/10)</f>
        <v>236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feed!R458</f>
        <v>Southern Cone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458" t="str">
        <f>feed!U458</f>
        <v>http://blocgame.com/stats.php?id=63639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27073</v>
      </c>
      <c r="AA458" s="8">
        <f>V458/N458</f>
        <v>31.680438448566612</v>
      </c>
      <c r="AB458" s="4">
        <f>N458/6</f>
        <v>197.66666666666666</v>
      </c>
      <c r="AC458" s="4">
        <f>V458/6</f>
        <v>6262.166666666667</v>
      </c>
    </row>
    <row r="459" spans="1:29" x14ac:dyDescent="0.25">
      <c r="A459" t="str">
        <f>feed!A459</f>
        <v>Compost</v>
      </c>
      <c r="B459" t="str">
        <f>feed!B459</f>
        <v>Colop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57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Nice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27</v>
      </c>
      <c r="L459">
        <f>SUMPRODUCT(MID(0&amp;feed!L459,LARGE(INDEX(ISNUMBER(--MID(feed!L459,ROW($1:$19),1))*
ROW($1:$19),0),ROW($1:$19))+1,1)*10^ROW($1:$19)/10)</f>
        <v>2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1185</v>
      </c>
      <c r="O459">
        <f>SUMPRODUCT(MID(0&amp;feed!O459,LARGE(INDEX(ISNUMBER(--MID(feed!O459,ROW($1:$5),1))*
ROW($1:$5),0),ROW($1:$5))+1,1)*10^ROW($1:$5)/10)</f>
        <v>590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feed!R459</f>
        <v>Southern Cone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59" t="str">
        <f>feed!U459</f>
        <v>http://blocgame.com/stats.php?id=62506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38974</v>
      </c>
      <c r="AA459" s="8">
        <f>V459/N459</f>
        <v>43.332489451476796</v>
      </c>
      <c r="AB459" s="4">
        <f>N459/6</f>
        <v>197.5</v>
      </c>
      <c r="AC459" s="4">
        <f>V459/6</f>
        <v>8558.1666666666661</v>
      </c>
    </row>
    <row r="460" spans="1:29" x14ac:dyDescent="0.25">
      <c r="A460" t="str">
        <f>feed!A460</f>
        <v>Nahrin</v>
      </c>
      <c r="B460" t="str">
        <f>feed!B460</f>
        <v>Mahzuz Al-Qanun</v>
      </c>
      <c r="C460">
        <f>feed!C460</f>
        <v>0</v>
      </c>
      <c r="D460">
        <f>SUMPRODUCT(MID(0&amp;feed!D460,LARGE(INDEX(ISNUMBER(--MID(feed!D460,ROW($1:$19),1))*
ROW($1:$19),0),ROW($1:$19))+1,1)*10^ROW($1:$19)/10)</f>
        <v>6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Undisciplined Rabble</v>
      </c>
      <c r="J460">
        <f>SUMPRODUCT(MID(0&amp;feed!J460,LARGE(INDEX(ISNUMBER(--MID(feed!J460,ROW($1:$19),1))*
ROW($1:$19),0),ROW($1:$19))+1,1)*10^ROW($1:$19)/10)</f>
        <v>50</v>
      </c>
      <c r="K460">
        <f>SUMPRODUCT(MID(0&amp;feed!K460,LARGE(INDEX(ISNUMBER(--MID(feed!K460,ROW($1:$19),1))*
ROW($1:$19),0),ROW($1:$19))+1,1)*10^ROW($1:$19)/10)</f>
        <v>3</v>
      </c>
      <c r="L460">
        <f>SUMPRODUCT(MID(0&amp;feed!L460,LARGE(INDEX(ISNUMBER(--MID(feed!L460,ROW($1:$19),1))*
ROW($1:$19),0),ROW($1:$19))+1,1)*10^ROW($1:$19)/10)</f>
        <v>2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1184</v>
      </c>
      <c r="O460">
        <f>SUMPRODUCT(MID(0&amp;feed!O460,LARGE(INDEX(ISNUMBER(--MID(feed!O460,ROW($1:$5),1))*
ROW($1:$5),0),ROW($1:$5))+1,1)*10^ROW($1:$5)/10)</f>
        <v>286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Mediocre</v>
      </c>
      <c r="S460">
        <f>IF(R460="None",0, IF(R460="Meagre",1.5, IF(R460="Small",3, IF(R460="Mediocre",4.5, IF(R460="Somewhat Large",6, IF(R460="Large",7.5, IF(R460="Powerful",9, IF(R460="Very Powerful",10,"Error"))))))))</f>
        <v>4.5</v>
      </c>
      <c r="T460" t="str">
        <f>feed!R460</f>
        <v>East Indies</v>
      </c>
      <c r="U460" t="str">
        <f>feed!S460</f>
        <v>United States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460" t="str">
        <f>feed!U460</f>
        <v>http://blocgame.com/stats.php?id=62160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7117</v>
      </c>
      <c r="AA460" s="8">
        <f>V460/N460</f>
        <v>7.5945945945945947</v>
      </c>
      <c r="AB460" s="4">
        <f>N460/6</f>
        <v>197.33333333333334</v>
      </c>
      <c r="AC460" s="4">
        <f>V460/6</f>
        <v>1498.6666666666667</v>
      </c>
    </row>
    <row r="461" spans="1:29" x14ac:dyDescent="0.25">
      <c r="A461" t="str">
        <f>feed!A461</f>
        <v>ThePonyslayers</v>
      </c>
      <c r="B461" t="str">
        <f>feed!B461</f>
        <v>TheManHanoi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41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3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39</v>
      </c>
      <c r="K461">
        <f>SUMPRODUCT(MID(0&amp;feed!K461,LARGE(INDEX(ISNUMBER(--MID(feed!K461,ROW($1:$19),1))*
ROW($1:$19),0),ROW($1:$19))+1,1)*10^ROW($1:$19)/10)</f>
        <v>28</v>
      </c>
      <c r="L461">
        <f>SUMPRODUCT(MID(0&amp;feed!L461,LARGE(INDEX(ISNUMBER(--MID(feed!L461,ROW($1:$19),1))*
ROW($1:$19),0),ROW($1:$19))+1,1)*10^ROW($1:$19)/10)</f>
        <v>4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1178</v>
      </c>
      <c r="O461">
        <f>SUMPRODUCT(MID(0&amp;feed!O461,LARGE(INDEX(ISNUMBER(--MID(feed!O461,ROW($1:$5),1))*
ROW($1:$5),0),ROW($1:$5))+1,1)*10^ROW($1:$5)/10)</f>
        <v>86</v>
      </c>
      <c r="P461" t="str">
        <f>feed!P461</f>
        <v>Untapped</v>
      </c>
      <c r="Q461">
        <f>IF(P461=0,40, IF(P461="Depleted",0, IF(P461="Near Depletion",10, IF(P461="Plentiful",70, IF(P461="Untapped",90,"Error")))))</f>
        <v>90</v>
      </c>
      <c r="R461" t="str">
        <f>feed!Q461</f>
        <v>Somewhat Large</v>
      </c>
      <c r="S461">
        <f>IF(R461="None",0, IF(R461="Meagre",1.5, IF(R461="Small",3, IF(R461="Mediocre",4.5, IF(R461="Somewhat Large",6, IF(R461="Large",7.5, IF(R461="Powerful",9, IF(R461="Very Powerful",10,"Error"))))))))</f>
        <v>6</v>
      </c>
      <c r="T461" t="str">
        <f>feed!R461</f>
        <v>Southern Africa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461" t="str">
        <f>feed!U461</f>
        <v>http://blocgame.com/stats.php?id=54547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9673</v>
      </c>
      <c r="AA461" s="8">
        <f>V461/N461</f>
        <v>20.308149405772497</v>
      </c>
      <c r="AB461" s="4">
        <f>N461/6</f>
        <v>196.33333333333334</v>
      </c>
      <c r="AC461" s="4">
        <f>V461/6</f>
        <v>3987.1666666666665</v>
      </c>
    </row>
    <row r="462" spans="1:29" x14ac:dyDescent="0.25">
      <c r="A462" t="str">
        <f>feed!A462</f>
        <v>ï¿½ï¿½ï¿½ï¿½ï¿½ï¿½ï¿½ï¿½ï¿½ï¿½</v>
      </c>
      <c r="B462" t="str">
        <f>feed!B462</f>
        <v>ï¿½ï¿½ï¿½ï¿½ï¿½ï¿½ ï¿½ï¿½ï¿½ï¿½ï¿½ï¿½ï¿½</v>
      </c>
      <c r="C462" t="str">
        <f>feed!C462</f>
        <v>The Hetairoi Guild</v>
      </c>
      <c r="D462">
        <f>SUMPRODUCT(MID(0&amp;feed!D462,LARGE(INDEX(ISNUMBER(--MID(feed!D462,ROW($1:$19),1))*
ROW($1:$19),0),ROW($1:$19))+1,1)*10^ROW($1:$19)/10)</f>
        <v>99</v>
      </c>
      <c r="E462">
        <f>SUMPRODUCT(MID(0&amp;feed!E462,LARGE(INDEX(ISNUMBER(--MID(feed!E462,ROW($1:$19),1))*
ROW($1:$19),0),ROW($1:$19))+1,1)*10^ROW($1:$19)/10)</f>
        <v>1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3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22</v>
      </c>
      <c r="L462">
        <f>SUMPRODUCT(MID(0&amp;feed!L462,LARGE(INDEX(ISNUMBER(--MID(feed!L462,ROW($1:$19),1))*
ROW($1:$19),0),ROW($1:$19))+1,1)*10^ROW($1:$19)/10)</f>
        <v>10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1178</v>
      </c>
      <c r="O462">
        <f>SUMPRODUCT(MID(0&amp;feed!O462,LARGE(INDEX(ISNUMBER(--MID(feed!O462,ROW($1:$5),1))*
ROW($1:$5),0),ROW($1:$5))+1,1)*10^ROW($1:$5)/10)</f>
        <v>487</v>
      </c>
      <c r="P462" t="str">
        <f>feed!P462</f>
        <v>Untapped</v>
      </c>
      <c r="Q462">
        <f>IF(P462=0,40, IF(P462="Depleted",0, IF(P462="Near Depletion",10, IF(P462="Plentiful",70, IF(P462="Untapped",90,"Error")))))</f>
        <v>90</v>
      </c>
      <c r="R462" t="str">
        <f>feed!Q462</f>
        <v>Large</v>
      </c>
      <c r="S462">
        <f>IF(R462="None",0, IF(R462="Meagre",1.5, IF(R462="Small",3, IF(R462="Mediocre",4.5, IF(R462="Somewhat Large",6, IF(R462="Large",7.5, IF(R462="Powerful",9, IF(R462="Very Powerful",10,"Error"))))))))</f>
        <v>7.5</v>
      </c>
      <c r="T462" t="str">
        <f>feed!R462</f>
        <v>Gran Colombia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462" t="str">
        <f>feed!U462</f>
        <v>http://blocgame.com/stats.php?id=54626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19164</v>
      </c>
      <c r="AA462" s="8">
        <f>V462/N462</f>
        <v>28.365025466893037</v>
      </c>
      <c r="AB462" s="4">
        <f>N462/6</f>
        <v>196.33333333333334</v>
      </c>
      <c r="AC462" s="4">
        <f>V462/6</f>
        <v>5569</v>
      </c>
    </row>
    <row r="463" spans="1:29" x14ac:dyDescent="0.25">
      <c r="A463" t="str">
        <f>feed!A463</f>
        <v>Mobique</v>
      </c>
      <c r="B463" t="str">
        <f>feed!B463</f>
        <v>Ebrya</v>
      </c>
      <c r="C463" t="str">
        <f>feed!C463</f>
        <v>PIRATES</v>
      </c>
      <c r="D463">
        <f>SUMPRODUCT(MID(0&amp;feed!D463,LARGE(INDEX(ISNUMBER(--MID(feed!D463,ROW($1:$19),1))*
ROW($1:$19),0),ROW($1:$19))+1,1)*10^ROW($1:$19)/10)</f>
        <v>16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1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14</v>
      </c>
      <c r="K463">
        <f>SUMPRODUCT(MID(0&amp;feed!K463,LARGE(INDEX(ISNUMBER(--MID(feed!K463,ROW($1:$19),1))*
ROW($1:$19),0),ROW($1:$19))+1,1)*10^ROW($1:$19)/10)</f>
        <v>3</v>
      </c>
      <c r="L463">
        <f>SUMPRODUCT(MID(0&amp;feed!L463,LARGE(INDEX(ISNUMBER(--MID(feed!L463,ROW($1:$19),1))*
ROW($1:$19),0),ROW($1:$19))+1,1)*10^ROW($1:$19)/10)</f>
        <v>3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1177</v>
      </c>
      <c r="O463">
        <f>SUMPRODUCT(MID(0&amp;feed!O463,LARGE(INDEX(ISNUMBER(--MID(feed!O463,ROW($1:$5),1))*
ROW($1:$5),0),ROW($1:$5))+1,1)*10^ROW($1:$5)/10)</f>
        <v>666</v>
      </c>
      <c r="P463" t="str">
        <f>feed!P463</f>
        <v>Untapped</v>
      </c>
      <c r="Q463">
        <f>IF(P463=0,40, IF(P463="Depleted",0, IF(P463="Near Depletion",10, IF(P463="Plentiful",70, IF(P463="Untapped",90,"Error")))))</f>
        <v>90</v>
      </c>
      <c r="R463" t="str">
        <f>feed!Q463</f>
        <v>Somewhat Large</v>
      </c>
      <c r="S463">
        <f>IF(R463="None",0, IF(R463="Meagre",1.5, IF(R463="Small",3, IF(R463="Mediocre",4.5, IF(R463="Somewhat Large",6, IF(R463="Large",7.5, IF(R463="Powerful",9, IF(R463="Very Powerful",10,"Error"))))))))</f>
        <v>6</v>
      </c>
      <c r="T463" t="str">
        <f>feed!R463</f>
        <v>China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463" t="str">
        <f>feed!U463</f>
        <v>http://blocgame.com/stats.php?id=61587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8120</v>
      </c>
      <c r="AA463" s="8">
        <f>V463/N463</f>
        <v>9.4477485131690742</v>
      </c>
      <c r="AB463" s="4">
        <f>N463/6</f>
        <v>196.16666666666666</v>
      </c>
      <c r="AC463" s="4">
        <f>V463/6</f>
        <v>1853.3333333333333</v>
      </c>
    </row>
    <row r="464" spans="1:29" x14ac:dyDescent="0.25">
      <c r="A464" t="str">
        <f>feed!A464</f>
        <v>CLASSIFIED</v>
      </c>
      <c r="B464" t="str">
        <f>feed!B464</f>
        <v>unidentified</v>
      </c>
      <c r="C464" t="str">
        <f>feed!C464</f>
        <v>PIRATES</v>
      </c>
      <c r="D464">
        <f>SUMPRODUCT(MID(0&amp;feed!D464,LARGE(INDEX(ISNUMBER(--MID(feed!D464,ROW($1:$19),1))*
ROW($1:$19),0),ROW($1:$19))+1,1)*10^ROW($1:$19)/10)</f>
        <v>69</v>
      </c>
      <c r="E464">
        <f>SUMPRODUCT(MID(0&amp;feed!E464,LARGE(INDEX(ISNUMBER(--MID(feed!E464,ROW($1:$19),1))*
ROW($1:$19),0),ROW($1:$19))+1,1)*10^ROW($1:$19)/10)</f>
        <v>2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3</v>
      </c>
      <c r="I464" t="str">
        <f>feed!I464</f>
        <v>Standard</v>
      </c>
      <c r="J464">
        <f>SUMPRODUCT(MID(0&amp;feed!J464,LARGE(INDEX(ISNUMBER(--MID(feed!J464,ROW($1:$19),1))*
ROW($1:$19),0),ROW($1:$19))+1,1)*10^ROW($1:$19)/10)</f>
        <v>4</v>
      </c>
      <c r="K464">
        <f>SUMPRODUCT(MID(0&amp;feed!K464,LARGE(INDEX(ISNUMBER(--MID(feed!K464,ROW($1:$19),1))*
ROW($1:$19),0),ROW($1:$19))+1,1)*10^ROW($1:$19)/10)</f>
        <v>11</v>
      </c>
      <c r="L464">
        <f>SUMPRODUCT(MID(0&amp;feed!L464,LARGE(INDEX(ISNUMBER(--MID(feed!L464,ROW($1:$19),1))*
ROW($1:$19),0),ROW($1:$19))+1,1)*10^ROW($1:$19)/10)</f>
        <v>9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1176</v>
      </c>
      <c r="O464">
        <f>SUMPRODUCT(MID(0&amp;feed!O464,LARGE(INDEX(ISNUMBER(--MID(feed!O464,ROW($1:$5),1))*
ROW($1:$5),0),ROW($1:$5))+1,1)*10^ROW($1:$5)/10)</f>
        <v>297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feed!R464</f>
        <v>East Indies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464" t="str">
        <f>feed!U464</f>
        <v>http://blocgame.com/stats.php?id=64604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19076</v>
      </c>
      <c r="AA464" s="8">
        <f>V464/N464</f>
        <v>24.511904761904763</v>
      </c>
      <c r="AB464" s="4">
        <f>N464/6</f>
        <v>196</v>
      </c>
      <c r="AC464" s="4">
        <f>V464/6</f>
        <v>4804.333333333333</v>
      </c>
    </row>
    <row r="465" spans="1:29" x14ac:dyDescent="0.25">
      <c r="A465" t="str">
        <f>feed!A465</f>
        <v>Free Trade</v>
      </c>
      <c r="B465" t="str">
        <f>feed!B465</f>
        <v>InfernoVortex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59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65</v>
      </c>
      <c r="K465">
        <f>SUMPRODUCT(MID(0&amp;feed!K465,LARGE(INDEX(ISNUMBER(--MID(feed!K465,ROW($1:$19),1))*
ROW($1:$19),0),ROW($1:$19))+1,1)*10^ROW($1:$19)/10)</f>
        <v>11</v>
      </c>
      <c r="L465">
        <f>SUMPRODUCT(MID(0&amp;feed!L465,LARGE(INDEX(ISNUMBER(--MID(feed!L465,ROW($1:$19),1))*
ROW($1:$19),0),ROW($1:$19))+1,1)*10^ROW($1:$19)/10)</f>
        <v>1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1174</v>
      </c>
      <c r="O465">
        <f>SUMPRODUCT(MID(0&amp;feed!O465,LARGE(INDEX(ISNUMBER(--MID(feed!O465,ROW($1:$5),1))*
ROW($1:$5),0),ROW($1:$5))+1,1)*10^ROW($1:$5)/10)</f>
        <v>119</v>
      </c>
      <c r="P465" t="str">
        <f>feed!P465</f>
        <v>Untapped</v>
      </c>
      <c r="Q465">
        <f>IF(P465=0,40, IF(P465="Depleted",0, IF(P465="Near Depletion",10, IF(P465="Plentiful",70, IF(P465="Untapped",90,"Error")))))</f>
        <v>90</v>
      </c>
      <c r="R465" t="str">
        <f>feed!Q465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feed!R465</f>
        <v>Caribbean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65" t="str">
        <f>feed!U465</f>
        <v>http://blocgame.com/stats.php?id=55017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14918</v>
      </c>
      <c r="AA465" s="8">
        <f>V465/N465</f>
        <v>17.178875638841568</v>
      </c>
      <c r="AB465" s="4">
        <f>N465/6</f>
        <v>195.66666666666666</v>
      </c>
      <c r="AC465" s="4">
        <f>V465/6</f>
        <v>3361.3333333333335</v>
      </c>
    </row>
    <row r="466" spans="1:29" x14ac:dyDescent="0.25">
      <c r="A466" t="str">
        <f>feed!A466</f>
        <v>Portobol</v>
      </c>
      <c r="B466" t="str">
        <f>feed!B466</f>
        <v>Guilherme Castro</v>
      </c>
      <c r="C466">
        <f>feed!C466</f>
        <v>0</v>
      </c>
      <c r="D466">
        <f>SUMPRODUCT(MID(0&amp;feed!D466,LARGE(INDEX(ISNUMBER(--MID(feed!D466,ROW($1:$19),1))*
ROW($1:$19),0),ROW($1:$19))+1,1)*10^ROW($1:$19)/10)</f>
        <v>9</v>
      </c>
      <c r="E466">
        <f>SUMPRODUCT(MID(0&amp;feed!E466,LARGE(INDEX(ISNUMBER(--MID(feed!E466,ROW($1:$19),1))*
ROW($1:$19),0),ROW($1:$19))+1,1)*10^ROW($1:$19)/10)</f>
        <v>0</v>
      </c>
      <c r="F466" t="str">
        <f>feed!F466</f>
        <v>First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16</v>
      </c>
      <c r="K466">
        <f>SUMPRODUCT(MID(0&amp;feed!K466,LARGE(INDEX(ISNUMBER(--MID(feed!K466,ROW($1:$19),1))*
ROW($1:$19),0),ROW($1:$19))+1,1)*10^ROW($1:$19)/10)</f>
        <v>4</v>
      </c>
      <c r="L466">
        <f>SUMPRODUCT(MID(0&amp;feed!L466,LARGE(INDEX(ISNUMBER(--MID(feed!L466,ROW($1:$19),1))*
ROW($1:$19),0),ROW($1:$19))+1,1)*10^ROW($1:$19)/10)</f>
        <v>0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1172</v>
      </c>
      <c r="O466">
        <f>SUMPRODUCT(MID(0&amp;feed!O466,LARGE(INDEX(ISNUMBER(--MID(feed!O466,ROW($1:$5),1))*
ROW($1:$5),0),ROW($1:$5))+1,1)*10^ROW($1:$5)/10)</f>
        <v>162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feed!R466</f>
        <v>Southern Cone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466" t="str">
        <f>feed!U466</f>
        <v>http://blocgame.com/stats.php?id=64169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6764</v>
      </c>
      <c r="AA466" s="8">
        <f>V466/N466</f>
        <v>7.6911262798634814</v>
      </c>
      <c r="AB466" s="4">
        <f>N466/6</f>
        <v>195.33333333333334</v>
      </c>
      <c r="AC466" s="4">
        <f>V466/6</f>
        <v>1502.3333333333333</v>
      </c>
    </row>
    <row r="467" spans="1:29" x14ac:dyDescent="0.25">
      <c r="A467" t="str">
        <f>feed!A467</f>
        <v>Histalaxia</v>
      </c>
      <c r="B467" t="str">
        <f>feed!B467</f>
        <v>Sir William the First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59</v>
      </c>
      <c r="E467">
        <f>SUMPRODUCT(MID(0&amp;feed!E467,LARGE(INDEX(ISNUMBER(--MID(feed!E467,ROW($1:$19),1))*
ROW($1:$19),0),ROW($1:$19))+1,1)*10^ROW($1:$19)/10)</f>
        <v>3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10</v>
      </c>
      <c r="K467">
        <f>SUMPRODUCT(MID(0&amp;feed!K467,LARGE(INDEX(ISNUMBER(--MID(feed!K467,ROW($1:$19),1))*
ROW($1:$19),0),ROW($1:$19))+1,1)*10^ROW($1:$19)/10)</f>
        <v>5</v>
      </c>
      <c r="L467">
        <f>SUMPRODUCT(MID(0&amp;feed!L467,LARGE(INDEX(ISNUMBER(--MID(feed!L467,ROW($1:$19),1))*
ROW($1:$19),0),ROW($1:$19))+1,1)*10^ROW($1:$19)/10)</f>
        <v>4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1167</v>
      </c>
      <c r="O467">
        <f>SUMPRODUCT(MID(0&amp;feed!O467,LARGE(INDEX(ISNUMBER(--MID(feed!O467,ROW($1:$5),1))*
ROW($1:$5),0),ROW($1:$5))+1,1)*10^ROW($1:$5)/10)</f>
        <v>135</v>
      </c>
      <c r="P467" t="str">
        <f>feed!P467</f>
        <v>Untapped</v>
      </c>
      <c r="Q467">
        <f>IF(P467=0,40, IF(P467="Depleted",0, IF(P467="Near Depletion",10, IF(P467="Plentiful",70, IF(P467="Untapped",90,"Error")))))</f>
        <v>90</v>
      </c>
      <c r="R467" t="str">
        <f>feed!Q467</f>
        <v>Mediocre</v>
      </c>
      <c r="S467">
        <f>IF(R467="None",0, IF(R467="Meagre",1.5, IF(R467="Small",3, IF(R467="Mediocre",4.5, IF(R467="Somewhat Large",6, IF(R467="Large",7.5, IF(R467="Powerful",9, IF(R467="Very Powerful",10,"Error"))))))))</f>
        <v>4.5</v>
      </c>
      <c r="T467" t="str">
        <f>feed!R467</f>
        <v>Pacific Rim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67" t="str">
        <f>feed!U467</f>
        <v>http://blocgame.com/stats.php?id=51506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15887</v>
      </c>
      <c r="AA467" s="8">
        <f>V467/N467</f>
        <v>17.790916880891174</v>
      </c>
      <c r="AB467" s="4">
        <f>N467/6</f>
        <v>194.5</v>
      </c>
      <c r="AC467" s="4">
        <f>V467/6</f>
        <v>3460.3333333333335</v>
      </c>
    </row>
    <row r="468" spans="1:29" x14ac:dyDescent="0.25">
      <c r="A468" t="str">
        <f>feed!A468</f>
        <v>semerah padi</v>
      </c>
      <c r="B468" t="str">
        <f>feed!B468</f>
        <v>azrilahm</v>
      </c>
      <c r="C468" t="str">
        <f>feed!C468</f>
        <v>PIRATES</v>
      </c>
      <c r="D468">
        <f>SUMPRODUCT(MID(0&amp;feed!D468,LARGE(INDEX(ISNUMBER(--MID(feed!D468,ROW($1:$19),1))*
ROW($1:$19),0),ROW($1:$19))+1,1)*10^ROW($1:$19)/10)</f>
        <v>40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1</v>
      </c>
      <c r="I468" t="str">
        <f>feed!I468</f>
        <v>Standard</v>
      </c>
      <c r="J468">
        <f>SUMPRODUCT(MID(0&amp;feed!J468,LARGE(INDEX(ISNUMBER(--MID(feed!J468,ROW($1:$19),1))*
ROW($1:$19),0),ROW($1:$19))+1,1)*10^ROW($1:$19)/10)</f>
        <v>54</v>
      </c>
      <c r="K468">
        <f>SUMPRODUCT(MID(0&amp;feed!K468,LARGE(INDEX(ISNUMBER(--MID(feed!K468,ROW($1:$19),1))*
ROW($1:$19),0),ROW($1:$19))+1,1)*10^ROW($1:$19)/10)</f>
        <v>11</v>
      </c>
      <c r="L468">
        <f>SUMPRODUCT(MID(0&amp;feed!L468,LARGE(INDEX(ISNUMBER(--MID(feed!L468,ROW($1:$19),1))*
ROW($1:$19),0),ROW($1:$19))+1,1)*10^ROW($1:$19)/10)</f>
        <v>4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1167</v>
      </c>
      <c r="O468">
        <f>SUMPRODUCT(MID(0&amp;feed!O468,LARGE(INDEX(ISNUMBER(--MID(feed!O468,ROW($1:$5),1))*
ROW($1:$5),0),ROW($1:$5))+1,1)*10^ROW($1:$5)/10)</f>
        <v>567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feed!R468</f>
        <v>Indochina</v>
      </c>
      <c r="U468" t="str">
        <f>feed!S468</f>
        <v>Neutral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468" t="str">
        <f>feed!U468</f>
        <v>http://blocgame.com/stats.php?id=62389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13625</v>
      </c>
      <c r="AA468" s="8">
        <f>V468/N468</f>
        <v>17.13796058269066</v>
      </c>
      <c r="AB468" s="4">
        <f>N468/6</f>
        <v>194.5</v>
      </c>
      <c r="AC468" s="4">
        <f>V468/6</f>
        <v>3333.3333333333335</v>
      </c>
    </row>
    <row r="469" spans="1:29" x14ac:dyDescent="0.25">
      <c r="A469" t="str">
        <f>feed!A469</f>
        <v>Jam</v>
      </c>
      <c r="B469" t="str">
        <f>feed!B469</f>
        <v>pbjam</v>
      </c>
      <c r="C469" t="str">
        <f>feed!C469</f>
        <v>Brotherhood of Nod</v>
      </c>
      <c r="D469">
        <f>SUMPRODUCT(MID(0&amp;feed!D469,LARGE(INDEX(ISNUMBER(--MID(feed!D469,ROW($1:$19),1))*
ROW($1:$19),0),ROW($1:$19))+1,1)*10^ROW($1:$19)/10)</f>
        <v>75</v>
      </c>
      <c r="E469">
        <f>SUMPRODUCT(MID(0&amp;feed!E469,LARGE(INDEX(ISNUMBER(--MID(feed!E469,ROW($1:$19),1))*
ROW($1:$19),0),ROW($1:$19))+1,1)*10^ROW($1:$19)/10)</f>
        <v>0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15</v>
      </c>
      <c r="K469">
        <f>SUMPRODUCT(MID(0&amp;feed!K469,LARGE(INDEX(ISNUMBER(--MID(feed!K469,ROW($1:$19),1))*
ROW($1:$19),0),ROW($1:$19))+1,1)*10^ROW($1:$19)/10)</f>
        <v>16</v>
      </c>
      <c r="L469">
        <f>SUMPRODUCT(MID(0&amp;feed!L469,LARGE(INDEX(ISNUMBER(--MID(feed!L469,ROW($1:$19),1))*
ROW($1:$19),0),ROW($1:$19))+1,1)*10^ROW($1:$19)/10)</f>
        <v>1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1166</v>
      </c>
      <c r="O469">
        <f>SUMPRODUCT(MID(0&amp;feed!O469,LARGE(INDEX(ISNUMBER(--MID(feed!O469,ROW($1:$5),1))*
ROW($1:$5),0),ROW($1:$5))+1,1)*10^ROW($1:$5)/10)</f>
        <v>540</v>
      </c>
      <c r="P469" t="str">
        <f>feed!P469</f>
        <v>Untapped</v>
      </c>
      <c r="Q469">
        <f>IF(P469=0,40, IF(P469="Depleted",0, IF(P469="Near Depletion",10, IF(P469="Plentiful",70, IF(P469="Untapped",90,"Error")))))</f>
        <v>90</v>
      </c>
      <c r="R469" t="str">
        <f>feed!Q469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feed!R469</f>
        <v>East Indies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469" t="str">
        <f>feed!U469</f>
        <v>http://blocgame.com/stats.php?id=56490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31852</v>
      </c>
      <c r="AA469" s="8">
        <f>V469/N469</f>
        <v>33.427958833619208</v>
      </c>
      <c r="AB469" s="4">
        <f>N469/6</f>
        <v>194.33333333333334</v>
      </c>
      <c r="AC469" s="4">
        <f>V469/6</f>
        <v>6496.166666666667</v>
      </c>
    </row>
    <row r="470" spans="1:29" x14ac:dyDescent="0.25">
      <c r="A470" t="str">
        <f>feed!A470</f>
        <v>Dragon Stone</v>
      </c>
      <c r="B470" t="str">
        <f>feed!B470</f>
        <v>Mannis</v>
      </c>
      <c r="C470" t="str">
        <f>feed!C470</f>
        <v>Interpol</v>
      </c>
      <c r="D470">
        <f>SUMPRODUCT(MID(0&amp;feed!D470,LARGE(INDEX(ISNUMBER(--MID(feed!D470,ROW($1:$19),1))*
ROW($1:$19),0),ROW($1:$19))+1,1)*10^ROW($1:$19)/10)</f>
        <v>49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8</v>
      </c>
      <c r="K470">
        <f>SUMPRODUCT(MID(0&amp;feed!K470,LARGE(INDEX(ISNUMBER(--MID(feed!K470,ROW($1:$19),1))*
ROW($1:$19),0),ROW($1:$19))+1,1)*10^ROW($1:$19)/10)</f>
        <v>10</v>
      </c>
      <c r="L470">
        <f>SUMPRODUCT(MID(0&amp;feed!L470,LARGE(INDEX(ISNUMBER(--MID(feed!L470,ROW($1:$19),1))*
ROW($1:$19),0),ROW($1:$19))+1,1)*10^ROW($1:$19)/10)</f>
        <v>3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1163</v>
      </c>
      <c r="O470">
        <f>SUMPRODUCT(MID(0&amp;feed!O470,LARGE(INDEX(ISNUMBER(--MID(feed!O470,ROW($1:$5),1))*
ROW($1:$5),0),ROW($1:$5))+1,1)*10^ROW($1:$5)/10)</f>
        <v>171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feed!R470</f>
        <v>The Subcontinent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70" t="str">
        <f>feed!U470</f>
        <v>http://blocgame.com/stats.php?id=54852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16189</v>
      </c>
      <c r="AA470" s="8">
        <f>V470/N470</f>
        <v>18.756663800515906</v>
      </c>
      <c r="AB470" s="4">
        <f>N470/6</f>
        <v>193.83333333333334</v>
      </c>
      <c r="AC470" s="4">
        <f>V470/6</f>
        <v>3635.6666666666665</v>
      </c>
    </row>
    <row r="471" spans="1:29" x14ac:dyDescent="0.25">
      <c r="A471" t="str">
        <f>feed!A471</f>
        <v>Boomtown</v>
      </c>
      <c r="B471" t="str">
        <f>feed!B471</f>
        <v>Rataca1000</v>
      </c>
      <c r="C471" t="str">
        <f>feed!C471</f>
        <v>The Hetairoi Guild</v>
      </c>
      <c r="D471">
        <f>SUMPRODUCT(MID(0&amp;feed!D471,LARGE(INDEX(ISNUMBER(--MID(feed!D471,ROW($1:$19),1))*
ROW($1:$19),0),ROW($1:$19))+1,1)*10^ROW($1:$19)/10)</f>
        <v>78</v>
      </c>
      <c r="E471">
        <f>SUMPRODUCT(MID(0&amp;feed!E471,LARGE(INDEX(ISNUMBER(--MID(feed!E471,ROW($1:$19),1))*
ROW($1:$19),0),ROW($1:$19))+1,1)*10^ROW($1:$19)/10)</f>
        <v>0</v>
      </c>
      <c r="F471" t="str">
        <f>feed!F471</f>
        <v>Korean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1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12</v>
      </c>
      <c r="K471">
        <f>SUMPRODUCT(MID(0&amp;feed!K471,LARGE(INDEX(ISNUMBER(--MID(feed!K471,ROW($1:$19),1))*
ROW($1:$19),0),ROW($1:$19))+1,1)*10^ROW($1:$19)/10)</f>
        <v>10</v>
      </c>
      <c r="L471">
        <f>SUMPRODUCT(MID(0&amp;feed!L471,LARGE(INDEX(ISNUMBER(--MID(feed!L471,ROW($1:$19),1))*
ROW($1:$19),0),ROW($1:$19))+1,1)*10^ROW($1:$19)/10)</f>
        <v>5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1162</v>
      </c>
      <c r="O471">
        <f>SUMPRODUCT(MID(0&amp;feed!O471,LARGE(INDEX(ISNUMBER(--MID(feed!O471,ROW($1:$5),1))*
ROW($1:$5),0),ROW($1:$5))+1,1)*10^ROW($1:$5)/10)</f>
        <v>180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feed!R471</f>
        <v>China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471" t="str">
        <f>feed!U471</f>
        <v>http://blocgame.com/stats.php?id=50054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25956</v>
      </c>
      <c r="AA471" s="8">
        <f>V471/N471</f>
        <v>27.823580034423408</v>
      </c>
      <c r="AB471" s="4">
        <f>N471/6</f>
        <v>193.66666666666666</v>
      </c>
      <c r="AC471" s="4">
        <f>V471/6</f>
        <v>5388.5</v>
      </c>
    </row>
    <row r="472" spans="1:29" x14ac:dyDescent="0.25">
      <c r="A472" t="str">
        <f>feed!A472</f>
        <v>Gumbo</v>
      </c>
      <c r="B472" t="str">
        <f>feed!B472</f>
        <v>Gumbo954</v>
      </c>
      <c r="C472" t="str">
        <f>feed!C472</f>
        <v>Steel Brotherhood</v>
      </c>
      <c r="D472">
        <f>SUMPRODUCT(MID(0&amp;feed!D472,LARGE(INDEX(ISNUMBER(--MID(feed!D472,ROW($1:$19),1))*
ROW($1:$19),0),ROW($1:$19))+1,1)*10^ROW($1:$19)/10)</f>
        <v>53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Angelic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8</v>
      </c>
      <c r="K472">
        <f>SUMPRODUCT(MID(0&amp;feed!K472,LARGE(INDEX(ISNUMBER(--MID(feed!K472,ROW($1:$19),1))*
ROW($1:$19),0),ROW($1:$19))+1,1)*10^ROW($1:$19)/10)</f>
        <v>9</v>
      </c>
      <c r="L472">
        <f>SUMPRODUCT(MID(0&amp;feed!L472,LARGE(INDEX(ISNUMBER(--MID(feed!L472,ROW($1:$19),1))*
ROW($1:$19),0),ROW($1:$19))+1,1)*10^ROW($1:$19)/10)</f>
        <v>9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1159</v>
      </c>
      <c r="O472">
        <f>SUMPRODUCT(MID(0&amp;feed!O472,LARGE(INDEX(ISNUMBER(--MID(feed!O472,ROW($1:$5),1))*
ROW($1:$5),0),ROW($1:$5))+1,1)*10^ROW($1:$5)/10)</f>
        <v>389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Mediocre</v>
      </c>
      <c r="S472">
        <f>IF(R472="None",0, IF(R472="Meagre",1.5, IF(R472="Small",3, IF(R472="Mediocre",4.5, IF(R472="Somewhat Large",6, IF(R472="Large",7.5, IF(R472="Powerful",9, IF(R472="Very Powerful",10,"Error"))))))))</f>
        <v>4.5</v>
      </c>
      <c r="T472" t="str">
        <f>feed!R472</f>
        <v>Caribbean</v>
      </c>
      <c r="U472" t="str">
        <f>feed!S472</f>
        <v>United States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72" t="str">
        <f>feed!U472</f>
        <v>http://blocgame.com/stats.php?id=64201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11301</v>
      </c>
      <c r="AA472" s="8">
        <f>V472/N472</f>
        <v>16.221742881794651</v>
      </c>
      <c r="AB472" s="4">
        <f>N472/6</f>
        <v>193.16666666666666</v>
      </c>
      <c r="AC472" s="4">
        <f>V472/6</f>
        <v>3133.5</v>
      </c>
    </row>
    <row r="473" spans="1:29" x14ac:dyDescent="0.25">
      <c r="A473" t="str">
        <f>feed!A473</f>
        <v>Oileum</v>
      </c>
      <c r="B473" t="str">
        <f>feed!B473</f>
        <v>Ihei</v>
      </c>
      <c r="C473" t="str">
        <f>feed!C473</f>
        <v>The Hetairoi Guild</v>
      </c>
      <c r="D473">
        <f>SUMPRODUCT(MID(0&amp;feed!D473,LARGE(INDEX(ISNUMBER(--MID(feed!D473,ROW($1:$19),1))*
ROW($1:$19),0),ROW($1:$19))+1,1)*10^ROW($1:$19)/10)</f>
        <v>8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Questionable</v>
      </c>
      <c r="H473">
        <f>SUMPRODUCT(MID(0&amp;feed!H473,LARGE(INDEX(ISNUMBER(--MID(feed!H473,ROW($1:$1),1))*
ROW($1:$1),0),ROW($1:$1))+1,1)*10^ROW($1:$1)/10)</f>
        <v>1</v>
      </c>
      <c r="I473" t="str">
        <f>feed!I473</f>
        <v>Standard</v>
      </c>
      <c r="J473">
        <f>SUMPRODUCT(MID(0&amp;feed!J473,LARGE(INDEX(ISNUMBER(--MID(feed!J473,ROW($1:$19),1))*
ROW($1:$19),0),ROW($1:$19))+1,1)*10^ROW($1:$19)/10)</f>
        <v>20</v>
      </c>
      <c r="K473">
        <f>SUMPRODUCT(MID(0&amp;feed!K473,LARGE(INDEX(ISNUMBER(--MID(feed!K473,ROW($1:$19),1))*
ROW($1:$19),0),ROW($1:$19))+1,1)*10^ROW($1:$19)/10)</f>
        <v>13</v>
      </c>
      <c r="L473">
        <f>SUMPRODUCT(MID(0&amp;feed!L473,LARGE(INDEX(ISNUMBER(--MID(feed!L473,ROW($1:$19),1))*
ROW($1:$19),0),ROW($1:$19))+1,1)*10^ROW($1:$19)/10)</f>
        <v>10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1156</v>
      </c>
      <c r="O473">
        <f>SUMPRODUCT(MID(0&amp;feed!O473,LARGE(INDEX(ISNUMBER(--MID(feed!O473,ROW($1:$5),1))*
ROW($1:$5),0),ROW($1:$5))+1,1)*10^ROW($1:$5)/10)</f>
        <v>750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feed!R473</f>
        <v>Mesopotamia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473" t="str">
        <f>feed!U473</f>
        <v>http://blocgame.com/stats.php?id=63070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-1064</v>
      </c>
      <c r="AA473" s="8">
        <f>V473/N473</f>
        <v>7.1894463667820068</v>
      </c>
      <c r="AB473" s="4">
        <f>N473/6</f>
        <v>192.66666666666666</v>
      </c>
      <c r="AC473" s="4">
        <f>V473/6</f>
        <v>1385.1666666666667</v>
      </c>
    </row>
    <row r="474" spans="1:29" x14ac:dyDescent="0.25">
      <c r="A474" t="str">
        <f>feed!A474</f>
        <v>claytonG</v>
      </c>
      <c r="B474" t="str">
        <f>feed!B474</f>
        <v>clayton yidi</v>
      </c>
      <c r="C474">
        <f>feed!C474</f>
        <v>0</v>
      </c>
      <c r="D474">
        <f>SUMPRODUCT(MID(0&amp;feed!D474,LARGE(INDEX(ISNUMBER(--MID(feed!D474,ROW($1:$19),1))*
ROW($1:$19),0),ROW($1:$19))+1,1)*10^ROW($1:$19)/10)</f>
        <v>5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Normal</v>
      </c>
      <c r="H474">
        <f>SUMPRODUCT(MID(0&amp;feed!H474,LARGE(INDEX(ISNUMBER(--MID(feed!H474,ROW($1:$1),1))*
ROW($1:$1),0),ROW($1:$1))+1,1)*10^ROW($1:$1)/10)</f>
        <v>1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21</v>
      </c>
      <c r="K474">
        <f>SUMPRODUCT(MID(0&amp;feed!K474,LARGE(INDEX(ISNUMBER(--MID(feed!K474,ROW($1:$19),1))*
ROW($1:$19),0),ROW($1:$19))+1,1)*10^ROW($1:$19)/10)</f>
        <v>3</v>
      </c>
      <c r="L474">
        <f>SUMPRODUCT(MID(0&amp;feed!L474,LARGE(INDEX(ISNUMBER(--MID(feed!L474,ROW($1:$19),1))*
ROW($1:$19),0),ROW($1:$19))+1,1)*10^ROW($1:$19)/10)</f>
        <v>2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1156</v>
      </c>
      <c r="O474">
        <f>SUMPRODUCT(MID(0&amp;feed!O474,LARGE(INDEX(ISNUMBER(--MID(feed!O474,ROW($1:$5),1))*
ROW($1:$5),0),ROW($1:$5))+1,1)*10^ROW($1:$5)/10)</f>
        <v>46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Meagre</v>
      </c>
      <c r="S474">
        <f>IF(R474="None",0, IF(R474="Meagre",1.5, IF(R474="Small",3, IF(R474="Mediocre",4.5, IF(R474="Somewhat Large",6, IF(R474="Large",7.5, IF(R474="Powerful",9, IF(R474="Very Powerful",10,"Error"))))))))</f>
        <v>1.5</v>
      </c>
      <c r="T474" t="str">
        <f>feed!R474</f>
        <v>China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474" t="str">
        <f>feed!U474</f>
        <v>http://blocgame.com/stats.php?id=64428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3669</v>
      </c>
      <c r="AA474" s="8">
        <f>V474/N474</f>
        <v>5.4446366782006921</v>
      </c>
      <c r="AB474" s="4">
        <f>N474/6</f>
        <v>192.66666666666666</v>
      </c>
      <c r="AC474" s="4">
        <f>V474/6</f>
        <v>1049</v>
      </c>
    </row>
    <row r="475" spans="1:29" x14ac:dyDescent="0.25">
      <c r="A475" t="str">
        <f>feed!A475</f>
        <v>Lyon</v>
      </c>
      <c r="B475" t="str">
        <f>feed!B475</f>
        <v>Corpsegrinder</v>
      </c>
      <c r="C475">
        <f>feed!C475</f>
        <v>0</v>
      </c>
      <c r="D475">
        <f>SUMPRODUCT(MID(0&amp;feed!D475,LARGE(INDEX(ISNUMBER(--MID(feed!D475,ROW($1:$19),1))*
ROW($1:$19),0),ROW($1:$19))+1,1)*10^ROW($1:$19)/10)</f>
        <v>8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0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82</v>
      </c>
      <c r="K475">
        <f>SUMPRODUCT(MID(0&amp;feed!K475,LARGE(INDEX(ISNUMBER(--MID(feed!K475,ROW($1:$19),1))*
ROW($1:$19),0),ROW($1:$19))+1,1)*10^ROW($1:$19)/10)</f>
        <v>6</v>
      </c>
      <c r="L475">
        <f>SUMPRODUCT(MID(0&amp;feed!L475,LARGE(INDEX(ISNUMBER(--MID(feed!L475,ROW($1:$19),1))*
ROW($1:$19),0),ROW($1:$19))+1,1)*10^ROW($1:$19)/10)</f>
        <v>3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1153</v>
      </c>
      <c r="O475">
        <f>SUMPRODUCT(MID(0&amp;feed!O475,LARGE(INDEX(ISNUMBER(--MID(feed!O475,ROW($1:$5),1))*
ROW($1:$5),0),ROW($1:$5))+1,1)*10^ROW($1:$5)/10)</f>
        <v>65</v>
      </c>
      <c r="P475" t="str">
        <f>feed!P475</f>
        <v>Untapped</v>
      </c>
      <c r="Q475">
        <f>IF(P475=0,40, IF(P475="Depleted",0, IF(P475="Near Depletion",10, IF(P475="Plentiful",70, IF(P475="Untapped",90,"Error")))))</f>
        <v>90</v>
      </c>
      <c r="R475" t="str">
        <f>feed!Q475</f>
        <v>Mediocre</v>
      </c>
      <c r="S475">
        <f>IF(R475="None",0, IF(R475="Meagre",1.5, IF(R475="Small",3, IF(R475="Mediocre",4.5, IF(R475="Somewhat Large",6, IF(R475="Large",7.5, IF(R475="Powerful",9, IF(R475="Very Powerful",10,"Error"))))))))</f>
        <v>4.5</v>
      </c>
      <c r="T475" t="str">
        <f>feed!R475</f>
        <v>Gran Colombia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475" t="str">
        <f>feed!U475</f>
        <v>http://blocgame.com/stats.php?id=57382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7414</v>
      </c>
      <c r="AA475" s="8">
        <f>V475/N475</f>
        <v>9.3573287077189935</v>
      </c>
      <c r="AB475" s="4">
        <f>N475/6</f>
        <v>192.16666666666666</v>
      </c>
      <c r="AC475" s="4">
        <f>V475/6</f>
        <v>1798.1666666666667</v>
      </c>
    </row>
    <row r="476" spans="1:29" x14ac:dyDescent="0.25">
      <c r="A476" t="str">
        <f>feed!A476</f>
        <v>Markoviakia</v>
      </c>
      <c r="B476" t="str">
        <f>feed!B476</f>
        <v>Luako</v>
      </c>
      <c r="C476">
        <f>feed!C476</f>
        <v>0</v>
      </c>
      <c r="D476">
        <f>SUMPRODUCT(MID(0&amp;feed!D476,LARGE(INDEX(ISNUMBER(--MID(feed!D476,ROW($1:$19),1))*
ROW($1:$19),0),ROW($1:$19))+1,1)*10^ROW($1:$19)/10)</f>
        <v>3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First World War surplus</v>
      </c>
      <c r="G476" t="str">
        <f>feed!G476</f>
        <v>Questionable</v>
      </c>
      <c r="H476">
        <f>SUMPRODUCT(MID(0&amp;feed!H476,LARGE(INDEX(ISNUMBER(--MID(feed!H476,ROW($1:$1),1))*
ROW($1:$1),0),ROW($1:$1))+1,1)*10^ROW($1:$1)/10)</f>
        <v>0</v>
      </c>
      <c r="I476" t="str">
        <f>feed!I476</f>
        <v>Undisciplined Rabble</v>
      </c>
      <c r="J476">
        <f>SUMPRODUCT(MID(0&amp;feed!J476,LARGE(INDEX(ISNUMBER(--MID(feed!J476,ROW($1:$19),1))*
ROW($1:$19),0),ROW($1:$19))+1,1)*10^ROW($1:$19)/10)</f>
        <v>158</v>
      </c>
      <c r="K476">
        <f>SUMPRODUCT(MID(0&amp;feed!K476,LARGE(INDEX(ISNUMBER(--MID(feed!K476,ROW($1:$19),1))*
ROW($1:$19),0),ROW($1:$19))+1,1)*10^ROW($1:$19)/10)</f>
        <v>2</v>
      </c>
      <c r="L476">
        <f>SUMPRODUCT(MID(0&amp;feed!L476,LARGE(INDEX(ISNUMBER(--MID(feed!L476,ROW($1:$19),1))*
ROW($1:$19),0),ROW($1:$19))+1,1)*10^ROW($1:$19)/10)</f>
        <v>0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1151</v>
      </c>
      <c r="O476">
        <f>SUMPRODUCT(MID(0&amp;feed!O476,LARGE(INDEX(ISNUMBER(--MID(feed!O476,ROW($1:$5),1))*
ROW($1:$5),0),ROW($1:$5))+1,1)*10^ROW($1:$5)/10)</f>
        <v>0</v>
      </c>
      <c r="P476" t="str">
        <f>feed!P476</f>
        <v>Untapped</v>
      </c>
      <c r="Q476">
        <f>IF(P476=0,40, IF(P476="Depleted",0, IF(P476="Near Depletion",10, IF(P476="Plentiful",70, IF(P476="Untapped",90,"Error")))))</f>
        <v>90</v>
      </c>
      <c r="R476" t="str">
        <f>feed!Q476</f>
        <v>None</v>
      </c>
      <c r="S476">
        <f>IF(R476="None",0, IF(R476="Meagre",1.5, IF(R476="Small",3, IF(R476="Mediocre",4.5, IF(R476="Somewhat Large",6, IF(R476="Large",7.5, IF(R476="Powerful",9, IF(R476="Very Powerful",10,"Error"))))))))</f>
        <v>0</v>
      </c>
      <c r="T476" t="str">
        <f>feed!R476</f>
        <v>West Africa</v>
      </c>
      <c r="U476" t="str">
        <f>feed!S476</f>
        <v>Neutral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476" t="str">
        <f>feed!U476</f>
        <v>http://blocgame.com/stats.php?id=57239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1813</v>
      </c>
      <c r="AA476" s="8">
        <f>V476/N476</f>
        <v>2.2267593397046048</v>
      </c>
      <c r="AB476" s="4">
        <f>N476/6</f>
        <v>191.83333333333334</v>
      </c>
      <c r="AC476" s="4">
        <f>V476/6</f>
        <v>427.16666666666669</v>
      </c>
    </row>
    <row r="477" spans="1:29" x14ac:dyDescent="0.25">
      <c r="A477" t="str">
        <f>feed!A477</f>
        <v>Antartica</v>
      </c>
      <c r="B477" t="str">
        <f>feed!B477</f>
        <v>X-DZ-X</v>
      </c>
      <c r="C477" t="str">
        <f>feed!C477</f>
        <v>The Khilafah</v>
      </c>
      <c r="D477">
        <f>SUMPRODUCT(MID(0&amp;feed!D477,LARGE(INDEX(ISNUMBER(--MID(feed!D477,ROW($1:$19),1))*
ROW($1:$19),0),ROW($1:$19))+1,1)*10^ROW($1:$19)/10)</f>
        <v>85</v>
      </c>
      <c r="E477">
        <f>SUMPRODUCT(MID(0&amp;feed!E477,LARGE(INDEX(ISNUMBER(--MID(feed!E477,ROW($1:$19),1))*
ROW($1:$19),0),ROW($1:$19))+1,1)*10^ROW($1:$19)/10)</f>
        <v>1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16</v>
      </c>
      <c r="K477">
        <f>SUMPRODUCT(MID(0&amp;feed!K477,LARGE(INDEX(ISNUMBER(--MID(feed!K477,ROW($1:$19),1))*
ROW($1:$19),0),ROW($1:$19))+1,1)*10^ROW($1:$19)/10)</f>
        <v>12</v>
      </c>
      <c r="L477">
        <f>SUMPRODUCT(MID(0&amp;feed!L477,LARGE(INDEX(ISNUMBER(--MID(feed!L477,ROW($1:$19),1))*
ROW($1:$19),0),ROW($1:$19))+1,1)*10^ROW($1:$19)/10)</f>
        <v>10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1148</v>
      </c>
      <c r="O477">
        <f>SUMPRODUCT(MID(0&amp;feed!O477,LARGE(INDEX(ISNUMBER(--MID(feed!O477,ROW($1:$5),1))*
ROW($1:$5),0),ROW($1:$5))+1,1)*10^ROW($1:$5)/10)</f>
        <v>5875</v>
      </c>
      <c r="P477" t="str">
        <f>feed!P477</f>
        <v>Untapped</v>
      </c>
      <c r="Q477">
        <f>IF(P477=0,40, IF(P477="Depleted",0, IF(P477="Near Depletion",10, IF(P477="Plentiful",70, IF(P477="Untapped",90,"Error")))))</f>
        <v>90</v>
      </c>
      <c r="R477" t="str">
        <f>feed!Q477</f>
        <v>Mediocre</v>
      </c>
      <c r="S477">
        <f>IF(R477="None",0, IF(R477="Meagre",1.5, IF(R477="Small",3, IF(R477="Mediocre",4.5, IF(R477="Somewhat Large",6, IF(R477="Large",7.5, IF(R477="Powerful",9, IF(R477="Very Powerful",10,"Error"))))))))</f>
        <v>4.5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477" t="str">
        <f>feed!U477</f>
        <v>http://blocgame.com/stats.php?id=64669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26892</v>
      </c>
      <c r="AA477" s="8">
        <f>V477/N477</f>
        <v>31.918118466898953</v>
      </c>
      <c r="AB477" s="4">
        <f>N477/6</f>
        <v>191.33333333333334</v>
      </c>
      <c r="AC477" s="4">
        <f>V477/6</f>
        <v>6107</v>
      </c>
    </row>
    <row r="478" spans="1:29" x14ac:dyDescent="0.25">
      <c r="A478" t="str">
        <f>feed!A478</f>
        <v>Reikland</v>
      </c>
      <c r="B478" t="str">
        <f>feed!B478</f>
        <v>Karl-Franz I</v>
      </c>
      <c r="C478" t="str">
        <f>feed!C478</f>
        <v>SPQR</v>
      </c>
      <c r="D478">
        <f>SUMPRODUCT(MID(0&amp;feed!D478,LARGE(INDEX(ISNUMBER(--MID(feed!D478,ROW($1:$19),1))*
ROW($1:$19),0),ROW($1:$19))+1,1)*10^ROW($1:$19)/10)</f>
        <v>87</v>
      </c>
      <c r="E478">
        <f>SUMPRODUCT(MID(0&amp;feed!E478,LARGE(INDEX(ISNUMBER(--MID(feed!E478,ROW($1:$19),1))*
ROW($1:$19),0),ROW($1:$19))+1,1)*10^ROW($1:$19)/10)</f>
        <v>3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2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6</v>
      </c>
      <c r="K478">
        <f>SUMPRODUCT(MID(0&amp;feed!K478,LARGE(INDEX(ISNUMBER(--MID(feed!K478,ROW($1:$19),1))*
ROW($1:$19),0),ROW($1:$19))+1,1)*10^ROW($1:$19)/10)</f>
        <v>17</v>
      </c>
      <c r="L478">
        <f>SUMPRODUCT(MID(0&amp;feed!L478,LARGE(INDEX(ISNUMBER(--MID(feed!L478,ROW($1:$19),1))*
ROW($1:$19),0),ROW($1:$19))+1,1)*10^ROW($1:$19)/10)</f>
        <v>22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1147</v>
      </c>
      <c r="O478">
        <f>SUMPRODUCT(MID(0&amp;feed!O478,LARGE(INDEX(ISNUMBER(--MID(feed!O478,ROW($1:$5),1))*
ROW($1:$5),0),ROW($1:$5))+1,1)*10^ROW($1:$5)/10)</f>
        <v>7203</v>
      </c>
      <c r="P478" t="str">
        <f>feed!P478</f>
        <v>Untapped</v>
      </c>
      <c r="Q478">
        <f>IF(P478=0,40, IF(P478="Depleted",0, IF(P478="Near Depletion",10, IF(P478="Plentiful",70, IF(P478="Untapped",90,"Error")))))</f>
        <v>90</v>
      </c>
      <c r="R478" t="str">
        <f>feed!Q478</f>
        <v>Large</v>
      </c>
      <c r="S478">
        <f>IF(R478="None",0, IF(R478="Meagre",1.5, IF(R478="Small",3, IF(R478="Mediocre",4.5, IF(R478="Somewhat Large",6, IF(R478="Large",7.5, IF(R478="Powerful",9, IF(R478="Very Powerful",10,"Error"))))))))</f>
        <v>7.5</v>
      </c>
      <c r="T478" t="str">
        <f>feed!R478</f>
        <v>Persia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478" t="str">
        <f>feed!U478</f>
        <v>http://blocgame.com/stats.php?id=58781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20649</v>
      </c>
      <c r="AA478" s="8">
        <f>V478/N478</f>
        <v>32.061028770706187</v>
      </c>
      <c r="AB478" s="4">
        <f>N478/6</f>
        <v>191.16666666666666</v>
      </c>
      <c r="AC478" s="4">
        <f>V478/6</f>
        <v>6129</v>
      </c>
    </row>
    <row r="479" spans="1:29" x14ac:dyDescent="0.25">
      <c r="A479" t="str">
        <f>feed!A479</f>
        <v>Deuss Vult</v>
      </c>
      <c r="B479" t="str">
        <f>feed!B479</f>
        <v>Jeremiah IX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47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4</v>
      </c>
      <c r="K479">
        <f>SUMPRODUCT(MID(0&amp;feed!K479,LARGE(INDEX(ISNUMBER(--MID(feed!K479,ROW($1:$19),1))*
ROW($1:$19),0),ROW($1:$19))+1,1)*10^ROW($1:$19)/10)</f>
        <v>10</v>
      </c>
      <c r="L479">
        <f>SUMPRODUCT(MID(0&amp;feed!L479,LARGE(INDEX(ISNUMBER(--MID(feed!L479,ROW($1:$19),1))*
ROW($1:$19),0),ROW($1:$19))+1,1)*10^ROW($1:$19)/10)</f>
        <v>7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1146</v>
      </c>
      <c r="O479">
        <f>SUMPRODUCT(MID(0&amp;feed!O479,LARGE(INDEX(ISNUMBER(--MID(feed!O479,ROW($1:$5),1))*
ROW($1:$5),0),ROW($1:$5))+1,1)*10^ROW($1:$5)/10)</f>
        <v>2432</v>
      </c>
      <c r="P479" t="str">
        <f>feed!P479</f>
        <v>Untapped</v>
      </c>
      <c r="Q479">
        <f>IF(P479=0,40, IF(P479="Depleted",0, IF(P479="Near Depletion",10, IF(P479="Plentiful",70, IF(P479="Untapped",90,"Error")))))</f>
        <v>90</v>
      </c>
      <c r="R479" t="str">
        <f>feed!Q479</f>
        <v>Small</v>
      </c>
      <c r="S479">
        <f>IF(R479="None",0, IF(R479="Meagre",1.5, IF(R479="Small",3, IF(R479="Mediocre",4.5, IF(R479="Somewhat Large",6, IF(R479="Large",7.5, IF(R479="Powerful",9, IF(R479="Very Powerful",10,"Error"))))))))</f>
        <v>3</v>
      </c>
      <c r="T479" t="str">
        <f>feed!R479</f>
        <v>Arabia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79" t="str">
        <f>feed!U479</f>
        <v>http://blocgame.com/stats.php?id=64697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19092</v>
      </c>
      <c r="AA479" s="8">
        <f>V479/N479</f>
        <v>22.876963350785342</v>
      </c>
      <c r="AB479" s="4">
        <f>N479/6</f>
        <v>191</v>
      </c>
      <c r="AC479" s="4">
        <f>V479/6</f>
        <v>4369.5</v>
      </c>
    </row>
    <row r="480" spans="1:29" x14ac:dyDescent="0.25">
      <c r="A480" t="str">
        <f>feed!A480</f>
        <v>Kersumsos</v>
      </c>
      <c r="B480" t="str">
        <f>feed!B480</f>
        <v>Kersumsos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118</v>
      </c>
      <c r="E480">
        <f>SUMPRODUCT(MID(0&amp;feed!E480,LARGE(INDEX(ISNUMBER(--MID(feed!E480,ROW($1:$19),1))*
ROW($1:$19),0),ROW($1:$19))+1,1)*10^ROW($1:$19)/10)</f>
        <v>0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4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0</v>
      </c>
      <c r="K480">
        <f>SUMPRODUCT(MID(0&amp;feed!K480,LARGE(INDEX(ISNUMBER(--MID(feed!K480,ROW($1:$19),1))*
ROW($1:$19),0),ROW($1:$19))+1,1)*10^ROW($1:$19)/10)</f>
        <v>30</v>
      </c>
      <c r="L480">
        <f>SUMPRODUCT(MID(0&amp;feed!L480,LARGE(INDEX(ISNUMBER(--MID(feed!L480,ROW($1:$19),1))*
ROW($1:$19),0),ROW($1:$19))+1,1)*10^ROW($1:$19)/10)</f>
        <v>31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1138</v>
      </c>
      <c r="O480">
        <f>SUMPRODUCT(MID(0&amp;feed!O480,LARGE(INDEX(ISNUMBER(--MID(feed!O480,ROW($1:$5),1))*
ROW($1:$5),0),ROW($1:$5))+1,1)*10^ROW($1:$5)/10)</f>
        <v>5624</v>
      </c>
      <c r="P480" t="str">
        <f>feed!P480</f>
        <v>Untapped</v>
      </c>
      <c r="Q480">
        <f>IF(P480=0,40, IF(P480="Depleted",0, IF(P480="Near Depletion",10, IF(P480="Plentiful",70, IF(P480="Untapped",90,"Error")))))</f>
        <v>90</v>
      </c>
      <c r="R480" t="str">
        <f>feed!Q480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feed!R480</f>
        <v>Egypt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480" t="str">
        <f>feed!U480</f>
        <v>http://blocgame.com/stats.php?id=46317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16553</v>
      </c>
      <c r="AA480" s="8">
        <f>V480/N480</f>
        <v>37.282952548330407</v>
      </c>
      <c r="AB480" s="4">
        <f>N480/6</f>
        <v>189.66666666666666</v>
      </c>
      <c r="AC480" s="4">
        <f>V480/6</f>
        <v>7071.333333333333</v>
      </c>
    </row>
    <row r="481" spans="1:29" x14ac:dyDescent="0.25">
      <c r="A481" t="str">
        <f>feed!A481</f>
        <v>British Egypt</v>
      </c>
      <c r="B481" t="str">
        <f>feed!B481</f>
        <v>Montgomery</v>
      </c>
      <c r="C481" t="str">
        <f>feed!C481</f>
        <v>Brotherhood of Nod</v>
      </c>
      <c r="D481">
        <f>SUMPRODUCT(MID(0&amp;feed!D481,LARGE(INDEX(ISNUMBER(--MID(feed!D481,ROW($1:$19),1))*
ROW($1:$19),0),ROW($1:$19))+1,1)*10^ROW($1:$19)/10)</f>
        <v>89</v>
      </c>
      <c r="E481">
        <f>SUMPRODUCT(MID(0&amp;feed!E481,LARGE(INDEX(ISNUMBER(--MID(feed!E481,ROW($1:$19),1))*
ROW($1:$19),0),ROW($1:$19))+1,1)*10^ROW($1:$19)/10)</f>
        <v>0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1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15</v>
      </c>
      <c r="K481">
        <f>SUMPRODUCT(MID(0&amp;feed!K481,LARGE(INDEX(ISNUMBER(--MID(feed!K481,ROW($1:$19),1))*
ROW($1:$19),0),ROW($1:$19))+1,1)*10^ROW($1:$19)/10)</f>
        <v>18</v>
      </c>
      <c r="L481">
        <f>SUMPRODUCT(MID(0&amp;feed!L481,LARGE(INDEX(ISNUMBER(--MID(feed!L481,ROW($1:$19),1))*
ROW($1:$19),0),ROW($1:$19))+1,1)*10^ROW($1:$19)/10)</f>
        <v>10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1136</v>
      </c>
      <c r="O481">
        <f>SUMPRODUCT(MID(0&amp;feed!O481,LARGE(INDEX(ISNUMBER(--MID(feed!O481,ROW($1:$5),1))*
ROW($1:$5),0),ROW($1:$5))+1,1)*10^ROW($1:$5)/10)</f>
        <v>1812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feed!R481</f>
        <v>Egypt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481" t="str">
        <f>feed!U481</f>
        <v>http://blocgame.com/stats.php?id=45596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28533</v>
      </c>
      <c r="AA481" s="8">
        <f>V481/N481</f>
        <v>35.02024647887324</v>
      </c>
      <c r="AB481" s="4">
        <f>N481/6</f>
        <v>189.33333333333334</v>
      </c>
      <c r="AC481" s="4">
        <f>V481/6</f>
        <v>6630.5</v>
      </c>
    </row>
    <row r="482" spans="1:29" x14ac:dyDescent="0.25">
      <c r="A482" t="str">
        <f>feed!A482</f>
        <v>Alorian</v>
      </c>
      <c r="B482" t="str">
        <f>feed!B482</f>
        <v>Azril91</v>
      </c>
      <c r="C482">
        <f>feed!C482</f>
        <v>0</v>
      </c>
      <c r="D482">
        <f>SUMPRODUCT(MID(0&amp;feed!D482,LARGE(INDEX(ISNUMBER(--MID(feed!D482,ROW($1:$19),1))*
ROW($1:$19),0),ROW($1:$19))+1,1)*10^ROW($1:$19)/10)</f>
        <v>10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Nice</v>
      </c>
      <c r="H482">
        <f>SUMPRODUCT(MID(0&amp;feed!H482,LARGE(INDEX(ISNUMBER(--MID(feed!H482,ROW($1:$1),1))*
ROW($1:$1),0),ROW($1:$1))+1,1)*10^ROW($1:$1)/10)</f>
        <v>0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21</v>
      </c>
      <c r="K482">
        <f>SUMPRODUCT(MID(0&amp;feed!K482,LARGE(INDEX(ISNUMBER(--MID(feed!K482,ROW($1:$19),1))*
ROW($1:$19),0),ROW($1:$19))+1,1)*10^ROW($1:$19)/10)</f>
        <v>2</v>
      </c>
      <c r="L482">
        <f>SUMPRODUCT(MID(0&amp;feed!L482,LARGE(INDEX(ISNUMBER(--MID(feed!L482,ROW($1:$19),1))*
ROW($1:$19),0),ROW($1:$19))+1,1)*10^ROW($1:$19)/10)</f>
        <v>0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1136</v>
      </c>
      <c r="O482">
        <f>SUMPRODUCT(MID(0&amp;feed!O482,LARGE(INDEX(ISNUMBER(--MID(feed!O482,ROW($1:$5),1))*
ROW($1:$5),0),ROW($1:$5))+1,1)*10^ROW($1:$5)/10)</f>
        <v>38</v>
      </c>
      <c r="P482" t="str">
        <f>feed!P482</f>
        <v>Untapped</v>
      </c>
      <c r="Q482">
        <f>IF(P482=0,40, IF(P482="Depleted",0, IF(P482="Near Depletion",10, IF(P482="Plentiful",70, IF(P482="Untapped",90,"Error")))))</f>
        <v>90</v>
      </c>
      <c r="R482" t="str">
        <f>feed!Q482</f>
        <v>Meagre</v>
      </c>
      <c r="S482">
        <f>IF(R482="None",0, IF(R482="Meagre",1.5, IF(R482="Small",3, IF(R482="Mediocre",4.5, IF(R482="Somewhat Large",6, IF(R482="Large",7.5, IF(R482="Powerful",9, IF(R482="Very Powerful",10,"Error"))))))))</f>
        <v>1.5</v>
      </c>
      <c r="T482" t="str">
        <f>feed!R482</f>
        <v>Pacific Rim</v>
      </c>
      <c r="U482" t="str">
        <f>feed!S482</f>
        <v>Neutral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482" t="str">
        <f>feed!U482</f>
        <v>http://blocgame.com/stats.php?id=61749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-87</v>
      </c>
      <c r="AA482" s="8">
        <f>V482/N482</f>
        <v>0.58362676056338025</v>
      </c>
      <c r="AB482" s="4">
        <f>N482/6</f>
        <v>189.33333333333334</v>
      </c>
      <c r="AC482" s="4">
        <f>V482/6</f>
        <v>110.5</v>
      </c>
    </row>
    <row r="483" spans="1:29" x14ac:dyDescent="0.25">
      <c r="A483" t="str">
        <f>feed!A483</f>
        <v>Ladina</v>
      </c>
      <c r="B483" t="str">
        <f>feed!B483</f>
        <v>MightyBjï¿½rn</v>
      </c>
      <c r="C483" t="str">
        <f>feed!C483</f>
        <v>Steel Brotherhood</v>
      </c>
      <c r="D483">
        <f>SUMPRODUCT(MID(0&amp;feed!D483,LARGE(INDEX(ISNUMBER(--MID(feed!D483,ROW($1:$19),1))*
ROW($1:$19),0),ROW($1:$19))+1,1)*10^ROW($1:$19)/10)</f>
        <v>66</v>
      </c>
      <c r="E483">
        <f>SUMPRODUCT(MID(0&amp;feed!E483,LARGE(INDEX(ISNUMBER(--MID(feed!E483,ROW($1:$19),1))*
ROW($1:$19),0),ROW($1:$19))+1,1)*10^ROW($1:$19)/10)</f>
        <v>3</v>
      </c>
      <c r="F483" t="str">
        <f>feed!F483</f>
        <v>Korean War surplus</v>
      </c>
      <c r="G483" t="str">
        <f>feed!G483</f>
        <v>Questionable</v>
      </c>
      <c r="H483">
        <f>SUMPRODUCT(MID(0&amp;feed!H483,LARGE(INDEX(ISNUMBER(--MID(feed!H483,ROW($1:$1),1))*
ROW($1:$1),0),ROW($1:$1))+1,1)*10^ROW($1:$1)/10)</f>
        <v>2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4</v>
      </c>
      <c r="K483">
        <f>SUMPRODUCT(MID(0&amp;feed!K483,LARGE(INDEX(ISNUMBER(--MID(feed!K483,ROW($1:$19),1))*
ROW($1:$19),0),ROW($1:$19))+1,1)*10^ROW($1:$19)/10)</f>
        <v>26</v>
      </c>
      <c r="L483">
        <f>SUMPRODUCT(MID(0&amp;feed!L483,LARGE(INDEX(ISNUMBER(--MID(feed!L483,ROW($1:$19),1))*
ROW($1:$19),0),ROW($1:$19))+1,1)*10^ROW($1:$19)/10)</f>
        <v>2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1135</v>
      </c>
      <c r="O483">
        <f>SUMPRODUCT(MID(0&amp;feed!O483,LARGE(INDEX(ISNUMBER(--MID(feed!O483,ROW($1:$5),1))*
ROW($1:$5),0),ROW($1:$5))+1,1)*10^ROW($1:$5)/10)</f>
        <v>37</v>
      </c>
      <c r="P483" t="str">
        <f>feed!P483</f>
        <v>Plentiful</v>
      </c>
      <c r="Q483">
        <f>IF(P483=0,40, IF(P483="Depleted",0, IF(P483="Near Depletion",10, IF(P483="Plentiful",70, IF(P483="Untapped",90,"Error")))))</f>
        <v>70</v>
      </c>
      <c r="R483" t="str">
        <f>feed!Q483</f>
        <v>Very Powerful</v>
      </c>
      <c r="S483">
        <f>IF(R483="None",0, IF(R483="Meagre",1.5, IF(R483="Small",3, IF(R483="Mediocre",4.5, IF(R483="Somewhat Large",6, IF(R483="Large",7.5, IF(R483="Powerful",9, IF(R483="Very Powerful",10,"Error"))))))))</f>
        <v>10</v>
      </c>
      <c r="T483" t="str">
        <f>feed!R483</f>
        <v>Caribbean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483" t="str">
        <f>feed!U483</f>
        <v>http://blocgame.com/stats.php?id=62936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38560</v>
      </c>
      <c r="AA483" s="8">
        <f>V483/N483</f>
        <v>44.546255506607928</v>
      </c>
      <c r="AB483" s="4">
        <f>N483/6</f>
        <v>189.16666666666666</v>
      </c>
      <c r="AC483" s="4">
        <f>V483/6</f>
        <v>8426.6666666666661</v>
      </c>
    </row>
    <row r="484" spans="1:29" x14ac:dyDescent="0.25">
      <c r="A484" t="str">
        <f>feed!A484</f>
        <v>Kongasi</v>
      </c>
      <c r="B484" t="str">
        <f>feed!B484</f>
        <v>Din Diallo</v>
      </c>
      <c r="C484">
        <f>feed!C484</f>
        <v>0</v>
      </c>
      <c r="D484">
        <f>SUMPRODUCT(MID(0&amp;feed!D484,LARGE(INDEX(ISNUMBER(--MID(feed!D484,ROW($1:$19),1))*
ROW($1:$19),0),ROW($1:$19))+1,1)*10^ROW($1:$19)/10)</f>
        <v>5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First World War surplus</v>
      </c>
      <c r="G484" t="str">
        <f>feed!G484</f>
        <v>Good</v>
      </c>
      <c r="H484">
        <f>SUMPRODUCT(MID(0&amp;feed!H484,LARGE(INDEX(ISNUMBER(--MID(feed!H484,ROW($1:$1),1))*
ROW($1:$1),0),ROW($1:$1))+1,1)*10^ROW($1:$1)/10)</f>
        <v>0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144</v>
      </c>
      <c r="K484">
        <f>SUMPRODUCT(MID(0&amp;feed!K484,LARGE(INDEX(ISNUMBER(--MID(feed!K484,ROW($1:$19),1))*
ROW($1:$19),0),ROW($1:$19))+1,1)*10^ROW($1:$19)/10)</f>
        <v>2</v>
      </c>
      <c r="L484">
        <f>SUMPRODUCT(MID(0&amp;feed!L484,LARGE(INDEX(ISNUMBER(--MID(feed!L484,ROW($1:$19),1))*
ROW($1:$19),0),ROW($1:$19))+1,1)*10^ROW($1:$19)/10)</f>
        <v>0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1126</v>
      </c>
      <c r="O484">
        <f>SUMPRODUCT(MID(0&amp;feed!O484,LARGE(INDEX(ISNUMBER(--MID(feed!O484,ROW($1:$5),1))*
ROW($1:$5),0),ROW($1:$5))+1,1)*10^ROW($1:$5)/10)</f>
        <v>0</v>
      </c>
      <c r="P484" t="str">
        <f>feed!P484</f>
        <v>Untapped</v>
      </c>
      <c r="Q484">
        <f>IF(P484=0,40, IF(P484="Depleted",0, IF(P484="Near Depletion",10, IF(P484="Plentiful",70, IF(P484="Untapped",90,"Error")))))</f>
        <v>90</v>
      </c>
      <c r="R484" t="str">
        <f>feed!Q484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feed!R484</f>
        <v>Congo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484" t="str">
        <f>feed!U484</f>
        <v>http://blocgame.com/stats.php?id=58832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3588</v>
      </c>
      <c r="AA484" s="8">
        <f>V484/N484</f>
        <v>3.8525754884547068</v>
      </c>
      <c r="AB484" s="4">
        <f>N484/6</f>
        <v>187.66666666666666</v>
      </c>
      <c r="AC484" s="4">
        <f>V484/6</f>
        <v>723</v>
      </c>
    </row>
    <row r="485" spans="1:29" x14ac:dyDescent="0.25">
      <c r="A485" t="str">
        <f>feed!A485</f>
        <v>Kampung Dusun</v>
      </c>
      <c r="B485" t="str">
        <f>feed!B485</f>
        <v>Sarip Dol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70</v>
      </c>
      <c r="E485">
        <f>SUMPRODUCT(MID(0&amp;feed!E485,LARGE(INDEX(ISNUMBER(--MID(feed!E485,ROW($1:$19),1))*
ROW($1:$19),0),ROW($1:$19))+1,1)*10^ROW($1:$19)/10)</f>
        <v>1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10</v>
      </c>
      <c r="K485">
        <f>SUMPRODUCT(MID(0&amp;feed!K485,LARGE(INDEX(ISNUMBER(--MID(feed!K485,ROW($1:$19),1))*
ROW($1:$19),0),ROW($1:$19))+1,1)*10^ROW($1:$19)/10)</f>
        <v>12</v>
      </c>
      <c r="L485">
        <f>SUMPRODUCT(MID(0&amp;feed!L485,LARGE(INDEX(ISNUMBER(--MID(feed!L485,ROW($1:$19),1))*
ROW($1:$19),0),ROW($1:$19))+1,1)*10^ROW($1:$19)/10)</f>
        <v>8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1125</v>
      </c>
      <c r="O485">
        <f>SUMPRODUCT(MID(0&amp;feed!O485,LARGE(INDEX(ISNUMBER(--MID(feed!O485,ROW($1:$5),1))*
ROW($1:$5),0),ROW($1:$5))+1,1)*10^ROW($1:$5)/10)</f>
        <v>432</v>
      </c>
      <c r="P485">
        <f>feed!P485</f>
        <v>0</v>
      </c>
      <c r="Q485">
        <f>IF(P485=0,40, IF(P485="Depleted",0, IF(P485="Near Depletion",10, IF(P485="Plentiful",70, IF(P485="Untapped",90,"Error")))))</f>
        <v>40</v>
      </c>
      <c r="R485" t="str">
        <f>feed!Q485</f>
        <v>Large</v>
      </c>
      <c r="S485">
        <f>IF(R485="None",0, IF(R485="Meagre",1.5, IF(R485="Small",3, IF(R485="Mediocre",4.5, IF(R485="Somewhat Large",6, IF(R485="Large",7.5, IF(R485="Powerful",9, IF(R485="Very Powerful",10,"Error"))))))))</f>
        <v>7.5</v>
      </c>
      <c r="T485" t="str">
        <f>feed!R485</f>
        <v>Pacific Rim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485" t="str">
        <f>feed!U485</f>
        <v>http://blocgame.com/stats.php?id=62351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>V485-H485*750-K485*375-L485*375</f>
        <v>15153</v>
      </c>
      <c r="AA485" s="8">
        <f>V485/N485</f>
        <v>21.469333333333335</v>
      </c>
      <c r="AB485" s="4">
        <f>N485/6</f>
        <v>187.5</v>
      </c>
      <c r="AC485" s="4">
        <f>V485/6</f>
        <v>4025.5</v>
      </c>
    </row>
    <row r="486" spans="1:29" x14ac:dyDescent="0.25">
      <c r="A486" t="str">
        <f>feed!A486</f>
        <v>Khalifah</v>
      </c>
      <c r="B486" t="str">
        <f>feed!B486</f>
        <v>Appi jaafar</v>
      </c>
      <c r="C486" t="str">
        <f>feed!C486</f>
        <v>Dictators United</v>
      </c>
      <c r="D486">
        <f>SUMPRODUCT(MID(0&amp;feed!D486,LARGE(INDEX(ISNUMBER(--MID(feed!D486,ROW($1:$19),1))*
ROW($1:$19),0),ROW($1:$19))+1,1)*10^ROW($1:$19)/10)</f>
        <v>19</v>
      </c>
      <c r="E486">
        <f>SUMPRODUCT(MID(0&amp;feed!E486,LARGE(INDEX(ISNUMBER(--MID(feed!E486,ROW($1:$19),1))*
ROW($1:$19),0),ROW($1:$19))+1,1)*10^ROW($1:$19)/10)</f>
        <v>4</v>
      </c>
      <c r="F486" t="str">
        <f>feed!F486</f>
        <v>Second World War surplus</v>
      </c>
      <c r="G486" t="str">
        <f>feed!G486</f>
        <v>Pariah</v>
      </c>
      <c r="H486">
        <f>SUMPRODUCT(MID(0&amp;feed!H486,LARGE(INDEX(ISNUMBER(--MID(feed!H486,ROW($1:$1),1))*
ROW($1:$1),0),ROW($1:$1))+1,1)*10^ROW($1:$1)/10)</f>
        <v>2</v>
      </c>
      <c r="I486" t="str">
        <f>feed!I486</f>
        <v>Elite</v>
      </c>
      <c r="J486">
        <f>SUMPRODUCT(MID(0&amp;feed!J486,LARGE(INDEX(ISNUMBER(--MID(feed!J486,ROW($1:$19),1))*
ROW($1:$19),0),ROW($1:$19))+1,1)*10^ROW($1:$19)/10)</f>
        <v>0</v>
      </c>
      <c r="K486">
        <f>SUMPRODUCT(MID(0&amp;feed!K486,LARGE(INDEX(ISNUMBER(--MID(feed!K486,ROW($1:$19),1))*
ROW($1:$19),0),ROW($1:$19))+1,1)*10^ROW($1:$19)/10)</f>
        <v>10</v>
      </c>
      <c r="L486">
        <f>SUMPRODUCT(MID(0&amp;feed!L486,LARGE(INDEX(ISNUMBER(--MID(feed!L486,ROW($1:$19),1))*
ROW($1:$19),0),ROW($1:$19))+1,1)*10^ROW($1:$19)/10)</f>
        <v>6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1125</v>
      </c>
      <c r="O486">
        <f>SUMPRODUCT(MID(0&amp;feed!O486,LARGE(INDEX(ISNUMBER(--MID(feed!O486,ROW($1:$5),1))*
ROW($1:$5),0),ROW($1:$5))+1,1)*10^ROW($1:$5)/10)</f>
        <v>373</v>
      </c>
      <c r="P486" t="str">
        <f>feed!P486</f>
        <v>Near Depletion</v>
      </c>
      <c r="Q486">
        <f>IF(P486=0,40, IF(P486="Depleted",0, IF(P486="Near Depletion",10, IF(P486="Plentiful",70, IF(P486="Untapped",90,"Error")))))</f>
        <v>10</v>
      </c>
      <c r="R486" t="str">
        <f>feed!Q486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feed!R486</f>
        <v>Pacific Rim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486" t="str">
        <f>feed!U486</f>
        <v>http://blocgame.com/stats.php?id=62665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10090</v>
      </c>
      <c r="AA486" s="8">
        <f>V486/N486</f>
        <v>15.635555555555555</v>
      </c>
      <c r="AB486" s="4">
        <f>N486/6</f>
        <v>187.5</v>
      </c>
      <c r="AC486" s="4">
        <f>V486/6</f>
        <v>2931.6666666666665</v>
      </c>
    </row>
    <row r="487" spans="1:29" x14ac:dyDescent="0.25">
      <c r="A487" t="str">
        <f>feed!A487</f>
        <v>Sheena</v>
      </c>
      <c r="B487" t="str">
        <f>feed!B487</f>
        <v>Lord Alphus Maximus Spaz</v>
      </c>
      <c r="C487">
        <f>feed!C487</f>
        <v>0</v>
      </c>
      <c r="D487">
        <f>SUMPRODUCT(MID(0&amp;feed!D487,LARGE(INDEX(ISNUMBER(--MID(feed!D487,ROW($1:$19),1))*
ROW($1:$19),0),ROW($1:$19))+1,1)*10^ROW($1:$19)/10)</f>
        <v>13</v>
      </c>
      <c r="E487">
        <f>SUMPRODUCT(MID(0&amp;feed!E487,LARGE(INDEX(ISNUMBER(--MID(feed!E487,ROW($1:$19),1))*
ROW($1:$19),0),ROW($1:$19))+1,1)*10^ROW($1:$19)/10)</f>
        <v>0</v>
      </c>
      <c r="F487" t="str">
        <f>feed!F487</f>
        <v>First World War surplus</v>
      </c>
      <c r="G487" t="str">
        <f>feed!G487</f>
        <v>Pariah</v>
      </c>
      <c r="H487">
        <f>SUMPRODUCT(MID(0&amp;feed!H487,LARGE(INDEX(ISNUMBER(--MID(feed!H487,ROW($1:$1),1))*
ROW($1:$1),0),ROW($1:$1))+1,1)*10^ROW($1:$1)/10)</f>
        <v>1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18</v>
      </c>
      <c r="K487">
        <f>SUMPRODUCT(MID(0&amp;feed!K487,LARGE(INDEX(ISNUMBER(--MID(feed!K487,ROW($1:$19),1))*
ROW($1:$19),0),ROW($1:$19))+1,1)*10^ROW($1:$19)/10)</f>
        <v>2</v>
      </c>
      <c r="L487">
        <f>SUMPRODUCT(MID(0&amp;feed!L487,LARGE(INDEX(ISNUMBER(--MID(feed!L487,ROW($1:$19),1))*
ROW($1:$19),0),ROW($1:$19))+1,1)*10^ROW($1:$19)/10)</f>
        <v>2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1124</v>
      </c>
      <c r="O487">
        <f>SUMPRODUCT(MID(0&amp;feed!O487,LARGE(INDEX(ISNUMBER(--MID(feed!O487,ROW($1:$5),1))*
ROW($1:$5),0),ROW($1:$5))+1,1)*10^ROW($1:$5)/10)</f>
        <v>62</v>
      </c>
      <c r="P487" t="str">
        <f>feed!P487</f>
        <v>Depleted</v>
      </c>
      <c r="Q487">
        <f>IF(P487=0,40, IF(P487="Depleted",0, IF(P487="Near Depletion",10, IF(P487="Plentiful",70, IF(P487="Untapped",90,"Error")))))</f>
        <v>0</v>
      </c>
      <c r="R487" t="str">
        <f>feed!Q487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feed!R487</f>
        <v>Congo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487" t="str">
        <f>feed!U487</f>
        <v>http://blocgame.com/stats.php?id=62190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2751</v>
      </c>
      <c r="AA487" s="8">
        <f>V487/N487</f>
        <v>4.4492882562277583</v>
      </c>
      <c r="AB487" s="4">
        <f>N487/6</f>
        <v>187.33333333333334</v>
      </c>
      <c r="AC487" s="4">
        <f>V487/6</f>
        <v>833.5</v>
      </c>
    </row>
    <row r="488" spans="1:29" x14ac:dyDescent="0.25">
      <c r="A488" t="str">
        <f>feed!A488</f>
        <v>ENdau 2</v>
      </c>
      <c r="B488" t="str">
        <f>feed!B488</f>
        <v>Syazwan90</v>
      </c>
      <c r="C488" t="str">
        <f>feed!C488</f>
        <v>PIRATES</v>
      </c>
      <c r="D488">
        <f>SUMPRODUCT(MID(0&amp;feed!D488,LARGE(INDEX(ISNUMBER(--MID(feed!D488,ROW($1:$19),1))*
ROW($1:$19),0),ROW($1:$19))+1,1)*10^ROW($1:$19)/10)</f>
        <v>81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5</v>
      </c>
      <c r="K488">
        <f>SUMPRODUCT(MID(0&amp;feed!K488,LARGE(INDEX(ISNUMBER(--MID(feed!K488,ROW($1:$19),1))*
ROW($1:$19),0),ROW($1:$19))+1,1)*10^ROW($1:$19)/10)</f>
        <v>22</v>
      </c>
      <c r="L488">
        <f>SUMPRODUCT(MID(0&amp;feed!L488,LARGE(INDEX(ISNUMBER(--MID(feed!L488,ROW($1:$19),1))*
ROW($1:$19),0),ROW($1:$19))+1,1)*10^ROW($1:$19)/10)</f>
        <v>10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1116</v>
      </c>
      <c r="O488">
        <f>SUMPRODUCT(MID(0&amp;feed!O488,LARGE(INDEX(ISNUMBER(--MID(feed!O488,ROW($1:$5),1))*
ROW($1:$5),0),ROW($1:$5))+1,1)*10^ROW($1:$5)/10)</f>
        <v>4800</v>
      </c>
      <c r="P488">
        <f>feed!P488</f>
        <v>0</v>
      </c>
      <c r="Q488">
        <f>IF(P488=0,40, IF(P488="Depleted",0, IF(P488="Near Depletion",10, IF(P488="Plentiful",70, IF(P488="Untapped",90,"Error")))))</f>
        <v>40</v>
      </c>
      <c r="R488" t="str">
        <f>feed!Q488</f>
        <v>Large</v>
      </c>
      <c r="S488">
        <f>IF(R488="None",0, IF(R488="Meagre",1.5, IF(R488="Small",3, IF(R488="Mediocre",4.5, IF(R488="Somewhat Large",6, IF(R488="Large",7.5, IF(R488="Powerful",9, IF(R488="Very Powerful",10,"Error"))))))))</f>
        <v>7.5</v>
      </c>
      <c r="T488" t="str">
        <f>feed!R488</f>
        <v>Atlas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488" t="str">
        <f>feed!U488</f>
        <v>http://blocgame.com/stats.php?id=64213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28784</v>
      </c>
      <c r="AA488" s="8">
        <f>V488/N488</f>
        <v>37.888888888888886</v>
      </c>
      <c r="AB488" s="4">
        <f>N488/6</f>
        <v>186</v>
      </c>
      <c r="AC488" s="4">
        <f>V488/6</f>
        <v>7047.333333333333</v>
      </c>
    </row>
    <row r="489" spans="1:29" x14ac:dyDescent="0.25">
      <c r="A489" t="str">
        <f>feed!A489</f>
        <v>Utopiastan</v>
      </c>
      <c r="B489" t="str">
        <f>feed!B489</f>
        <v>SilmAlpha</v>
      </c>
      <c r="C489" t="str">
        <f>feed!C489</f>
        <v>The Order</v>
      </c>
      <c r="D489">
        <f>SUMPRODUCT(MID(0&amp;feed!D489,LARGE(INDEX(ISNUMBER(--MID(feed!D489,ROW($1:$19),1))*
ROW($1:$19),0),ROW($1:$19))+1,1)*10^ROW($1:$19)/10)</f>
        <v>160</v>
      </c>
      <c r="E489">
        <f>SUMPRODUCT(MID(0&amp;feed!E489,LARGE(INDEX(ISNUMBER(--MID(feed!E489,ROW($1:$19),1))*
ROW($1:$19),0),ROW($1:$19))+1,1)*10^ROW($1:$19)/10)</f>
        <v>11</v>
      </c>
      <c r="F489" t="str">
        <f>feed!F489</f>
        <v>Korean War surplus</v>
      </c>
      <c r="G489" t="str">
        <f>feed!G489</f>
        <v>Angelic</v>
      </c>
      <c r="H489">
        <f>SUMPRODUCT(MID(0&amp;feed!H489,LARGE(INDEX(ISNUMBER(--MID(feed!H489,ROW($1:$1),1))*
ROW($1:$1),0),ROW($1:$1))+1,1)*10^ROW($1:$1)/10)</f>
        <v>3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0</v>
      </c>
      <c r="K489">
        <f>SUMPRODUCT(MID(0&amp;feed!K489,LARGE(INDEX(ISNUMBER(--MID(feed!K489,ROW($1:$19),1))*
ROW($1:$19),0),ROW($1:$19))+1,1)*10^ROW($1:$19)/10)</f>
        <v>65</v>
      </c>
      <c r="L489">
        <f>SUMPRODUCT(MID(0&amp;feed!L489,LARGE(INDEX(ISNUMBER(--MID(feed!L489,ROW($1:$19),1))*
ROW($1:$19),0),ROW($1:$19))+1,1)*10^ROW($1:$19)/10)</f>
        <v>3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1109</v>
      </c>
      <c r="O489">
        <f>SUMPRODUCT(MID(0&amp;feed!O489,LARGE(INDEX(ISNUMBER(--MID(feed!O489,ROW($1:$5),1))*
ROW($1:$5),0),ROW($1:$5))+1,1)*10^ROW($1:$5)/10)</f>
        <v>2817</v>
      </c>
      <c r="P489" t="str">
        <f>feed!P489</f>
        <v>Plentiful</v>
      </c>
      <c r="Q489">
        <f>IF(P489=0,40, IF(P489="Depleted",0, IF(P489="Near Depletion",10, IF(P489="Plentiful",70, IF(P489="Untapped",90,"Error")))))</f>
        <v>70</v>
      </c>
      <c r="R489" t="str">
        <f>feed!Q489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feed!R489</f>
        <v>Guinea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489" t="str">
        <f>feed!U489</f>
        <v>http://blocgame.com/stats.php?id=56876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27711</v>
      </c>
      <c r="AA489" s="8">
        <f>V489/N489</f>
        <v>50.009918845807036</v>
      </c>
      <c r="AB489" s="4">
        <f>N489/6</f>
        <v>184.83333333333334</v>
      </c>
      <c r="AC489" s="4">
        <f>V489/6</f>
        <v>9243.5</v>
      </c>
    </row>
    <row r="490" spans="1:29" x14ac:dyDescent="0.25">
      <c r="A490" t="str">
        <f>feed!A490</f>
        <v>bulipliisia</v>
      </c>
      <c r="B490" t="str">
        <f>feed!B490</f>
        <v>wolfman955</v>
      </c>
      <c r="C490">
        <f>feed!C490</f>
        <v>0</v>
      </c>
      <c r="D490">
        <f>SUMPRODUCT(MID(0&amp;feed!D490,LARGE(INDEX(ISNUMBER(--MID(feed!D490,ROW($1:$19),1))*
ROW($1:$19),0),ROW($1:$19))+1,1)*10^ROW($1:$19)/10)</f>
        <v>4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First World War surplus</v>
      </c>
      <c r="G490" t="str">
        <f>feed!G490</f>
        <v>Questionable</v>
      </c>
      <c r="H490">
        <f>SUMPRODUCT(MID(0&amp;feed!H490,LARGE(INDEX(ISNUMBER(--MID(feed!H490,ROW($1:$1),1))*
ROW($1:$1),0),ROW($1:$1))+1,1)*10^ROW($1:$1)/10)</f>
        <v>0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16</v>
      </c>
      <c r="K490">
        <f>SUMPRODUCT(MID(0&amp;feed!K490,LARGE(INDEX(ISNUMBER(--MID(feed!K490,ROW($1:$19),1))*
ROW($1:$19),0),ROW($1:$19))+1,1)*10^ROW($1:$19)/10)</f>
        <v>3</v>
      </c>
      <c r="L490">
        <f>SUMPRODUCT(MID(0&amp;feed!L490,LARGE(INDEX(ISNUMBER(--MID(feed!L490,ROW($1:$19),1))*
ROW($1:$19),0),ROW($1:$19))+1,1)*10^ROW($1:$19)/10)</f>
        <v>0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1108</v>
      </c>
      <c r="O490">
        <f>SUMPRODUCT(MID(0&amp;feed!O490,LARGE(INDEX(ISNUMBER(--MID(feed!O490,ROW($1:$5),1))*
ROW($1:$5),0),ROW($1:$5))+1,1)*10^ROW($1:$5)/10)</f>
        <v>732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Meagre</v>
      </c>
      <c r="S490">
        <f>IF(R490="None",0, IF(R490="Meagre",1.5, IF(R490="Small",3, IF(R490="Mediocre",4.5, IF(R490="Somewhat Large",6, IF(R490="Large",7.5, IF(R490="Powerful",9, IF(R490="Very Powerful",10,"Error"))))))))</f>
        <v>1.5</v>
      </c>
      <c r="T490" t="str">
        <f>feed!R490</f>
        <v>Pacific Rim</v>
      </c>
      <c r="U490" t="str">
        <f>feed!S490</f>
        <v>Neutral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490" t="str">
        <f>feed!U490</f>
        <v>http://blocgame.com/stats.php?id=64186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8235</v>
      </c>
      <c r="AA490" s="8">
        <f>V490/N490</f>
        <v>8.4476534296028873</v>
      </c>
      <c r="AB490" s="4">
        <f>N490/6</f>
        <v>184.66666666666666</v>
      </c>
      <c r="AC490" s="4">
        <f>V490/6</f>
        <v>1560</v>
      </c>
    </row>
    <row r="491" spans="1:29" x14ac:dyDescent="0.25">
      <c r="A491" t="str">
        <f>feed!A492</f>
        <v>Formosa</v>
      </c>
      <c r="B491" t="str">
        <f>feed!B492</f>
        <v>Chen ya len</v>
      </c>
      <c r="C491" t="str">
        <f>feed!C492</f>
        <v>The Order</v>
      </c>
      <c r="D491">
        <f>SUMPRODUCT(MID(0&amp;feed!D492,LARGE(INDEX(ISNUMBER(--MID(feed!D492,ROW($1:$19),1))*
ROW($1:$19),0),ROW($1:$19))+1,1)*10^ROW($1:$19)/10)</f>
        <v>69</v>
      </c>
      <c r="E491">
        <f>SUMPRODUCT(MID(0&amp;feed!E492,LARGE(INDEX(ISNUMBER(--MID(feed!E492,ROW($1:$19),1))*
ROW($1:$19),0),ROW($1:$19))+1,1)*10^ROW($1:$19)/10)</f>
        <v>3</v>
      </c>
      <c r="F491" t="str">
        <f>feed!F492</f>
        <v>Second World War surplus</v>
      </c>
      <c r="G491" t="str">
        <f>feed!G492</f>
        <v>Gandhi-like</v>
      </c>
      <c r="H491">
        <f>SUMPRODUCT(MID(0&amp;feed!H492,LARGE(INDEX(ISNUMBER(--MID(feed!H492,ROW($1:$1),1))*
ROW($1:$1),0),ROW($1:$1))+1,1)*10^ROW($1:$1)/10)</f>
        <v>2</v>
      </c>
      <c r="I491" t="str">
        <f>feed!I492</f>
        <v>Good</v>
      </c>
      <c r="J491">
        <f>SUMPRODUCT(MID(0&amp;feed!J492,LARGE(INDEX(ISNUMBER(--MID(feed!J492,ROW($1:$19),1))*
ROW($1:$19),0),ROW($1:$19))+1,1)*10^ROW($1:$19)/10)</f>
        <v>9</v>
      </c>
      <c r="K491">
        <f>SUMPRODUCT(MID(0&amp;feed!K492,LARGE(INDEX(ISNUMBER(--MID(feed!K492,ROW($1:$19),1))*
ROW($1:$19),0),ROW($1:$19))+1,1)*10^ROW($1:$19)/10)</f>
        <v>11</v>
      </c>
      <c r="L491">
        <f>SUMPRODUCT(MID(0&amp;feed!L492,LARGE(INDEX(ISNUMBER(--MID(feed!L492,ROW($1:$19),1))*
ROW($1:$19),0),ROW($1:$19))+1,1)*10^ROW($1:$19)/10)</f>
        <v>6</v>
      </c>
      <c r="M491" t="str">
        <f>feed!M492</f>
        <v>Mixed Economy</v>
      </c>
      <c r="N491">
        <f>SUMPRODUCT(MID(0&amp;feed!N492,LARGE(INDEX(ISNUMBER(--MID(feed!N492,ROW($1:$5),1))*
ROW($1:$5),0),ROW($1:$5))+1,1)*10^ROW($1:$5)/10)</f>
        <v>1105</v>
      </c>
      <c r="O491">
        <f>SUMPRODUCT(MID(0&amp;feed!O492,LARGE(INDEX(ISNUMBER(--MID(feed!O492,ROW($1:$5),1))*
ROW($1:$5),0),ROW($1:$5))+1,1)*10^ROW($1:$5)/10)</f>
        <v>162</v>
      </c>
      <c r="P491" t="str">
        <f>feed!P492</f>
        <v>Untapped</v>
      </c>
      <c r="Q491">
        <f>IF(P491=0,40, IF(P491="Depleted",0, IF(P491="Near Depletion",10, IF(P491="Plentiful",70, IF(P491="Untapped",90,"Error")))))</f>
        <v>90</v>
      </c>
      <c r="R491" t="str">
        <f>feed!Q492</f>
        <v>Powerful</v>
      </c>
      <c r="S491">
        <f>IF(R491="None",0, IF(R491="Meagre",1.5, IF(R491="Small",3, IF(R491="Mediocre",4.5, IF(R491="Somewhat Large",6, IF(R491="Large",7.5, IF(R491="Powerful",9, IF(R491="Very Powerful",10,"Error"))))))))</f>
        <v>9</v>
      </c>
      <c r="T491" t="str">
        <f>feed!R492</f>
        <v>Pacific Rim</v>
      </c>
      <c r="U491" t="str">
        <f>feed!S492</f>
        <v>United States</v>
      </c>
      <c r="V491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491" t="str">
        <f>feed!U492</f>
        <v>http://blocgame.com/stats.php?id=41162</v>
      </c>
      <c r="X491" s="4">
        <f>SUMPRODUCT(MID(0&amp;feed!V492,LARGE(INDEX(ISNUMBER(--MID(feed!V492,ROW($1:$5),1))*
ROW($1:$5),0),ROW($1:$5))+1,1)*10^ROW($1:$5)/10)</f>
        <v>0</v>
      </c>
      <c r="Y491">
        <f>feed!W492</f>
        <v>0</v>
      </c>
      <c r="Z491" s="4">
        <f>V491-H491*750-K491*375-L491*375</f>
        <v>16115</v>
      </c>
      <c r="AA491" s="8">
        <f>V491/N491</f>
        <v>21.710407239819006</v>
      </c>
      <c r="AB491" s="4">
        <f>N491/6</f>
        <v>184.16666666666666</v>
      </c>
      <c r="AC491" s="4">
        <f>V491/6</f>
        <v>3998.3333333333335</v>
      </c>
    </row>
    <row r="492" spans="1:29" x14ac:dyDescent="0.25">
      <c r="A492" t="str">
        <f>feed!A491</f>
        <v>America</v>
      </c>
      <c r="B492" t="str">
        <f>feed!B491</f>
        <v>Superman</v>
      </c>
      <c r="C492" t="str">
        <f>feed!C491</f>
        <v>The Fallen</v>
      </c>
      <c r="D492">
        <f>SUMPRODUCT(MID(0&amp;feed!D491,LARGE(INDEX(ISNUMBER(--MID(feed!D491,ROW($1:$19),1))*
ROW($1:$19),0),ROW($1:$19))+1,1)*10^ROW($1:$19)/10)</f>
        <v>20</v>
      </c>
      <c r="E492">
        <f>SUMPRODUCT(MID(0&amp;feed!E491,LARGE(INDEX(ISNUMBER(--MID(feed!E491,ROW($1:$19),1))*
ROW($1:$19),0),ROW($1:$19))+1,1)*10^ROW($1:$19)/10)</f>
        <v>0</v>
      </c>
      <c r="F492" t="str">
        <f>feed!F491</f>
        <v>Second World War surplus</v>
      </c>
      <c r="G492" t="str">
        <f>feed!G491</f>
        <v>Gandhi-like</v>
      </c>
      <c r="H492">
        <f>SUMPRODUCT(MID(0&amp;feed!H491,LARGE(INDEX(ISNUMBER(--MID(feed!H491,ROW($1:$1),1))*
ROW($1:$1),0),ROW($1:$1))+1,1)*10^ROW($1:$1)/10)</f>
        <v>2</v>
      </c>
      <c r="I492" t="str">
        <f>feed!I491</f>
        <v>Elite</v>
      </c>
      <c r="J492">
        <f>SUMPRODUCT(MID(0&amp;feed!J491,LARGE(INDEX(ISNUMBER(--MID(feed!J491,ROW($1:$19),1))*
ROW($1:$19),0),ROW($1:$19))+1,1)*10^ROW($1:$19)/10)</f>
        <v>14</v>
      </c>
      <c r="K492">
        <f>SUMPRODUCT(MID(0&amp;feed!K491,LARGE(INDEX(ISNUMBER(--MID(feed!K491,ROW($1:$19),1))*
ROW($1:$19),0),ROW($1:$19))+1,1)*10^ROW($1:$19)/10)</f>
        <v>8</v>
      </c>
      <c r="L492">
        <f>SUMPRODUCT(MID(0&amp;feed!L491,LARGE(INDEX(ISNUMBER(--MID(feed!L491,ROW($1:$19),1))*
ROW($1:$19),0),ROW($1:$19))+1,1)*10^ROW($1:$19)/10)</f>
        <v>3</v>
      </c>
      <c r="M492" t="str">
        <f>feed!M491</f>
        <v>Mixed Economy</v>
      </c>
      <c r="N492">
        <f>SUMPRODUCT(MID(0&amp;feed!N491,LARGE(INDEX(ISNUMBER(--MID(feed!N491,ROW($1:$5),1))*
ROW($1:$5),0),ROW($1:$5))+1,1)*10^ROW($1:$5)/10)</f>
        <v>1105</v>
      </c>
      <c r="O492">
        <f>SUMPRODUCT(MID(0&amp;feed!O491,LARGE(INDEX(ISNUMBER(--MID(feed!O491,ROW($1:$5),1))*
ROW($1:$5),0),ROW($1:$5))+1,1)*10^ROW($1:$5)/10)</f>
        <v>208</v>
      </c>
      <c r="P492" t="str">
        <f>feed!P491</f>
        <v>Untapped</v>
      </c>
      <c r="Q492">
        <f>IF(P492=0,40, IF(P492="Depleted",0, IF(P492="Near Depletion",10, IF(P492="Plentiful",70, IF(P492="Untapped",90,"Error")))))</f>
        <v>90</v>
      </c>
      <c r="R492" t="str">
        <f>feed!Q491</f>
        <v>Meagre</v>
      </c>
      <c r="S492">
        <f>IF(R492="None",0, IF(R492="Meagre",1.5, IF(R492="Small",3, IF(R492="Mediocre",4.5, IF(R492="Somewhat Large",6, IF(R492="Large",7.5, IF(R492="Powerful",9, IF(R492="Very Powerful",10,"Error"))))))))</f>
        <v>1.5</v>
      </c>
      <c r="T492" t="str">
        <f>feed!R491</f>
        <v>West Africa</v>
      </c>
      <c r="U492" t="str">
        <f>feed!S491</f>
        <v>United States</v>
      </c>
      <c r="V492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492" t="str">
        <f>feed!U491</f>
        <v>http://blocgame.com/stats.php?id=40167</v>
      </c>
      <c r="X492" s="4">
        <f>SUMPRODUCT(MID(0&amp;feed!V491,LARGE(INDEX(ISNUMBER(--MID(feed!V491,ROW($1:$5),1))*
ROW($1:$5),0),ROW($1:$5))+1,1)*10^ROW($1:$5)/10)</f>
        <v>0</v>
      </c>
      <c r="Y492">
        <f>feed!W491</f>
        <v>0</v>
      </c>
      <c r="Z492" s="4">
        <f>V492-H492*750-K492*375-L492*375</f>
        <v>14141</v>
      </c>
      <c r="AA492" s="8">
        <f>V492/N492</f>
        <v>17.887782805429865</v>
      </c>
      <c r="AB492" s="4">
        <f>N492/6</f>
        <v>184.16666666666666</v>
      </c>
      <c r="AC492" s="4">
        <f>V492/6</f>
        <v>3294.3333333333335</v>
      </c>
    </row>
    <row r="493" spans="1:29" x14ac:dyDescent="0.25">
      <c r="A493" t="str">
        <f>feed!A493</f>
        <v>Lemonstan</v>
      </c>
      <c r="B493" t="str">
        <f>feed!B493</f>
        <v>Lemon</v>
      </c>
      <c r="C493" t="str">
        <f>feed!C493</f>
        <v>Brotherhood of Nod</v>
      </c>
      <c r="D493">
        <f>SUMPRODUCT(MID(0&amp;feed!D493,LARGE(INDEX(ISNUMBER(--MID(feed!D493,ROW($1:$19),1))*
ROW($1:$19),0),ROW($1:$19))+1,1)*10^ROW($1:$19)/10)</f>
        <v>131</v>
      </c>
      <c r="E493">
        <f>SUMPRODUCT(MID(0&amp;feed!E493,LARGE(INDEX(ISNUMBER(--MID(feed!E493,ROW($1:$19),1))*
ROW($1:$19),0),ROW($1:$19))+1,1)*10^ROW($1:$19)/10)</f>
        <v>6</v>
      </c>
      <c r="F493" t="str">
        <f>feed!F493</f>
        <v>Korean War surplus</v>
      </c>
      <c r="G493" t="str">
        <f>feed!G493</f>
        <v>Nice</v>
      </c>
      <c r="H493">
        <f>SUMPRODUCT(MID(0&amp;feed!H493,LARGE(INDEX(ISNUMBER(--MID(feed!H493,ROW($1:$1),1))*
ROW($1:$1),0),ROW($1:$1))+1,1)*10^ROW($1:$1)/10)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17</v>
      </c>
      <c r="L493">
        <f>SUMPRODUCT(MID(0&amp;feed!L493,LARGE(INDEX(ISNUMBER(--MID(feed!L493,ROW($1:$19),1))*
ROW($1:$19),0),ROW($1:$19))+1,1)*10^ROW($1:$19)/10)</f>
        <v>10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1104</v>
      </c>
      <c r="O493">
        <f>SUMPRODUCT(MID(0&amp;feed!O493,LARGE(INDEX(ISNUMBER(--MID(feed!O493,ROW($1:$5),1))*
ROW($1:$5),0),ROW($1:$5))+1,1)*10^ROW($1:$5)/10)</f>
        <v>5454</v>
      </c>
      <c r="P493" t="str">
        <f>feed!P493</f>
        <v>Untapped</v>
      </c>
      <c r="Q493">
        <f>IF(P493=0,40, IF(P493="Depleted",0, IF(P493="Near Depletion",10, IF(P493="Plentiful",70, IF(P493="Untapped",90,"Error")))))</f>
        <v>90</v>
      </c>
      <c r="R493" t="str">
        <f>feed!Q493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feed!R493</f>
        <v>Persia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493" t="str">
        <f>feed!U493</f>
        <v>http://blocgame.com/stats.php?id=40048</v>
      </c>
      <c r="X493" s="4">
        <f>SUMPRODUCT(MID(0&amp;feed!V493,LARGE(INDEX(ISNUMBER(--MID(feed!V493,ROW($1:$5),1))*
ROW($1:$5),0),ROW($1:$5))+1,1)*10^ROW($1:$5)/10)</f>
        <v>4</v>
      </c>
      <c r="Y493">
        <f>feed!W493</f>
        <v>0</v>
      </c>
      <c r="Z493" s="4">
        <f>V493-H493*750-K493*375-L493*375</f>
        <v>29919</v>
      </c>
      <c r="AA493" s="8">
        <f>V493/N493</f>
        <v>37.630434782608695</v>
      </c>
      <c r="AB493" s="4">
        <f>N493/6</f>
        <v>184</v>
      </c>
      <c r="AC493" s="4">
        <f>V493/6</f>
        <v>6924</v>
      </c>
    </row>
    <row r="494" spans="1:29" x14ac:dyDescent="0.25">
      <c r="A494" t="str">
        <f>feed!A494</f>
        <v>Seixal</v>
      </c>
      <c r="B494" t="str">
        <f>feed!B494</f>
        <v>Erina Volevah</v>
      </c>
      <c r="C494" t="str">
        <f>feed!C494</f>
        <v>Che Guevara League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First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1</v>
      </c>
      <c r="I494" t="str">
        <f>feed!I494</f>
        <v>Poor</v>
      </c>
      <c r="J494">
        <f>SUMPRODUCT(MID(0&amp;feed!J494,LARGE(INDEX(ISNUMBER(--MID(feed!J494,ROW($1:$19),1))*
ROW($1:$19),0),ROW($1:$19))+1,1)*10^ROW($1:$19)/10)</f>
        <v>107</v>
      </c>
      <c r="K494">
        <f>SUMPRODUCT(MID(0&amp;feed!K494,LARGE(INDEX(ISNUMBER(--MID(feed!K494,ROW($1:$19),1))*
ROW($1:$19),0),ROW($1:$19))+1,1)*10^ROW($1:$19)/10)</f>
        <v>9</v>
      </c>
      <c r="L494">
        <f>SUMPRODUCT(MID(0&amp;feed!L494,LARGE(INDEX(ISNUMBER(--MID(feed!L494,ROW($1:$19),1))*
ROW($1:$19),0),ROW($1:$19))+1,1)*10^ROW($1:$19)/10)</f>
        <v>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1103</v>
      </c>
      <c r="O494">
        <f>SUMPRODUCT(MID(0&amp;feed!O494,LARGE(INDEX(ISNUMBER(--MID(feed!O494,ROW($1:$5),1))*
ROW($1:$5),0),ROW($1:$5))+1,1)*10^ROW($1:$5)/10)</f>
        <v>312</v>
      </c>
      <c r="P494" t="str">
        <f>feed!P494</f>
        <v>Untapped</v>
      </c>
      <c r="Q494">
        <f>IF(P494=0,40, IF(P494="Depleted",0, IF(P494="Near Depletion",10, IF(P494="Plentiful",70, IF(P494="Untapped",90,"Error")))))</f>
        <v>90</v>
      </c>
      <c r="R494" t="str">
        <f>feed!Q494</f>
        <v>None</v>
      </c>
      <c r="S494">
        <f>IF(R494="None",0, IF(R494="Meagre",1.5, IF(R494="Small",3, IF(R494="Mediocre",4.5, IF(R494="Somewhat Large",6, IF(R494="Large",7.5, IF(R494="Powerful",9, IF(R494="Very Powerful",10,"Error"))))))))</f>
        <v>0</v>
      </c>
      <c r="T494" t="str">
        <f>feed!R494</f>
        <v>Caribbean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494" t="str">
        <f>feed!U494</f>
        <v>http://blocgame.com/stats.php?id=64079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9250</v>
      </c>
      <c r="AA494" s="8">
        <f>V494/N494</f>
        <v>12.466001813236627</v>
      </c>
      <c r="AB494" s="4">
        <f>N494/6</f>
        <v>183.83333333333334</v>
      </c>
      <c r="AC494" s="4">
        <f>V494/6</f>
        <v>2291.6666666666665</v>
      </c>
    </row>
    <row r="495" spans="1:29" x14ac:dyDescent="0.25">
      <c r="A495" t="str">
        <f>feed!A495</f>
        <v>Afpakistan</v>
      </c>
      <c r="B495" t="str">
        <f>feed!B495</f>
        <v>WolfyTheAlpha</v>
      </c>
      <c r="C495" t="str">
        <f>feed!C495</f>
        <v>Steel Brotherhood</v>
      </c>
      <c r="D495">
        <f>SUMPRODUCT(MID(0&amp;feed!D495,LARGE(INDEX(ISNUMBER(--MID(feed!D495,ROW($1:$19),1))*
ROW($1:$19),0),ROW($1:$19))+1,1)*10^ROW($1:$19)/10)</f>
        <v>55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12</v>
      </c>
      <c r="K495">
        <f>SUMPRODUCT(MID(0&amp;feed!K495,LARGE(INDEX(ISNUMBER(--MID(feed!K495,ROW($1:$19),1))*
ROW($1:$19),0),ROW($1:$19))+1,1)*10^ROW($1:$19)/10)</f>
        <v>16</v>
      </c>
      <c r="L495">
        <f>SUMPRODUCT(MID(0&amp;feed!L495,LARGE(INDEX(ISNUMBER(--MID(feed!L495,ROW($1:$19),1))*
ROW($1:$19),0),ROW($1:$19))+1,1)*10^ROW($1:$19)/10)</f>
        <v>11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1101</v>
      </c>
      <c r="O495">
        <f>SUMPRODUCT(MID(0&amp;feed!O495,LARGE(INDEX(ISNUMBER(--MID(feed!O495,ROW($1:$5),1))*
ROW($1:$5),0),ROW($1:$5))+1,1)*10^ROW($1:$5)/10)</f>
        <v>1632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feed!R495</f>
        <v>Atlas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495" t="str">
        <f>feed!U495</f>
        <v>http://blocgame.com/stats.php?id=64497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11968</v>
      </c>
      <c r="AA495" s="8">
        <f>V495/N495</f>
        <v>20.747502270663034</v>
      </c>
      <c r="AB495" s="4">
        <f>N495/6</f>
        <v>183.5</v>
      </c>
      <c r="AC495" s="4">
        <f>V495/6</f>
        <v>3807.1666666666665</v>
      </c>
    </row>
    <row r="496" spans="1:29" x14ac:dyDescent="0.25">
      <c r="A496" t="str">
        <f>feed!A499</f>
        <v>Hells Angel</v>
      </c>
      <c r="B496" t="str">
        <f>feed!B499</f>
        <v>Avangarde</v>
      </c>
      <c r="C496" t="str">
        <f>feed!C499</f>
        <v>The Order</v>
      </c>
      <c r="D496">
        <f>SUMPRODUCT(MID(0&amp;feed!D499,LARGE(INDEX(ISNUMBER(--MID(feed!D499,ROW($1:$19),1))*
ROW($1:$19),0),ROW($1:$19))+1,1)*10^ROW($1:$19)/10)</f>
        <v>92</v>
      </c>
      <c r="E496">
        <f>SUMPRODUCT(MID(0&amp;feed!E499,LARGE(INDEX(ISNUMBER(--MID(feed!E499,ROW($1:$19),1))*
ROW($1:$19),0),ROW($1:$19))+1,1)*10^ROW($1:$19)/10)</f>
        <v>1</v>
      </c>
      <c r="F496" t="str">
        <f>feed!F499</f>
        <v>Second World War surplus</v>
      </c>
      <c r="G496" t="str">
        <f>feed!G499</f>
        <v>Gandhi-like</v>
      </c>
      <c r="H496">
        <f>SUMPRODUCT(MID(0&amp;feed!H499,LARGE(INDEX(ISNUMBER(--MID(feed!H499,ROW($1:$1),1))*
ROW($1:$1),0),ROW($1:$1))+1,1)*10^ROW($1:$1)/10)</f>
        <v>2</v>
      </c>
      <c r="I496" t="str">
        <f>feed!I499</f>
        <v>Undisciplined Rabble</v>
      </c>
      <c r="J496">
        <f>SUMPRODUCT(MID(0&amp;feed!J499,LARGE(INDEX(ISNUMBER(--MID(feed!J499,ROW($1:$19),1))*
ROW($1:$19),0),ROW($1:$19))+1,1)*10^ROW($1:$19)/10)</f>
        <v>4</v>
      </c>
      <c r="K496">
        <f>SUMPRODUCT(MID(0&amp;feed!K499,LARGE(INDEX(ISNUMBER(--MID(feed!K499,ROW($1:$19),1))*
ROW($1:$19),0),ROW($1:$19))+1,1)*10^ROW($1:$19)/10)</f>
        <v>29</v>
      </c>
      <c r="L496">
        <f>SUMPRODUCT(MID(0&amp;feed!L499,LARGE(INDEX(ISNUMBER(--MID(feed!L499,ROW($1:$19),1))*
ROW($1:$19),0),ROW($1:$19))+1,1)*10^ROW($1:$19)/10)</f>
        <v>8</v>
      </c>
      <c r="M496" t="str">
        <f>feed!M499</f>
        <v>Central Planning</v>
      </c>
      <c r="N496">
        <f>SUMPRODUCT(MID(0&amp;feed!N499,LARGE(INDEX(ISNUMBER(--MID(feed!N499,ROW($1:$5),1))*
ROW($1:$5),0),ROW($1:$5))+1,1)*10^ROW($1:$5)/10)</f>
        <v>1097</v>
      </c>
      <c r="O496">
        <f>SUMPRODUCT(MID(0&amp;feed!O499,LARGE(INDEX(ISNUMBER(--MID(feed!O499,ROW($1:$5),1))*
ROW($1:$5),0),ROW($1:$5))+1,1)*10^ROW($1:$5)/10)</f>
        <v>3752</v>
      </c>
      <c r="P496" t="str">
        <f>feed!P499</f>
        <v>Untapped</v>
      </c>
      <c r="Q496">
        <f>IF(P496=0,40, IF(P496="Depleted",0, IF(P496="Near Depletion",10, IF(P496="Plentiful",70, IF(P496="Untapped",90,"Error")))))</f>
        <v>90</v>
      </c>
      <c r="R496" t="str">
        <f>feed!Q499</f>
        <v>Large</v>
      </c>
      <c r="S496">
        <f>IF(R496="None",0, IF(R496="Meagre",1.5, IF(R496="Small",3, IF(R496="Mediocre",4.5, IF(R496="Somewhat Large",6, IF(R496="Large",7.5, IF(R496="Powerful",9, IF(R496="Very Powerful",10,"Error"))))))))</f>
        <v>7.5</v>
      </c>
      <c r="T496" t="str">
        <f>feed!R499</f>
        <v>Guinea</v>
      </c>
      <c r="U496" t="str">
        <f>feed!S499</f>
        <v>Soviet Union</v>
      </c>
      <c r="V496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496" t="str">
        <f>feed!U499</f>
        <v>http://blocgame.com/stats.php?id=63923</v>
      </c>
      <c r="X496" s="4">
        <f>SUMPRODUCT(MID(0&amp;feed!V499,LARGE(INDEX(ISNUMBER(--MID(feed!V499,ROW($1:$5),1))*
ROW($1:$5),0),ROW($1:$5))+1,1)*10^ROW($1:$5)/10)</f>
        <v>1</v>
      </c>
      <c r="Y496">
        <f>feed!W499</f>
        <v>0</v>
      </c>
      <c r="Z496" s="4">
        <f>V496-H496*750-K496*375-L496*375</f>
        <v>30851</v>
      </c>
      <c r="AA496" s="8">
        <f>V496/N496</f>
        <v>42.138559708295354</v>
      </c>
      <c r="AB496" s="4">
        <f>N496/6</f>
        <v>182.83333333333334</v>
      </c>
      <c r="AC496" s="4">
        <f>V496/6</f>
        <v>7704.333333333333</v>
      </c>
    </row>
    <row r="497" spans="1:29" x14ac:dyDescent="0.25">
      <c r="A497" t="str">
        <f>feed!A496</f>
        <v>Khebabistan</v>
      </c>
      <c r="B497" t="str">
        <f>feed!B496</f>
        <v>Khebab</v>
      </c>
      <c r="C497" t="str">
        <f>feed!C496</f>
        <v>Steel Brotherhood</v>
      </c>
      <c r="D497">
        <f>SUMPRODUCT(MID(0&amp;feed!D496,LARGE(INDEX(ISNUMBER(--MID(feed!D496,ROW($1:$19),1))*
ROW($1:$19),0),ROW($1:$19))+1,1)*10^ROW($1:$19)/10)</f>
        <v>23</v>
      </c>
      <c r="E497">
        <f>SUMPRODUCT(MID(0&amp;feed!E496,LARGE(INDEX(ISNUMBER(--MID(feed!E496,ROW($1:$19),1))*
ROW($1:$19),0),ROW($1:$19))+1,1)*10^ROW($1:$19)/10)</f>
        <v>0</v>
      </c>
      <c r="F497" t="str">
        <f>feed!F496</f>
        <v>First World War surplus</v>
      </c>
      <c r="G497" t="str">
        <f>feed!G496</f>
        <v>Gandhi-like</v>
      </c>
      <c r="H497">
        <f>SUMPRODUCT(MID(0&amp;feed!H496,LARGE(INDEX(ISNUMBER(--MID(feed!H496,ROW($1:$1),1))*
ROW($1:$1),0),ROW($1:$1))+1,1)*10^ROW($1:$1)/10)</f>
        <v>0</v>
      </c>
      <c r="I497" t="str">
        <f>feed!I496</f>
        <v>Good</v>
      </c>
      <c r="J497">
        <f>SUMPRODUCT(MID(0&amp;feed!J496,LARGE(INDEX(ISNUMBER(--MID(feed!J496,ROW($1:$19),1))*
ROW($1:$19),0),ROW($1:$19))+1,1)*10^ROW($1:$19)/10)</f>
        <v>18</v>
      </c>
      <c r="K497">
        <f>SUMPRODUCT(MID(0&amp;feed!K496,LARGE(INDEX(ISNUMBER(--MID(feed!K496,ROW($1:$19),1))*
ROW($1:$19),0),ROW($1:$19))+1,1)*10^ROW($1:$19)/10)</f>
        <v>15</v>
      </c>
      <c r="L497">
        <f>SUMPRODUCT(MID(0&amp;feed!L496,LARGE(INDEX(ISNUMBER(--MID(feed!L496,ROW($1:$19),1))*
ROW($1:$19),0),ROW($1:$19))+1,1)*10^ROW($1:$19)/10)</f>
        <v>15</v>
      </c>
      <c r="M497" t="str">
        <f>feed!M496</f>
        <v>Mixed Economy</v>
      </c>
      <c r="N497">
        <f>SUMPRODUCT(MID(0&amp;feed!N496,LARGE(INDEX(ISNUMBER(--MID(feed!N496,ROW($1:$5),1))*
ROW($1:$5),0),ROW($1:$5))+1,1)*10^ROW($1:$5)/10)</f>
        <v>1097</v>
      </c>
      <c r="O497">
        <f>SUMPRODUCT(MID(0&amp;feed!O496,LARGE(INDEX(ISNUMBER(--MID(feed!O496,ROW($1:$5),1))*
ROW($1:$5),0),ROW($1:$5))+1,1)*10^ROW($1:$5)/10)</f>
        <v>1819</v>
      </c>
      <c r="P497" t="str">
        <f>feed!P496</f>
        <v>Untapped</v>
      </c>
      <c r="Q497">
        <f>IF(P497=0,40, IF(P497="Depleted",0, IF(P497="Near Depletion",10, IF(P497="Plentiful",70, IF(P497="Untapped",90,"Error")))))</f>
        <v>90</v>
      </c>
      <c r="R497" t="str">
        <f>feed!Q496</f>
        <v>Small</v>
      </c>
      <c r="S497">
        <f>IF(R497="None",0, IF(R497="Meagre",1.5, IF(R497="Small",3, IF(R497="Mediocre",4.5, IF(R497="Somewhat Large",6, IF(R497="Large",7.5, IF(R497="Powerful",9, IF(R497="Very Powerful",10,"Error"))))))))</f>
        <v>3</v>
      </c>
      <c r="T497" t="str">
        <f>feed!R496</f>
        <v>Arabia</v>
      </c>
      <c r="U497" t="str">
        <f>feed!S496</f>
        <v>Neutral</v>
      </c>
      <c r="V497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497" t="str">
        <f>feed!U496</f>
        <v>http://blocgame.com/stats.php?id=51401</v>
      </c>
      <c r="X497" s="4">
        <f>SUMPRODUCT(MID(0&amp;feed!V496,LARGE(INDEX(ISNUMBER(--MID(feed!V496,ROW($1:$5),1))*
ROW($1:$5),0),ROW($1:$5))+1,1)*10^ROW($1:$5)/10)</f>
        <v>0</v>
      </c>
      <c r="Y497">
        <f>feed!W496</f>
        <v>0</v>
      </c>
      <c r="Z497" s="4">
        <f>V497-H497*750-K497*375-L497*375</f>
        <v>3706</v>
      </c>
      <c r="AA497" s="8">
        <f>V497/N497</f>
        <v>13.633546034639927</v>
      </c>
      <c r="AB497" s="4">
        <f>N497/6</f>
        <v>182.83333333333334</v>
      </c>
      <c r="AC497" s="4">
        <f>V497/6</f>
        <v>2492.6666666666665</v>
      </c>
    </row>
    <row r="498" spans="1:29" x14ac:dyDescent="0.25">
      <c r="A498" t="str">
        <f>feed!A497</f>
        <v>Minjoistan</v>
      </c>
      <c r="B498" t="str">
        <f>feed!B497</f>
        <v>Slavonny Chevok</v>
      </c>
      <c r="C498">
        <f>feed!C497</f>
        <v>0</v>
      </c>
      <c r="D498">
        <f>SUMPRODUCT(MID(0&amp;feed!D497,LARGE(INDEX(ISNUMBER(--MID(feed!D497,ROW($1:$19),1))*
ROW($1:$19),0),ROW($1:$19))+1,1)*10^ROW($1:$19)/10)</f>
        <v>8</v>
      </c>
      <c r="E498">
        <f>SUMPRODUCT(MID(0&amp;feed!E497,LARGE(INDEX(ISNUMBER(--MID(feed!E497,ROW($1:$19),1))*
ROW($1:$19),0),ROW($1:$19))+1,1)*10^ROW($1:$19)/10)</f>
        <v>0</v>
      </c>
      <c r="F498" t="str">
        <f>feed!F497</f>
        <v>Second World War surplus</v>
      </c>
      <c r="G498" t="str">
        <f>feed!G497</f>
        <v>Gandhi-like</v>
      </c>
      <c r="H498">
        <f>SUMPRODUCT(MID(0&amp;feed!H497,LARGE(INDEX(ISNUMBER(--MID(feed!H497,ROW($1:$1),1))*
ROW($1:$1),0),ROW($1:$1))+1,1)*10^ROW($1:$1)/10)</f>
        <v>1</v>
      </c>
      <c r="I498" t="str">
        <f>feed!I497</f>
        <v>Standard</v>
      </c>
      <c r="J498">
        <f>SUMPRODUCT(MID(0&amp;feed!J497,LARGE(INDEX(ISNUMBER(--MID(feed!J497,ROW($1:$19),1))*
ROW($1:$19),0),ROW($1:$19))+1,1)*10^ROW($1:$19)/10)</f>
        <v>117</v>
      </c>
      <c r="K498">
        <f>SUMPRODUCT(MID(0&amp;feed!K497,LARGE(INDEX(ISNUMBER(--MID(feed!K497,ROW($1:$19),1))*
ROW($1:$19),0),ROW($1:$19))+1,1)*10^ROW($1:$19)/10)</f>
        <v>3</v>
      </c>
      <c r="L498">
        <f>SUMPRODUCT(MID(0&amp;feed!L497,LARGE(INDEX(ISNUMBER(--MID(feed!L497,ROW($1:$19),1))*
ROW($1:$19),0),ROW($1:$19))+1,1)*10^ROW($1:$19)/10)</f>
        <v>3</v>
      </c>
      <c r="M498" t="str">
        <f>feed!M497</f>
        <v>Central Planning</v>
      </c>
      <c r="N498">
        <f>SUMPRODUCT(MID(0&amp;feed!N497,LARGE(INDEX(ISNUMBER(--MID(feed!N497,ROW($1:$5),1))*
ROW($1:$5),0),ROW($1:$5))+1,1)*10^ROW($1:$5)/10)</f>
        <v>1097</v>
      </c>
      <c r="O498">
        <f>SUMPRODUCT(MID(0&amp;feed!O497,LARGE(INDEX(ISNUMBER(--MID(feed!O497,ROW($1:$5),1))*
ROW($1:$5),0),ROW($1:$5))+1,1)*10^ROW($1:$5)/10)</f>
        <v>160</v>
      </c>
      <c r="P498" t="str">
        <f>feed!P497</f>
        <v>Untapped</v>
      </c>
      <c r="Q498">
        <f>IF(P498=0,40, IF(P498="Depleted",0, IF(P498="Near Depletion",10, IF(P498="Plentiful",70, IF(P498="Untapped",90,"Error")))))</f>
        <v>90</v>
      </c>
      <c r="R498" t="str">
        <f>feed!Q497</f>
        <v>Meagre</v>
      </c>
      <c r="S498">
        <f>IF(R498="None",0, IF(R498="Meagre",1.5, IF(R498="Small",3, IF(R498="Mediocre",4.5, IF(R498="Somewhat Large",6, IF(R498="Large",7.5, IF(R498="Powerful",9, IF(R498="Very Powerful",10,"Error"))))))))</f>
        <v>1.5</v>
      </c>
      <c r="T498" t="str">
        <f>feed!R497</f>
        <v>China</v>
      </c>
      <c r="U498" t="str">
        <f>feed!S497</f>
        <v>Neutral</v>
      </c>
      <c r="V49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498" t="str">
        <f>feed!U497</f>
        <v>http://blocgame.com/stats.php?id=59450</v>
      </c>
      <c r="X498" s="4">
        <f>SUMPRODUCT(MID(0&amp;feed!V497,LARGE(INDEX(ISNUMBER(--MID(feed!V497,ROW($1:$5),1))*
ROW($1:$5),0),ROW($1:$5))+1,1)*10^ROW($1:$5)/10)</f>
        <v>0</v>
      </c>
      <c r="Y498">
        <f>feed!W497</f>
        <v>0</v>
      </c>
      <c r="Z498" s="4">
        <f>V498-H498*750-K498*375-L498*375</f>
        <v>8446</v>
      </c>
      <c r="AA498" s="8">
        <f>V498/N498</f>
        <v>10.433910665451231</v>
      </c>
      <c r="AB498" s="4">
        <f>N498/6</f>
        <v>182.83333333333334</v>
      </c>
      <c r="AC498" s="4">
        <f>V498/6</f>
        <v>1907.6666666666667</v>
      </c>
    </row>
    <row r="499" spans="1:29" x14ac:dyDescent="0.25">
      <c r="A499" t="str">
        <f>feed!A498</f>
        <v>South Minnesota</v>
      </c>
      <c r="B499" t="str">
        <f>feed!B498</f>
        <v>Generalissimo Alpun</v>
      </c>
      <c r="C499" t="str">
        <f>feed!C498</f>
        <v>Steel Brotherhood</v>
      </c>
      <c r="D499">
        <f>SUMPRODUCT(MID(0&amp;feed!D498,LARGE(INDEX(ISNUMBER(--MID(feed!D498,ROW($1:$19),1))*
ROW($1:$19),0),ROW($1:$19))+1,1)*10^ROW($1:$19)/10)</f>
        <v>60</v>
      </c>
      <c r="E499">
        <f>SUMPRODUCT(MID(0&amp;feed!E498,LARGE(INDEX(ISNUMBER(--MID(feed!E498,ROW($1:$19),1))*
ROW($1:$19),0),ROW($1:$19))+1,1)*10^ROW($1:$19)/10)</f>
        <v>0</v>
      </c>
      <c r="F499" t="str">
        <f>feed!F498</f>
        <v>Second World War surplus</v>
      </c>
      <c r="G499" t="str">
        <f>feed!G498</f>
        <v>Nice</v>
      </c>
      <c r="H499">
        <f>SUMPRODUCT(MID(0&amp;feed!H498,LARGE(INDEX(ISNUMBER(--MID(feed!H498,ROW($1:$1),1))*
ROW($1:$1),0),ROW($1:$1))+1,1)*10^ROW($1:$1)/10)</f>
        <v>2</v>
      </c>
      <c r="I499" t="str">
        <f>feed!I498</f>
        <v>Good</v>
      </c>
      <c r="J499">
        <f>SUMPRODUCT(MID(0&amp;feed!J498,LARGE(INDEX(ISNUMBER(--MID(feed!J498,ROW($1:$19),1))*
ROW($1:$19),0),ROW($1:$19))+1,1)*10^ROW($1:$19)/10)</f>
        <v>27</v>
      </c>
      <c r="K499">
        <f>SUMPRODUCT(MID(0&amp;feed!K498,LARGE(INDEX(ISNUMBER(--MID(feed!K498,ROW($1:$19),1))*
ROW($1:$19),0),ROW($1:$19))+1,1)*10^ROW($1:$19)/10)</f>
        <v>8</v>
      </c>
      <c r="L499">
        <f>SUMPRODUCT(MID(0&amp;feed!L498,LARGE(INDEX(ISNUMBER(--MID(feed!L498,ROW($1:$19),1))*
ROW($1:$19),0),ROW($1:$19))+1,1)*10^ROW($1:$19)/10)</f>
        <v>5</v>
      </c>
      <c r="M499" t="str">
        <f>feed!M498</f>
        <v>Central Planning</v>
      </c>
      <c r="N499">
        <f>SUMPRODUCT(MID(0&amp;feed!N498,LARGE(INDEX(ISNUMBER(--MID(feed!N498,ROW($1:$5),1))*
ROW($1:$5),0),ROW($1:$5))+1,1)*10^ROW($1:$5)/10)</f>
        <v>1097</v>
      </c>
      <c r="O499">
        <f>SUMPRODUCT(MID(0&amp;feed!O498,LARGE(INDEX(ISNUMBER(--MID(feed!O498,ROW($1:$5),1))*
ROW($1:$5),0),ROW($1:$5))+1,1)*10^ROW($1:$5)/10)</f>
        <v>286</v>
      </c>
      <c r="P499" t="str">
        <f>feed!P498</f>
        <v>Untapped</v>
      </c>
      <c r="Q499">
        <f>IF(P499=0,40, IF(P499="Depleted",0, IF(P499="Near Depletion",10, IF(P499="Plentiful",70, IF(P499="Untapped",90,"Error")))))</f>
        <v>90</v>
      </c>
      <c r="R499" t="str">
        <f>feed!Q498</f>
        <v>Powerful</v>
      </c>
      <c r="S499">
        <f>IF(R499="None",0, IF(R499="Meagre",1.5, IF(R499="Small",3, IF(R499="Mediocre",4.5, IF(R499="Somewhat Large",6, IF(R499="Large",7.5, IF(R499="Powerful",9, IF(R499="Very Powerful",10,"Error"))))))))</f>
        <v>9</v>
      </c>
      <c r="T499" t="str">
        <f>feed!R498</f>
        <v>Gran Colombia</v>
      </c>
      <c r="U499" t="str">
        <f>feed!S498</f>
        <v>Soviet Union</v>
      </c>
      <c r="V49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499" t="str">
        <f>feed!U498</f>
        <v>http://blocgame.com/stats.php?id=63460</v>
      </c>
      <c r="X499" s="4">
        <f>SUMPRODUCT(MID(0&amp;feed!V498,LARGE(INDEX(ISNUMBER(--MID(feed!V498,ROW($1:$5),1))*
ROW($1:$5),0),ROW($1:$5))+1,1)*10^ROW($1:$5)/10)</f>
        <v>0</v>
      </c>
      <c r="Y499">
        <f>feed!W498</f>
        <v>0</v>
      </c>
      <c r="Z499" s="4">
        <f>V499-H499*750-K499*375-L499*375</f>
        <v>4574</v>
      </c>
      <c r="AA499" s="8">
        <f>V499/N499</f>
        <v>9.9808568824065631</v>
      </c>
      <c r="AB499" s="4">
        <f>N499/6</f>
        <v>182.83333333333334</v>
      </c>
      <c r="AC499" s="4">
        <f>V499/6</f>
        <v>1824.8333333333333</v>
      </c>
    </row>
    <row r="500" spans="1:29" x14ac:dyDescent="0.25">
      <c r="A500" t="str">
        <f>feed!A500</f>
        <v>DevilsAndDemons</v>
      </c>
      <c r="B500" t="str">
        <f>feed!B500</f>
        <v>Andrew666</v>
      </c>
      <c r="C500" t="str">
        <f>feed!C500</f>
        <v>Steel Brotherhood</v>
      </c>
      <c r="D500">
        <f>SUMPRODUCT(MID(0&amp;feed!D500,LARGE(INDEX(ISNUMBER(--MID(feed!D500,ROW($1:$19),1))*
ROW($1:$19),0),ROW($1:$19))+1,1)*10^ROW($1:$19)/10)</f>
        <v>6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Finest of the 19th century</v>
      </c>
      <c r="G500" t="str">
        <f>feed!G500</f>
        <v>Normal</v>
      </c>
      <c r="H500">
        <f>SUMPRODUCT(MID(0&amp;feed!H500,LARGE(INDEX(ISNUMBER(--MID(feed!H500,ROW($1:$1),1))*
ROW($1:$1),0),ROW($1:$1))+1,1)*10^ROW($1:$1)/10)</f>
        <v>1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34</v>
      </c>
      <c r="K500">
        <f>SUMPRODUCT(MID(0&amp;feed!K500,LARGE(INDEX(ISNUMBER(--MID(feed!K500,ROW($1:$19),1))*
ROW($1:$19),0),ROW($1:$19))+1,1)*10^ROW($1:$19)/10)</f>
        <v>4</v>
      </c>
      <c r="L500">
        <f>SUMPRODUCT(MID(0&amp;feed!L500,LARGE(INDEX(ISNUMBER(--MID(feed!L500,ROW($1:$19),1))*
ROW($1:$19),0),ROW($1:$19))+1,1)*10^ROW($1:$19)/10)</f>
        <v>1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1096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feed!R500</f>
        <v>Arabia</v>
      </c>
      <c r="U500" t="str">
        <f>feed!S500</f>
        <v>Neutral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500" t="str">
        <f>feed!U500</f>
        <v>http://blocgame.com/stats.php?id=64116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247</v>
      </c>
      <c r="AA500" s="8">
        <f>V500/N500</f>
        <v>2.6204379562043796</v>
      </c>
      <c r="AB500" s="4">
        <f>N500/6</f>
        <v>182.66666666666666</v>
      </c>
      <c r="AC500" s="4">
        <f>V500/6</f>
        <v>478.66666666666669</v>
      </c>
    </row>
    <row r="501" spans="1:29" x14ac:dyDescent="0.25">
      <c r="A501" t="str">
        <f>feed!A501</f>
        <v>Black Money</v>
      </c>
      <c r="B501" t="str">
        <f>feed!B501</f>
        <v>Babe</v>
      </c>
      <c r="C501">
        <f>feed!C501</f>
        <v>0</v>
      </c>
      <c r="D501">
        <f>SUMPRODUCT(MID(0&amp;feed!D501,LARGE(INDEX(ISNUMBER(--MID(feed!D501,ROW($1:$19),1))*
ROW($1:$19),0),ROW($1:$19))+1,1)*10^ROW($1:$19)/10)</f>
        <v>7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0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14</v>
      </c>
      <c r="K501">
        <f>SUMPRODUCT(MID(0&amp;feed!K501,LARGE(INDEX(ISNUMBER(--MID(feed!K501,ROW($1:$19),1))*
ROW($1:$19),0),ROW($1:$19))+1,1)*10^ROW($1:$19)/10)</f>
        <v>5</v>
      </c>
      <c r="L501">
        <f>SUMPRODUCT(MID(0&amp;feed!L501,LARGE(INDEX(ISNUMBER(--MID(feed!L501,ROW($1:$19),1))*
ROW($1:$19),0),ROW($1:$19))+1,1)*10^ROW($1:$19)/10)</f>
        <v>5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1091</v>
      </c>
      <c r="O501">
        <f>SUMPRODUCT(MID(0&amp;feed!O501,LARGE(INDEX(ISNUMBER(--MID(feed!O501,ROW($1:$5),1))*
ROW($1:$5),0),ROW($1:$5))+1,1)*10^ROW($1:$5)/10)</f>
        <v>578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Meagre</v>
      </c>
      <c r="S501">
        <f>IF(R501="None",0, IF(R501="Meagre",1.5, IF(R501="Small",3, IF(R501="Mediocre",4.5, IF(R501="Somewhat Large",6, IF(R501="Large",7.5, IF(R501="Powerful",9, IF(R501="Very Powerful",10,"Error"))))))))</f>
        <v>1.5</v>
      </c>
      <c r="T501" t="str">
        <f>feed!R501</f>
        <v>Atlas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501" t="str">
        <f>feed!U501</f>
        <v>http://blocgame.com/stats.php?id=64241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3860</v>
      </c>
      <c r="AA501" s="8">
        <f>V501/N501</f>
        <v>6.9752520623281393</v>
      </c>
      <c r="AB501" s="4">
        <f>N501/6</f>
        <v>181.83333333333334</v>
      </c>
      <c r="AC501" s="4">
        <f>V501/6</f>
        <v>1268.3333333333333</v>
      </c>
    </row>
    <row r="502" spans="1:29" x14ac:dyDescent="0.25">
      <c r="A502" t="str">
        <f>feed!A502</f>
        <v>Bubupooka</v>
      </c>
      <c r="B502" t="str">
        <f>feed!B502</f>
        <v>Princess Rahalia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108</v>
      </c>
      <c r="E502">
        <f>SUMPRODUCT(MID(0&amp;feed!E502,LARGE(INDEX(ISNUMBER(--MID(feed!E502,ROW($1:$19),1))*
ROW($1:$19),0),ROW($1:$19))+1,1)*10^ROW($1:$19)/10)</f>
        <v>0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2</v>
      </c>
      <c r="K502">
        <f>SUMPRODUCT(MID(0&amp;feed!K502,LARGE(INDEX(ISNUMBER(--MID(feed!K502,ROW($1:$19),1))*
ROW($1:$19),0),ROW($1:$19))+1,1)*10^ROW($1:$19)/10)</f>
        <v>19</v>
      </c>
      <c r="L502">
        <f>SUMPRODUCT(MID(0&amp;feed!L502,LARGE(INDEX(ISNUMBER(--MID(feed!L502,ROW($1:$19),1))*
ROW($1:$19),0),ROW($1:$19))+1,1)*10^ROW($1:$19)/10)</f>
        <v>3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1090</v>
      </c>
      <c r="O502">
        <f>SUMPRODUCT(MID(0&amp;feed!O502,LARGE(INDEX(ISNUMBER(--MID(feed!O502,ROW($1:$5),1))*
ROW($1:$5),0),ROW($1:$5))+1,1)*10^ROW($1:$5)/10)</f>
        <v>82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feed!R502</f>
        <v>Southern Africa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502" t="str">
        <f>feed!U502</f>
        <v>http://blocgame.com/stats.php?id=44960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10087</v>
      </c>
      <c r="AA502" s="8">
        <f>V502/N502</f>
        <v>18.199082568807338</v>
      </c>
      <c r="AB502" s="4">
        <f>N502/6</f>
        <v>181.66666666666666</v>
      </c>
      <c r="AC502" s="4">
        <f>V502/6</f>
        <v>3306.1666666666665</v>
      </c>
    </row>
    <row r="503" spans="1:29" x14ac:dyDescent="0.25">
      <c r="A503" t="str">
        <f>feed!A503</f>
        <v>korea____one</v>
      </c>
      <c r="B503" t="str">
        <f>feed!B503</f>
        <v>clark510</v>
      </c>
      <c r="C503">
        <f>feed!C503</f>
        <v>0</v>
      </c>
      <c r="D503">
        <f>SUMPRODUCT(MID(0&amp;feed!D503,LARGE(INDEX(ISNUMBER(--MID(feed!D503,ROW($1:$19),1))*
ROW($1:$19),0),ROW($1:$19))+1,1)*10^ROW($1:$19)/10)</f>
        <v>8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Nice</v>
      </c>
      <c r="H503">
        <f>SUMPRODUCT(MID(0&amp;feed!H503,LARGE(INDEX(ISNUMBER(--MID(feed!H503,ROW($1:$1),1))*
ROW($1:$1),0),ROW($1:$1))+1,1)*10^ROW($1:$1)/10)</f>
        <v>1</v>
      </c>
      <c r="I503" t="str">
        <f>feed!I503</f>
        <v>Poor</v>
      </c>
      <c r="J503">
        <f>SUMPRODUCT(MID(0&amp;feed!J503,LARGE(INDEX(ISNUMBER(--MID(feed!J503,ROW($1:$19),1))*
ROW($1:$19),0),ROW($1:$19))+1,1)*10^ROW($1:$19)/10)</f>
        <v>159</v>
      </c>
      <c r="K503">
        <f>SUMPRODUCT(MID(0&amp;feed!K503,LARGE(INDEX(ISNUMBER(--MID(feed!K503,ROW($1:$19),1))*
ROW($1:$19),0),ROW($1:$19))+1,1)*10^ROW($1:$19)/10)</f>
        <v>5</v>
      </c>
      <c r="L503">
        <f>SUMPRODUCT(MID(0&amp;feed!L503,LARGE(INDEX(ISNUMBER(--MID(feed!L503,ROW($1:$19),1))*
ROW($1:$19),0),ROW($1:$19))+1,1)*10^ROW($1:$19)/10)</f>
        <v>5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1082</v>
      </c>
      <c r="O503">
        <f>SUMPRODUCT(MID(0&amp;feed!O503,LARGE(INDEX(ISNUMBER(--MID(feed!O503,ROW($1:$5),1))*
ROW($1:$5),0),ROW($1:$5))+1,1)*10^ROW($1:$5)/10)</f>
        <v>940</v>
      </c>
      <c r="P503" t="str">
        <f>feed!P503</f>
        <v>Untapped</v>
      </c>
      <c r="Q503">
        <f>IF(P503=0,40, IF(P503="Depleted",0, IF(P503="Near Depletion",10, IF(P503="Plentiful",70, IF(P503="Untapped",90,"Error")))))</f>
        <v>90</v>
      </c>
      <c r="R503" t="str">
        <f>feed!Q503</f>
        <v>Somewhat Large</v>
      </c>
      <c r="S503">
        <f>IF(R503="None",0, IF(R503="Meagre",1.5, IF(R503="Small",3, IF(R503="Mediocre",4.5, IF(R503="Somewhat Large",6, IF(R503="Large",7.5, IF(R503="Powerful",9, IF(R503="Very Powerful",10,"Error"))))))))</f>
        <v>6</v>
      </c>
      <c r="T503" t="str">
        <f>feed!R503</f>
        <v>Arabia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503" t="str">
        <f>feed!U503</f>
        <v>http://blocgame.com/stats.php?id=63941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4403</v>
      </c>
      <c r="AA503" s="8">
        <f>V503/N503</f>
        <v>8.2282809611829943</v>
      </c>
      <c r="AB503" s="4">
        <f>N503/6</f>
        <v>180.33333333333334</v>
      </c>
      <c r="AC503" s="4">
        <f>V503/6</f>
        <v>1483.8333333333333</v>
      </c>
    </row>
    <row r="504" spans="1:29" x14ac:dyDescent="0.25">
      <c r="A504" t="str">
        <f>feed!A504</f>
        <v>Steins;Gate</v>
      </c>
      <c r="B504" t="str">
        <f>feed!B504</f>
        <v>Amane Suzuha</v>
      </c>
      <c r="C504">
        <f>feed!C504</f>
        <v>0</v>
      </c>
      <c r="D504">
        <f>SUMPRODUCT(MID(0&amp;feed!D504,LARGE(INDEX(ISNUMBER(--MID(feed!D504,ROW($1:$19),1))*
ROW($1:$19),0),ROW($1:$19))+1,1)*10^ROW($1:$19)/10)</f>
        <v>6</v>
      </c>
      <c r="E504">
        <f>SUMPRODUCT(MID(0&amp;feed!E504,LARGE(INDEX(ISNUMBER(--MID(feed!E504,ROW($1:$19),1))*
ROW($1:$19),0),ROW($1:$19))+1,1)*10^ROW($1:$19)/10)</f>
        <v>0</v>
      </c>
      <c r="F504" t="str">
        <f>feed!F504</f>
        <v>Finest of the 19th century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21</v>
      </c>
      <c r="K504">
        <f>SUMPRODUCT(MID(0&amp;feed!K504,LARGE(INDEX(ISNUMBER(--MID(feed!K504,ROW($1:$19),1))*
ROW($1:$19),0),ROW($1:$19))+1,1)*10^ROW($1:$19)/10)</f>
        <v>2</v>
      </c>
      <c r="L504">
        <f>SUMPRODUCT(MID(0&amp;feed!L504,LARGE(INDEX(ISNUMBER(--MID(feed!L504,ROW($1:$19),1))*
ROW($1:$19),0),ROW($1:$19))+1,1)*10^ROW($1:$19)/10)</f>
        <v>0</v>
      </c>
      <c r="M504" t="str">
        <f>feed!M504</f>
        <v>Free Market</v>
      </c>
      <c r="N504">
        <f>SUMPRODUCT(MID(0&amp;feed!N504,LARGE(INDEX(ISNUMBER(--MID(feed!N504,ROW($1:$5),1))*
ROW($1:$5),0),ROW($1:$5))+1,1)*10^ROW($1:$5)/10)</f>
        <v>1081</v>
      </c>
      <c r="O504">
        <f>SUMPRODUCT(MID(0&amp;feed!O504,LARGE(INDEX(ISNUMBER(--MID(feed!O504,ROW($1:$5),1))*
ROW($1:$5),0),ROW($1:$5))+1,1)*10^ROW($1:$5)/10)</f>
        <v>100</v>
      </c>
      <c r="P504" t="str">
        <f>feed!P504</f>
        <v>Untapped</v>
      </c>
      <c r="Q504">
        <f>IF(P504=0,40, IF(P504="Depleted",0, IF(P504="Near Depletion",10, IF(P504="Plentiful",70, IF(P504="Untapped",90,"Error")))))</f>
        <v>90</v>
      </c>
      <c r="R504" t="str">
        <f>feed!Q504</f>
        <v>None</v>
      </c>
      <c r="S504">
        <f>IF(R504="None",0, IF(R504="Meagre",1.5, IF(R504="Small",3, IF(R504="Mediocre",4.5, IF(R504="Somewhat Large",6, IF(R504="Large",7.5, IF(R504="Powerful",9, IF(R504="Very Powerful",10,"Error"))))))))</f>
        <v>0</v>
      </c>
      <c r="T504" t="str">
        <f>feed!R504</f>
        <v>China</v>
      </c>
      <c r="U504" t="str">
        <f>feed!S504</f>
        <v>United States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504" t="str">
        <f>feed!U504</f>
        <v>http://blocgame.com/stats.php?id=64828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13001</v>
      </c>
      <c r="AA504" s="8">
        <f>V504/N504</f>
        <v>12.720629047178539</v>
      </c>
      <c r="AB504" s="4">
        <f>N504/6</f>
        <v>180.16666666666666</v>
      </c>
      <c r="AC504" s="4">
        <f>V504/6</f>
        <v>2291.8333333333335</v>
      </c>
    </row>
    <row r="505" spans="1:29" x14ac:dyDescent="0.25">
      <c r="A505" t="str">
        <f>feed!A505</f>
        <v>Pink</v>
      </c>
      <c r="B505" t="str">
        <f>feed!B505</f>
        <v>Rosy Maple Moth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127</v>
      </c>
      <c r="E505">
        <f>SUMPRODUCT(MID(0&amp;feed!E505,LARGE(INDEX(ISNUMBER(--MID(feed!E505,ROW($1:$19),1))*
ROW($1:$19),0),ROW($1:$19))+1,1)*10^ROW($1:$19)/10)</f>
        <v>5</v>
      </c>
      <c r="F505" t="str">
        <f>feed!F505</f>
        <v>Korean War surplus</v>
      </c>
      <c r="G505" t="str">
        <f>feed!G505</f>
        <v>Normal</v>
      </c>
      <c r="H505">
        <f>SUMPRODUCT(MID(0&amp;feed!H505,LARGE(INDEX(ISNUMBER(--MID(feed!H505,ROW($1:$1),1))*
ROW($1:$1),0),ROW($1:$1))+1,1)*10^ROW($1:$1)/10)</f>
        <v>5</v>
      </c>
      <c r="I505" t="str">
        <f>feed!I505</f>
        <v>Elite</v>
      </c>
      <c r="J505">
        <f>SUMPRODUCT(MID(0&amp;feed!J505,LARGE(INDEX(ISNUMBER(--MID(feed!J505,ROW($1:$19),1))*
ROW($1:$19),0),ROW($1:$19))+1,1)*10^ROW($1:$19)/10)</f>
        <v>5</v>
      </c>
      <c r="K505">
        <f>SUMPRODUCT(MID(0&amp;feed!K505,LARGE(INDEX(ISNUMBER(--MID(feed!K505,ROW($1:$19),1))*
ROW($1:$19),0),ROW($1:$19))+1,1)*10^ROW($1:$19)/10)</f>
        <v>66</v>
      </c>
      <c r="L505">
        <f>SUMPRODUCT(MID(0&amp;feed!L505,LARGE(INDEX(ISNUMBER(--MID(feed!L505,ROW($1:$19),1))*
ROW($1:$19),0),ROW($1:$19))+1,1)*10^ROW($1:$19)/10)</f>
        <v>5</v>
      </c>
      <c r="M505" t="str">
        <f>feed!M505</f>
        <v>Free Market</v>
      </c>
      <c r="N505">
        <f>SUMPRODUCT(MID(0&amp;feed!N505,LARGE(INDEX(ISNUMBER(--MID(feed!N505,ROW($1:$5),1))*
ROW($1:$5),0),ROW($1:$5))+1,1)*10^ROW($1:$5)/10)</f>
        <v>1073</v>
      </c>
      <c r="O505">
        <f>SUMPRODUCT(MID(0&amp;feed!O505,LARGE(INDEX(ISNUMBER(--MID(feed!O505,ROW($1:$5),1))*
ROW($1:$5),0),ROW($1:$5))+1,1)*10^ROW($1:$5)/10)</f>
        <v>395</v>
      </c>
      <c r="P505" t="str">
        <f>feed!P505</f>
        <v>Untapped</v>
      </c>
      <c r="Q505">
        <f>IF(P505=0,40, IF(P505="Depleted",0, IF(P505="Near Depletion",10, IF(P505="Plentiful",70, IF(P505="Untapped",90,"Error")))))</f>
        <v>90</v>
      </c>
      <c r="R505" t="str">
        <f>feed!Q505</f>
        <v>Very Powerful</v>
      </c>
      <c r="S505">
        <f>IF(R505="None",0, IF(R505="Meagre",1.5, IF(R505="Small",3, IF(R505="Mediocre",4.5, IF(R505="Somewhat Large",6, IF(R505="Large",7.5, IF(R505="Powerful",9, IF(R505="Very Powerful",10,"Error"))))))))</f>
        <v>10</v>
      </c>
      <c r="T505" t="str">
        <f>feed!R505</f>
        <v>Amazonia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505" t="str">
        <f>feed!U505</f>
        <v>http://blocgame.com/stats.php?id=46667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24658</v>
      </c>
      <c r="AA505" s="8">
        <f>V505/N505</f>
        <v>51.288909599254424</v>
      </c>
      <c r="AB505" s="4">
        <f>N505/6</f>
        <v>178.83333333333334</v>
      </c>
      <c r="AC505" s="4">
        <f>V505/6</f>
        <v>9172.1666666666661</v>
      </c>
    </row>
    <row r="506" spans="1:29" x14ac:dyDescent="0.25">
      <c r="A506" t="str">
        <f>feed!A506</f>
        <v>qigong</v>
      </c>
      <c r="B506" t="str">
        <f>feed!B506</f>
        <v>Qigong</v>
      </c>
      <c r="C506">
        <f>feed!C506</f>
        <v>0</v>
      </c>
      <c r="D506">
        <f>SUMPRODUCT(MID(0&amp;feed!D506,LARGE(INDEX(ISNUMBER(--MID(feed!D506,ROW($1:$19),1))*
ROW($1:$19),0),ROW($1:$19))+1,1)*10^ROW($1:$19)/10)</f>
        <v>6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Good</v>
      </c>
      <c r="H506">
        <f>SUMPRODUCT(MID(0&amp;feed!H506,LARGE(INDEX(ISNUMBER(--MID(feed!H506,ROW($1:$1),1))*
ROW($1:$1),0),ROW($1:$1))+1,1)*10^ROW($1:$1)/10)</f>
        <v>0</v>
      </c>
      <c r="I506" t="str">
        <f>feed!I506</f>
        <v>Undisciplined Rabble</v>
      </c>
      <c r="J506">
        <f>SUMPRODUCT(MID(0&amp;feed!J506,LARGE(INDEX(ISNUMBER(--MID(feed!J506,ROW($1:$19),1))*
ROW($1:$19),0),ROW($1:$19))+1,1)*10^ROW($1:$19)/10)</f>
        <v>14</v>
      </c>
      <c r="K506">
        <f>SUMPRODUCT(MID(0&amp;feed!K506,LARGE(INDEX(ISNUMBER(--MID(feed!K506,ROW($1:$19),1))*
ROW($1:$19),0),ROW($1:$19))+1,1)*10^ROW($1:$19)/10)</f>
        <v>2</v>
      </c>
      <c r="L506">
        <f>SUMPRODUCT(MID(0&amp;feed!L506,LARGE(INDEX(ISNUMBER(--MID(feed!L506,ROW($1:$19),1))*
ROW($1:$19),0),ROW($1:$19))+1,1)*10^ROW($1:$19)/10)</f>
        <v>2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1069</v>
      </c>
      <c r="O506">
        <f>SUMPRODUCT(MID(0&amp;feed!O506,LARGE(INDEX(ISNUMBER(--MID(feed!O506,ROW($1:$5),1))*
ROW($1:$5),0),ROW($1:$5))+1,1)*10^ROW($1:$5)/10)</f>
        <v>137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Small</v>
      </c>
      <c r="S506">
        <f>IF(R506="None",0, IF(R506="Meagre",1.5, IF(R506="Small",3, IF(R506="Mediocre",4.5, IF(R506="Somewhat Large",6, IF(R506="Large",7.5, IF(R506="Powerful",9, IF(R506="Very Powerful",10,"Error"))))))))</f>
        <v>3</v>
      </c>
      <c r="T506" t="str">
        <f>feed!R506</f>
        <v>China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506" t="str">
        <f>feed!U506</f>
        <v>http://blocgame.com/stats.php?id=64086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6146</v>
      </c>
      <c r="AA506" s="8">
        <f>V506/N506</f>
        <v>7.1524789522918617</v>
      </c>
      <c r="AB506" s="4">
        <f>N506/6</f>
        <v>178.16666666666666</v>
      </c>
      <c r="AC506" s="4">
        <f>V506/6</f>
        <v>1274.3333333333333</v>
      </c>
    </row>
    <row r="507" spans="1:29" x14ac:dyDescent="0.25">
      <c r="A507" t="str">
        <f>feed!A507</f>
        <v>NationalFreedom</v>
      </c>
      <c r="B507" t="str">
        <f>feed!B507</f>
        <v>Muhammad Ali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5</v>
      </c>
      <c r="E507">
        <f>SUMPRODUCT(MID(0&amp;feed!E507,LARGE(INDEX(ISNUMBER(--MID(feed!E507,ROW($1:$19),1))*
ROW($1:$19),0),ROW($1:$19))+1,1)*10^ROW($1:$19)/10)</f>
        <v>0</v>
      </c>
      <c r="F507" t="str">
        <f>feed!F507</f>
        <v>First World War surplus</v>
      </c>
      <c r="G507" t="str">
        <f>feed!G507</f>
        <v>Normal</v>
      </c>
      <c r="H507">
        <f>SUMPRODUCT(MID(0&amp;feed!H507,LARGE(INDEX(ISNUMBER(--MID(feed!H507,ROW($1:$1),1))*
ROW($1:$1),0),ROW($1:$1))+1,1)*10^ROW($1:$1)/10)</f>
        <v>1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35</v>
      </c>
      <c r="K507">
        <f>SUMPRODUCT(MID(0&amp;feed!K507,LARGE(INDEX(ISNUMBER(--MID(feed!K507,ROW($1:$19),1))*
ROW($1:$19),0),ROW($1:$19))+1,1)*10^ROW($1:$19)/10)</f>
        <v>10</v>
      </c>
      <c r="L507">
        <f>SUMPRODUCT(MID(0&amp;feed!L507,LARGE(INDEX(ISNUMBER(--MID(feed!L507,ROW($1:$19),1))*
ROW($1:$19),0),ROW($1:$19))+1,1)*10^ROW($1:$19)/10)</f>
        <v>0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1068</v>
      </c>
      <c r="O507">
        <f>SUMPRODUCT(MID(0&amp;feed!O507,LARGE(INDEX(ISNUMBER(--MID(feed!O507,ROW($1:$5),1))*
ROW($1:$5),0),ROW($1:$5))+1,1)*10^ROW($1:$5)/10)</f>
        <v>143</v>
      </c>
      <c r="P507" t="str">
        <f>feed!P507</f>
        <v>Untapped</v>
      </c>
      <c r="Q507">
        <f>IF(P507=0,40, IF(P507="Depleted",0, IF(P507="Near Depletion",10, IF(P507="Plentiful",70, IF(P507="Untapped",90,"Error")))))</f>
        <v>90</v>
      </c>
      <c r="R507" t="str">
        <f>feed!Q507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feed!R507</f>
        <v>Mesopotamia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507" t="str">
        <f>feed!U507</f>
        <v>http://blocgame.com/stats.php?id=62085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2893</v>
      </c>
      <c r="AA507" s="8">
        <f>V507/N507</f>
        <v>6.9222846441947565</v>
      </c>
      <c r="AB507" s="4">
        <f>N507/6</f>
        <v>178</v>
      </c>
      <c r="AC507" s="4">
        <f>V507/6</f>
        <v>1232.1666666666667</v>
      </c>
    </row>
    <row r="508" spans="1:29" x14ac:dyDescent="0.25">
      <c r="A508" t="str">
        <f>feed!A508</f>
        <v>epf</v>
      </c>
      <c r="B508" t="str">
        <f>feed!B508</f>
        <v>kwsp</v>
      </c>
      <c r="C508" t="str">
        <f>feed!C508</f>
        <v>The Federal Colonies</v>
      </c>
      <c r="D508">
        <f>SUMPRODUCT(MID(0&amp;feed!D508,LARGE(INDEX(ISNUMBER(--MID(feed!D508,ROW($1:$19),1))*
ROW($1:$19),0),ROW($1:$19))+1,1)*10^ROW($1:$19)/10)</f>
        <v>146</v>
      </c>
      <c r="E508">
        <f>SUMPRODUCT(MID(0&amp;feed!E508,LARGE(INDEX(ISNUMBER(--MID(feed!E508,ROW($1:$19),1))*
ROW($1:$19),0),ROW($1:$19))+1,1)*10^ROW($1:$19)/10)</f>
        <v>5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5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2</v>
      </c>
      <c r="K508">
        <f>SUMPRODUCT(MID(0&amp;feed!K508,LARGE(INDEX(ISNUMBER(--MID(feed!K508,ROW($1:$19),1))*
ROW($1:$19),0),ROW($1:$19))+1,1)*10^ROW($1:$19)/10)</f>
        <v>57</v>
      </c>
      <c r="L508">
        <f>SUMPRODUCT(MID(0&amp;feed!L508,LARGE(INDEX(ISNUMBER(--MID(feed!L508,ROW($1:$19),1))*
ROW($1:$19),0),ROW($1:$19))+1,1)*10^ROW($1:$19)/10)</f>
        <v>10</v>
      </c>
      <c r="M508" t="str">
        <f>feed!M508</f>
        <v>Free Market</v>
      </c>
      <c r="N508">
        <f>SUMPRODUCT(MID(0&amp;feed!N508,LARGE(INDEX(ISNUMBER(--MID(feed!N508,ROW($1:$5),1))*
ROW($1:$5),0),ROW($1:$5))+1,1)*10^ROW($1:$5)/10)</f>
        <v>1066</v>
      </c>
      <c r="O508">
        <f>SUMPRODUCT(MID(0&amp;feed!O508,LARGE(INDEX(ISNUMBER(--MID(feed!O508,ROW($1:$5),1))*
ROW($1:$5),0),ROW($1:$5))+1,1)*10^ROW($1:$5)/10)</f>
        <v>0</v>
      </c>
      <c r="P508" t="str">
        <f>feed!P508</f>
        <v>Untapped</v>
      </c>
      <c r="Q508">
        <f>IF(P508=0,40, IF(P508="Depleted",0, IF(P508="Near Depletion",10, IF(P508="Plentiful",70, IF(P508="Untapped",90,"Error")))))</f>
        <v>90</v>
      </c>
      <c r="R508" t="str">
        <f>feed!Q508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feed!R508</f>
        <v>East Indies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508" t="str">
        <f>feed!U508</f>
        <v>http://blocgame.com/stats.php?id=63191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17265</v>
      </c>
      <c r="AA508" s="8">
        <f>V508/N508</f>
        <v>43.283302063789868</v>
      </c>
      <c r="AB508" s="4">
        <f>N508/6</f>
        <v>177.66666666666666</v>
      </c>
      <c r="AC508" s="4">
        <f>V508/6</f>
        <v>7690</v>
      </c>
    </row>
    <row r="509" spans="1:29" x14ac:dyDescent="0.25">
      <c r="A509" t="str">
        <f>feed!A509</f>
        <v>Baghdad Iraqi</v>
      </c>
      <c r="B509" t="str">
        <f>feed!B509</f>
        <v>As-Shaheed Saddam Hussein</v>
      </c>
      <c r="C509" t="str">
        <f>feed!C509</f>
        <v>The Hetairoi Guild</v>
      </c>
      <c r="D509">
        <f>SUMPRODUCT(MID(0&amp;feed!D509,LARGE(INDEX(ISNUMBER(--MID(feed!D509,ROW($1:$19),1))*
ROW($1:$19),0),ROW($1:$19))+1,1)*10^ROW($1:$19)/10)</f>
        <v>102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Normal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15</v>
      </c>
      <c r="K509">
        <f>SUMPRODUCT(MID(0&amp;feed!K509,LARGE(INDEX(ISNUMBER(--MID(feed!K509,ROW($1:$19),1))*
ROW($1:$19),0),ROW($1:$19))+1,1)*10^ROW($1:$19)/10)</f>
        <v>26</v>
      </c>
      <c r="L509">
        <f>SUMPRODUCT(MID(0&amp;feed!L509,LARGE(INDEX(ISNUMBER(--MID(feed!L509,ROW($1:$19),1))*
ROW($1:$19),0),ROW($1:$19))+1,1)*10^ROW($1:$19)/10)</f>
        <v>26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1059</v>
      </c>
      <c r="O509">
        <f>SUMPRODUCT(MID(0&amp;feed!O509,LARGE(INDEX(ISNUMBER(--MID(feed!O509,ROW($1:$5),1))*
ROW($1:$5),0),ROW($1:$5))+1,1)*10^ROW($1:$5)/10)</f>
        <v>4270</v>
      </c>
      <c r="P509" t="str">
        <f>feed!P509</f>
        <v>Untapped</v>
      </c>
      <c r="Q509">
        <f>IF(P509=0,40, IF(P509="Depleted",0, IF(P509="Near Depletion",10, IF(P509="Plentiful",70, IF(P509="Untapped",90,"Error")))))</f>
        <v>90</v>
      </c>
      <c r="R509" t="str">
        <f>feed!Q509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feed!R509</f>
        <v>Mesopotamia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509" t="str">
        <f>feed!U509</f>
        <v>http://blocgame.com/stats.php?id=61172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24126</v>
      </c>
      <c r="AA509" s="8">
        <f>V509/N509</f>
        <v>42.611898016997166</v>
      </c>
      <c r="AB509" s="4">
        <f>N509/6</f>
        <v>176.5</v>
      </c>
      <c r="AC509" s="4">
        <f>V509/6</f>
        <v>7521</v>
      </c>
    </row>
    <row r="510" spans="1:29" x14ac:dyDescent="0.25">
      <c r="A510" t="str">
        <f>feed!A510</f>
        <v>Honesty</v>
      </c>
      <c r="B510" t="str">
        <f>feed!B510</f>
        <v>Fury</v>
      </c>
      <c r="C510">
        <f>feed!C510</f>
        <v>0</v>
      </c>
      <c r="D510">
        <f>SUMPRODUCT(MID(0&amp;feed!D510,LARGE(INDEX(ISNUMBER(--MID(feed!D510,ROW($1:$19),1))*
ROW($1:$19),0),ROW($1:$19))+1,1)*10^ROW($1:$19)/10)</f>
        <v>5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Finest of the 19th century</v>
      </c>
      <c r="G510" t="str">
        <f>feed!G510</f>
        <v>Good</v>
      </c>
      <c r="H510">
        <f>SUMPRODUCT(MID(0&amp;feed!H510,LARGE(INDEX(ISNUMBER(--MID(feed!H510,ROW($1:$1),1))*
ROW($1:$1),0),ROW($1:$1))+1,1)*10^ROW($1:$1)/10)</f>
        <v>0</v>
      </c>
      <c r="I510" t="str">
        <f>feed!I510</f>
        <v>Elite</v>
      </c>
      <c r="J510">
        <f>SUMPRODUCT(MID(0&amp;feed!J510,LARGE(INDEX(ISNUMBER(--MID(feed!J510,ROW($1:$19),1))*
ROW($1:$19),0),ROW($1:$19))+1,1)*10^ROW($1:$19)/10)</f>
        <v>35</v>
      </c>
      <c r="K510">
        <f>SUMPRODUCT(MID(0&amp;feed!K510,LARGE(INDEX(ISNUMBER(--MID(feed!K510,ROW($1:$19),1))*
ROW($1:$19),0),ROW($1:$19))+1,1)*10^ROW($1:$19)/10)</f>
        <v>5</v>
      </c>
      <c r="L510">
        <f>SUMPRODUCT(MID(0&amp;feed!L510,LARGE(INDEX(ISNUMBER(--MID(feed!L510,ROW($1:$19),1))*
ROW($1:$19),0),ROW($1:$19))+1,1)*10^ROW($1:$19)/10)</f>
        <v>0</v>
      </c>
      <c r="M510" t="str">
        <f>feed!M510</f>
        <v>Mixed Economy</v>
      </c>
      <c r="N510">
        <f>SUMPRODUCT(MID(0&amp;feed!N510,LARGE(INDEX(ISNUMBER(--MID(feed!N510,ROW($1:$5),1))*
ROW($1:$5),0),ROW($1:$5))+1,1)*10^ROW($1:$5)/10)</f>
        <v>1059</v>
      </c>
      <c r="O510">
        <f>SUMPRODUCT(MID(0&amp;feed!O510,LARGE(INDEX(ISNUMBER(--MID(feed!O510,ROW($1:$5),1))*
ROW($1:$5),0),ROW($1:$5))+1,1)*10^ROW($1:$5)/10)</f>
        <v>0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None</v>
      </c>
      <c r="S510">
        <f>IF(R510="None",0, IF(R510="Meagre",1.5, IF(R510="Small",3, IF(R510="Mediocre",4.5, IF(R510="Somewhat Large",6, IF(R510="Large",7.5, IF(R510="Powerful",9, IF(R510="Very Powerful",10,"Error"))))))))</f>
        <v>0</v>
      </c>
      <c r="T510" t="str">
        <f>feed!R510</f>
        <v>Mesopotamia</v>
      </c>
      <c r="U510" t="str">
        <f>feed!S510</f>
        <v>Neutral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510" t="str">
        <f>feed!U510</f>
        <v>http://blocgame.com/stats.php?id=62094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218</v>
      </c>
      <c r="AA510" s="8">
        <f>V510/N510</f>
        <v>1.9763928234183192</v>
      </c>
      <c r="AB510" s="4">
        <f>N510/6</f>
        <v>176.5</v>
      </c>
      <c r="AC510" s="4">
        <f>V510/6</f>
        <v>348.83333333333331</v>
      </c>
    </row>
    <row r="511" spans="1:29" x14ac:dyDescent="0.25">
      <c r="A511" t="str">
        <f>feed!A511</f>
        <v>SOAP</v>
      </c>
      <c r="B511" t="str">
        <f>feed!B511</f>
        <v>Dirt</v>
      </c>
      <c r="C511" t="str">
        <f>feed!C511</f>
        <v>The Order</v>
      </c>
      <c r="D511">
        <f>SUMPRODUCT(MID(0&amp;feed!D511,LARGE(INDEX(ISNUMBER(--MID(feed!D511,ROW($1:$19),1))*
ROW($1:$19),0),ROW($1:$19))+1,1)*10^ROW($1:$19)/10)</f>
        <v>140</v>
      </c>
      <c r="E511">
        <f>SUMPRODUCT(MID(0&amp;feed!E511,LARGE(INDEX(ISNUMBER(--MID(feed!E511,ROW($1:$19),1))*
ROW($1:$19),0),ROW($1:$19))+1,1)*10^ROW($1:$19)/10)</f>
        <v>1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2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1</v>
      </c>
      <c r="K511">
        <f>SUMPRODUCT(MID(0&amp;feed!K511,LARGE(INDEX(ISNUMBER(--MID(feed!K511,ROW($1:$19),1))*
ROW($1:$19),0),ROW($1:$19))+1,1)*10^ROW($1:$19)/10)</f>
        <v>25</v>
      </c>
      <c r="L511">
        <f>SUMPRODUCT(MID(0&amp;feed!L511,LARGE(INDEX(ISNUMBER(--MID(feed!L511,ROW($1:$19),1))*
ROW($1:$19),0),ROW($1:$19))+1,1)*10^ROW($1:$19)/10)</f>
        <v>6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1056</v>
      </c>
      <c r="O511">
        <f>SUMPRODUCT(MID(0&amp;feed!O511,LARGE(INDEX(ISNUMBER(--MID(feed!O511,ROW($1:$5),1))*
ROW($1:$5),0),ROW($1:$5))+1,1)*10^ROW($1:$5)/10)</f>
        <v>483</v>
      </c>
      <c r="P511" t="str">
        <f>feed!P511</f>
        <v>Plentiful</v>
      </c>
      <c r="Q511">
        <f>IF(P511=0,40, IF(P511="Depleted",0, IF(P511="Near Depletion",10, IF(P511="Plentiful",70, IF(P511="Untapped",90,"Error")))))</f>
        <v>70</v>
      </c>
      <c r="R511" t="str">
        <f>feed!Q511</f>
        <v>Very Powerful</v>
      </c>
      <c r="S511">
        <f>IF(R511="None",0, IF(R511="Meagre",1.5, IF(R511="Small",3, IF(R511="Mediocre",4.5, IF(R511="Somewhat Large",6, IF(R511="Large",7.5, IF(R511="Powerful",9, IF(R511="Very Powerful",10,"Error"))))))))</f>
        <v>10</v>
      </c>
      <c r="T511" t="str">
        <f>feed!R511</f>
        <v>Indochina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511" t="str">
        <f>feed!U511</f>
        <v>http://blocgame.com/stats.php?id=64572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32566</v>
      </c>
      <c r="AA511" s="8">
        <f>V511/N511</f>
        <v>43.267992424242422</v>
      </c>
      <c r="AB511" s="4">
        <f>N511/6</f>
        <v>176</v>
      </c>
      <c r="AC511" s="4">
        <f>V511/6</f>
        <v>7615.166666666667</v>
      </c>
    </row>
    <row r="512" spans="1:29" x14ac:dyDescent="0.25">
      <c r="A512" t="str">
        <f>feed!A512</f>
        <v>Entah</v>
      </c>
      <c r="B512" t="str">
        <f>feed!B512</f>
        <v>remtap</v>
      </c>
      <c r="C512" t="str">
        <f>feed!C512</f>
        <v>PIRATES</v>
      </c>
      <c r="D512">
        <f>SUMPRODUCT(MID(0&amp;feed!D512,LARGE(INDEX(ISNUMBER(--MID(feed!D512,ROW($1:$19),1))*
ROW($1:$19),0),ROW($1:$19))+1,1)*10^ROW($1:$19)/10)</f>
        <v>76</v>
      </c>
      <c r="E512">
        <f>SUMPRODUCT(MID(0&amp;feed!E512,LARGE(INDEX(ISNUMBER(--MID(feed!E512,ROW($1:$19),1))*
ROW($1:$19),0),ROW($1:$19))+1,1)*10^ROW($1:$19)/10)</f>
        <v>4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3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0</v>
      </c>
      <c r="K512">
        <f>SUMPRODUCT(MID(0&amp;feed!K512,LARGE(INDEX(ISNUMBER(--MID(feed!K512,ROW($1:$19),1))*
ROW($1:$19),0),ROW($1:$19))+1,1)*10^ROW($1:$19)/10)</f>
        <v>8</v>
      </c>
      <c r="L512">
        <f>SUMPRODUCT(MID(0&amp;feed!L512,LARGE(INDEX(ISNUMBER(--MID(feed!L512,ROW($1:$19),1))*
ROW($1:$19),0),ROW($1:$19))+1,1)*10^ROW($1:$19)/10)</f>
        <v>5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1051</v>
      </c>
      <c r="O512">
        <f>SUMPRODUCT(MID(0&amp;feed!O512,LARGE(INDEX(ISNUMBER(--MID(feed!O512,ROW($1:$5),1))*
ROW($1:$5),0),ROW($1:$5))+1,1)*10^ROW($1:$5)/10)</f>
        <v>5167</v>
      </c>
      <c r="P512" t="str">
        <f>feed!P512</f>
        <v>Plentiful</v>
      </c>
      <c r="Q512">
        <f>IF(P512=0,40, IF(P512="Depleted",0, IF(P512="Near Depletion",10, IF(P512="Plentiful",70, IF(P512="Untapped",90,"Error")))))</f>
        <v>70</v>
      </c>
      <c r="R512" t="str">
        <f>feed!Q512</f>
        <v>Powerful</v>
      </c>
      <c r="S512">
        <f>IF(R512="None",0, IF(R512="Meagre",1.5, IF(R512="Small",3, IF(R512="Mediocre",4.5, IF(R512="Somewhat Large",6, IF(R512="Large",7.5, IF(R512="Powerful",9, IF(R512="Very Powerful",10,"Error"))))))))</f>
        <v>9</v>
      </c>
      <c r="T512" t="str">
        <f>feed!R512</f>
        <v>Atlas</v>
      </c>
      <c r="U512" t="str">
        <f>feed!S512</f>
        <v>Neutral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512" t="str">
        <f>feed!U512</f>
        <v>http://blocgame.com/stats.php?id=60530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20550</v>
      </c>
      <c r="AA512" s="8">
        <f>V512/N512</f>
        <v>26.332064700285443</v>
      </c>
      <c r="AB512" s="4">
        <f>N512/6</f>
        <v>175.16666666666666</v>
      </c>
      <c r="AC512" s="4">
        <f>V512/6</f>
        <v>4612.5</v>
      </c>
    </row>
    <row r="513" spans="1:29" x14ac:dyDescent="0.25">
      <c r="A513" t="str">
        <f>feed!A513</f>
        <v>DickKickem</v>
      </c>
      <c r="B513" t="str">
        <f>feed!B513</f>
        <v>SirReginaldDickface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59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Poor</v>
      </c>
      <c r="J513">
        <f>SUMPRODUCT(MID(0&amp;feed!J513,LARGE(INDEX(ISNUMBER(--MID(feed!J513,ROW($1:$19),1))*
ROW($1:$19),0),ROW($1:$19))+1,1)*10^ROW($1:$19)/10)</f>
        <v>55</v>
      </c>
      <c r="K513">
        <f>SUMPRODUCT(MID(0&amp;feed!K513,LARGE(INDEX(ISNUMBER(--MID(feed!K513,ROW($1:$19),1))*
ROW($1:$19),0),ROW($1:$19))+1,1)*10^ROW($1:$19)/10)</f>
        <v>8</v>
      </c>
      <c r="L513">
        <f>SUMPRODUCT(MID(0&amp;feed!L513,LARGE(INDEX(ISNUMBER(--MID(feed!L513,ROW($1:$19),1))*
ROW($1:$19),0),ROW($1:$19))+1,1)*10^ROW($1:$19)/10)</f>
        <v>3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1049</v>
      </c>
      <c r="O513">
        <f>SUMPRODUCT(MID(0&amp;feed!O513,LARGE(INDEX(ISNUMBER(--MID(feed!O513,ROW($1:$5),1))*
ROW($1:$5),0),ROW($1:$5))+1,1)*10^ROW($1:$5)/10)</f>
        <v>528</v>
      </c>
      <c r="P513" t="str">
        <f>feed!P513</f>
        <v>Untapped</v>
      </c>
      <c r="Q513">
        <f>IF(P513=0,40, IF(P513="Depleted",0, IF(P513="Near Depletion",10, IF(P513="Plentiful",70, IF(P513="Untapped",90,"Error")))))</f>
        <v>90</v>
      </c>
      <c r="R513" t="str">
        <f>feed!Q513</f>
        <v>Small</v>
      </c>
      <c r="S513">
        <f>IF(R513="None",0, IF(R513="Meagre",1.5, IF(R513="Small",3, IF(R513="Mediocre",4.5, IF(R513="Somewhat Large",6, IF(R513="Large",7.5, IF(R513="Powerful",9, IF(R513="Very Powerful",10,"Error"))))))))</f>
        <v>3</v>
      </c>
      <c r="T513" t="str">
        <f>feed!R513</f>
        <v>Pacific Rim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513" t="str">
        <f>feed!U513</f>
        <v>http://blocgame.com/stats.php?id=59772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15125</v>
      </c>
      <c r="AA513" s="8">
        <f>V513/N513</f>
        <v>19.065776930409914</v>
      </c>
      <c r="AB513" s="4">
        <f>N513/6</f>
        <v>174.83333333333334</v>
      </c>
      <c r="AC513" s="4">
        <f>V513/6</f>
        <v>3333.3333333333335</v>
      </c>
    </row>
    <row r="514" spans="1:29" x14ac:dyDescent="0.25">
      <c r="A514" t="str">
        <f>feed!A514</f>
        <v>kuci</v>
      </c>
      <c r="B514" t="str">
        <f>feed!B514</f>
        <v>kiki</v>
      </c>
      <c r="C514">
        <f>feed!C514</f>
        <v>0</v>
      </c>
      <c r="D514">
        <f>SUMPRODUCT(MID(0&amp;feed!D514,LARGE(INDEX(ISNUMBER(--MID(feed!D514,ROW($1:$19),1))*
ROW($1:$19),0),ROW($1:$19))+1,1)*10^ROW($1:$19)/10)</f>
        <v>7</v>
      </c>
      <c r="E514">
        <f>SUMPRODUCT(MID(0&amp;feed!E514,LARGE(INDEX(ISNUMBER(--MID(feed!E514,ROW($1:$19),1))*
ROW($1:$19),0),ROW($1:$19))+1,1)*10^ROW($1:$19)/10)</f>
        <v>0</v>
      </c>
      <c r="F514" t="str">
        <f>feed!F514</f>
        <v>First World War surplus</v>
      </c>
      <c r="G514" t="str">
        <f>feed!G514</f>
        <v>Normal</v>
      </c>
      <c r="H514">
        <f>SUMPRODUCT(MID(0&amp;feed!H514,LARGE(INDEX(ISNUMBER(--MID(feed!H514,ROW($1:$1),1))*
ROW($1:$1),0),ROW($1:$1))+1,1)*10^ROW($1:$1)/10)</f>
        <v>1</v>
      </c>
      <c r="I514" t="str">
        <f>feed!I514</f>
        <v>Good</v>
      </c>
      <c r="J514">
        <f>SUMPRODUCT(MID(0&amp;feed!J514,LARGE(INDEX(ISNUMBER(--MID(feed!J514,ROW($1:$19),1))*
ROW($1:$19),0),ROW($1:$19))+1,1)*10^ROW($1:$19)/10)</f>
        <v>19</v>
      </c>
      <c r="K514">
        <f>SUMPRODUCT(MID(0&amp;feed!K514,LARGE(INDEX(ISNUMBER(--MID(feed!K514,ROW($1:$19),1))*
ROW($1:$19),0),ROW($1:$19))+1,1)*10^ROW($1:$19)/10)</f>
        <v>1</v>
      </c>
      <c r="L514">
        <f>SUMPRODUCT(MID(0&amp;feed!L514,LARGE(INDEX(ISNUMBER(--MID(feed!L514,ROW($1:$19),1))*
ROW($1:$19),0),ROW($1:$19))+1,1)*10^ROW($1:$19)/10)</f>
        <v>1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1048</v>
      </c>
      <c r="O514">
        <f>SUMPRODUCT(MID(0&amp;feed!O514,LARGE(INDEX(ISNUMBER(--MID(feed!O514,ROW($1:$5),1))*
ROW($1:$5),0),ROW($1:$5))+1,1)*10^ROW($1:$5)/10)</f>
        <v>125</v>
      </c>
      <c r="P514" t="str">
        <f>feed!P514</f>
        <v>Untapped</v>
      </c>
      <c r="Q514">
        <f>IF(P514=0,40, IF(P514="Depleted",0, IF(P514="Near Depletion",10, IF(P514="Plentiful",70, IF(P514="Untapped",90,"Error")))))</f>
        <v>90</v>
      </c>
      <c r="R514" t="str">
        <f>feed!Q514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feed!R514</f>
        <v>East Indies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514" t="str">
        <f>feed!U514</f>
        <v>http://blocgame.com/stats.php?id=63755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228</v>
      </c>
      <c r="AA514" s="8">
        <f>V514/N514</f>
        <v>1.6488549618320612</v>
      </c>
      <c r="AB514" s="4">
        <f>N514/6</f>
        <v>174.66666666666666</v>
      </c>
      <c r="AC514" s="4">
        <f>V514/6</f>
        <v>288</v>
      </c>
    </row>
    <row r="515" spans="1:29" x14ac:dyDescent="0.25">
      <c r="A515" t="str">
        <f>feed!A515</f>
        <v>MembumiHangus</v>
      </c>
      <c r="B515" t="str">
        <f>feed!B515</f>
        <v>Hambikko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83</v>
      </c>
      <c r="E515">
        <f>SUMPRODUCT(MID(0&amp;feed!E515,LARGE(INDEX(ISNUMBER(--MID(feed!E515,ROW($1:$19),1))*
ROW($1:$19),0),ROW($1:$19))+1,1)*10^ROW($1:$19)/10)</f>
        <v>5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Standard</v>
      </c>
      <c r="J515">
        <f>SUMPRODUCT(MID(0&amp;feed!J515,LARGE(INDEX(ISNUMBER(--MID(feed!J515,ROW($1:$19),1))*
ROW($1:$19),0),ROW($1:$19))+1,1)*10^ROW($1:$19)/10)</f>
        <v>0</v>
      </c>
      <c r="K515">
        <f>SUMPRODUCT(MID(0&amp;feed!K515,LARGE(INDEX(ISNUMBER(--MID(feed!K515,ROW($1:$19),1))*
ROW($1:$19),0),ROW($1:$19))+1,1)*10^ROW($1:$19)/10)</f>
        <v>15</v>
      </c>
      <c r="L515">
        <f>SUMPRODUCT(MID(0&amp;feed!L515,LARGE(INDEX(ISNUMBER(--MID(feed!L515,ROW($1:$19),1))*
ROW($1:$19),0),ROW($1:$19))+1,1)*10^ROW($1:$19)/10)</f>
        <v>9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1047</v>
      </c>
      <c r="O515">
        <f>SUMPRODUCT(MID(0&amp;feed!O515,LARGE(INDEX(ISNUMBER(--MID(feed!O515,ROW($1:$5),1))*
ROW($1:$5),0),ROW($1:$5))+1,1)*10^ROW($1:$5)/10)</f>
        <v>2277</v>
      </c>
      <c r="P515" t="str">
        <f>feed!P515</f>
        <v>Near Depletion</v>
      </c>
      <c r="Q515">
        <f>IF(P515=0,40, IF(P515="Depleted",0, IF(P515="Near Depletion",10, IF(P515="Plentiful",70, IF(P515="Untapped",90,"Error")))))</f>
        <v>10</v>
      </c>
      <c r="R515" t="str">
        <f>feed!Q515</f>
        <v>Large</v>
      </c>
      <c r="S515">
        <f>IF(R515="None",0, IF(R515="Meagre",1.5, IF(R515="Small",3, IF(R515="Mediocre",4.5, IF(R515="Somewhat Large",6, IF(R515="Large",7.5, IF(R515="Powerful",9, IF(R515="Very Powerful",10,"Error"))))))))</f>
        <v>7.5</v>
      </c>
      <c r="T515" t="str">
        <f>feed!R515</f>
        <v>Atlas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515" t="str">
        <f>feed!U515</f>
        <v>http://blocgame.com/stats.php?id=62424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5920</v>
      </c>
      <c r="AA515" s="8">
        <f>V515/N515</f>
        <v>15.6829035339064</v>
      </c>
      <c r="AB515" s="4">
        <f>N515/6</f>
        <v>174.5</v>
      </c>
      <c r="AC515" s="4">
        <f>V515/6</f>
        <v>2736.6666666666665</v>
      </c>
    </row>
    <row r="516" spans="1:29" x14ac:dyDescent="0.25">
      <c r="A516" t="str">
        <f>feed!A516</f>
        <v>TheTrueAsia</v>
      </c>
      <c r="B516" t="str">
        <f>feed!B516</f>
        <v>Vinney420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10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Finest of the 19th century</v>
      </c>
      <c r="G516" t="str">
        <f>feed!G516</f>
        <v>Nice</v>
      </c>
      <c r="H516">
        <f>SUMPRODUCT(MID(0&amp;feed!H516,LARGE(INDEX(ISNUMBER(--MID(feed!H516,ROW($1:$1),1))*
ROW($1:$1),0),ROW($1:$1))+1,1)*10^ROW($1:$1)/10)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16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1045</v>
      </c>
      <c r="O516">
        <f>SUMPRODUCT(MID(0&amp;feed!O516,LARGE(INDEX(ISNUMBER(--MID(feed!O516,ROW($1:$5),1))*
ROW($1:$5),0),ROW($1:$5))+1,1)*10^ROW($1:$5)/10)</f>
        <v>21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feed!R516</f>
        <v>Pacific Rim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516" t="str">
        <f>feed!U516</f>
        <v>http://blocgame.com/stats.php?id=64516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7894</v>
      </c>
      <c r="AA516" s="8">
        <f>V516/N516</f>
        <v>10.066028708133972</v>
      </c>
      <c r="AB516" s="4">
        <f>N516/6</f>
        <v>174.16666666666666</v>
      </c>
      <c r="AC516" s="4">
        <f>V516/6</f>
        <v>1753.1666666666667</v>
      </c>
    </row>
    <row r="517" spans="1:29" x14ac:dyDescent="0.25">
      <c r="A517" t="str">
        <f>feed!A517</f>
        <v>Shanghai</v>
      </c>
      <c r="B517" t="str">
        <f>feed!B517</f>
        <v>Lon Dyo</v>
      </c>
      <c r="C517" t="str">
        <f>feed!C517</f>
        <v>Steel Brotherhood</v>
      </c>
      <c r="D517">
        <f>SUMPRODUCT(MID(0&amp;feed!D517,LARGE(INDEX(ISNUMBER(--MID(feed!D517,ROW($1:$19),1))*
ROW($1:$19),0),ROW($1:$19))+1,1)*10^ROW($1:$19)/10)</f>
        <v>81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2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0</v>
      </c>
      <c r="K517">
        <f>SUMPRODUCT(MID(0&amp;feed!K517,LARGE(INDEX(ISNUMBER(--MID(feed!K517,ROW($1:$19),1))*
ROW($1:$19),0),ROW($1:$19))+1,1)*10^ROW($1:$19)/10)</f>
        <v>21</v>
      </c>
      <c r="L517">
        <f>SUMPRODUCT(MID(0&amp;feed!L517,LARGE(INDEX(ISNUMBER(--MID(feed!L517,ROW($1:$19),1))*
ROW($1:$19),0),ROW($1:$19))+1,1)*10^ROW($1:$19)/10)</f>
        <v>6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1042</v>
      </c>
      <c r="O517">
        <f>SUMPRODUCT(MID(0&amp;feed!O517,LARGE(INDEX(ISNUMBER(--MID(feed!O517,ROW($1:$5),1))*
ROW($1:$5),0),ROW($1:$5))+1,1)*10^ROW($1:$5)/10)</f>
        <v>108</v>
      </c>
      <c r="P517" t="str">
        <f>feed!P517</f>
        <v>Untapped</v>
      </c>
      <c r="Q517">
        <f>IF(P517=0,40, IF(P517="Depleted",0, IF(P517="Near Depletion",10, IF(P517="Plentiful",70, IF(P517="Untapped",90,"Error")))))</f>
        <v>90</v>
      </c>
      <c r="R517" t="str">
        <f>feed!Q517</f>
        <v>Powerful</v>
      </c>
      <c r="S517">
        <f>IF(R517="None",0, IF(R517="Meagre",1.5, IF(R517="Small",3, IF(R517="Mediocre",4.5, IF(R517="Somewhat Large",6, IF(R517="Large",7.5, IF(R517="Powerful",9, IF(R517="Very Powerful",10,"Error"))))))))</f>
        <v>9</v>
      </c>
      <c r="T517" t="str">
        <f>feed!R517</f>
        <v>China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517" t="str">
        <f>feed!U517</f>
        <v>http://blocgame.com/stats.php?id=63118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36916</v>
      </c>
      <c r="AA517" s="8">
        <f>V517/N517</f>
        <v>46.584452975047988</v>
      </c>
      <c r="AB517" s="4">
        <f>N517/6</f>
        <v>173.66666666666666</v>
      </c>
      <c r="AC517" s="4">
        <f>V517/6</f>
        <v>8090.166666666667</v>
      </c>
    </row>
    <row r="518" spans="1:29" x14ac:dyDescent="0.25">
      <c r="A518" t="str">
        <f>feed!A518</f>
        <v>MyKingdom</v>
      </c>
      <c r="B518" t="str">
        <f>feed!B518</f>
        <v>General</v>
      </c>
      <c r="C518" t="str">
        <f>feed!C518</f>
        <v>PIRATES</v>
      </c>
      <c r="D518">
        <f>SUMPRODUCT(MID(0&amp;feed!D518,LARGE(INDEX(ISNUMBER(--MID(feed!D518,ROW($1:$19),1))*
ROW($1:$19),0),ROW($1:$19))+1,1)*10^ROW($1:$19)/10)</f>
        <v>74</v>
      </c>
      <c r="E518">
        <f>SUMPRODUCT(MID(0&amp;feed!E518,LARGE(INDEX(ISNUMBER(--MID(feed!E518,ROW($1:$19),1))*
ROW($1:$19),0),ROW($1:$19))+1,1)*10^ROW($1:$19)/10)</f>
        <v>5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3</v>
      </c>
      <c r="I518" t="str">
        <f>feed!I518</f>
        <v>Poor</v>
      </c>
      <c r="J518">
        <f>SUMPRODUCT(MID(0&amp;feed!J518,LARGE(INDEX(ISNUMBER(--MID(feed!J518,ROW($1:$19),1))*
ROW($1:$19),0),ROW($1:$19))+1,1)*10^ROW($1:$19)/10)</f>
        <v>0</v>
      </c>
      <c r="K518">
        <f>SUMPRODUCT(MID(0&amp;feed!K518,LARGE(INDEX(ISNUMBER(--MID(feed!K518,ROW($1:$19),1))*
ROW($1:$19),0),ROW($1:$19))+1,1)*10^ROW($1:$19)/10)</f>
        <v>25</v>
      </c>
      <c r="L518">
        <f>SUMPRODUCT(MID(0&amp;feed!L518,LARGE(INDEX(ISNUMBER(--MID(feed!L518,ROW($1:$19),1))*
ROW($1:$19),0),ROW($1:$19))+1,1)*10^ROW($1:$19)/10)</f>
        <v>10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1040</v>
      </c>
      <c r="O518">
        <f>SUMPRODUCT(MID(0&amp;feed!O518,LARGE(INDEX(ISNUMBER(--MID(feed!O518,ROW($1:$5),1))*
ROW($1:$5),0),ROW($1:$5))+1,1)*10^ROW($1:$5)/10)</f>
        <v>161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feed!R518</f>
        <v>East Indies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518" t="str">
        <f>feed!U518</f>
        <v>http://blocgame.com/stats.php?id=60728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29215</v>
      </c>
      <c r="AA518" s="8">
        <f>V518/N518</f>
        <v>42.875</v>
      </c>
      <c r="AB518" s="4">
        <f>N518/6</f>
        <v>173.33333333333334</v>
      </c>
      <c r="AC518" s="4">
        <f>V518/6</f>
        <v>7431.666666666667</v>
      </c>
    </row>
    <row r="519" spans="1:29" x14ac:dyDescent="0.25">
      <c r="A519" t="str">
        <f>feed!A519</f>
        <v>MAROSTONIA</v>
      </c>
      <c r="B519" t="str">
        <f>feed!B519</f>
        <v>SAAD2016</v>
      </c>
      <c r="C519">
        <f>feed!C519</f>
        <v>0</v>
      </c>
      <c r="D519">
        <f>SUMPRODUCT(MID(0&amp;feed!D519,LARGE(INDEX(ISNUMBER(--MID(feed!D519,ROW($1:$19),1))*
ROW($1:$19),0),ROW($1:$19))+1,1)*10^ROW($1:$19)/10)</f>
        <v>6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Angelic</v>
      </c>
      <c r="H519">
        <f>SUMPRODUCT(MID(0&amp;feed!H519,LARGE(INDEX(ISNUMBER(--MID(feed!H519,ROW($1:$1),1))*
ROW($1:$1),0),ROW($1:$1))+1,1)*10^ROW($1:$1)/10)</f>
        <v>0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115</v>
      </c>
      <c r="K519">
        <f>SUMPRODUCT(MID(0&amp;feed!K519,LARGE(INDEX(ISNUMBER(--MID(feed!K519,ROW($1:$19),1))*
ROW($1:$19),0),ROW($1:$19))+1,1)*10^ROW($1:$19)/10)</f>
        <v>1</v>
      </c>
      <c r="L519">
        <f>SUMPRODUCT(MID(0&amp;feed!L519,LARGE(INDEX(ISNUMBER(--MID(feed!L519,ROW($1:$19),1))*
ROW($1:$19),0),ROW($1:$19))+1,1)*10^ROW($1:$19)/10)</f>
        <v>2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1040</v>
      </c>
      <c r="O519">
        <f>SUMPRODUCT(MID(0&amp;feed!O519,LARGE(INDEX(ISNUMBER(--MID(feed!O519,ROW($1:$5),1))*
ROW($1:$5),0),ROW($1:$5))+1,1)*10^ROW($1:$5)/10)</f>
        <v>515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Meagre</v>
      </c>
      <c r="S519">
        <f>IF(R519="None",0, IF(R519="Meagre",1.5, IF(R519="Small",3, IF(R519="Mediocre",4.5, IF(R519="Somewhat Large",6, IF(R519="Large",7.5, IF(R519="Powerful",9, IF(R519="Very Powerful",10,"Error"))))))))</f>
        <v>1.5</v>
      </c>
      <c r="T519" t="str">
        <f>feed!R519</f>
        <v>Atlas</v>
      </c>
      <c r="U519" t="str">
        <f>feed!S519</f>
        <v>United States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519" t="str">
        <f>feed!U519</f>
        <v>http://blocgame.com/stats.php?id=64019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4238</v>
      </c>
      <c r="AA519" s="8">
        <f>V519/N519</f>
        <v>5.1567307692307693</v>
      </c>
      <c r="AB519" s="4">
        <f>N519/6</f>
        <v>173.33333333333334</v>
      </c>
      <c r="AC519" s="4">
        <f>V519/6</f>
        <v>893.83333333333337</v>
      </c>
    </row>
    <row r="520" spans="1:29" x14ac:dyDescent="0.25">
      <c r="A520" t="str">
        <f>feed!A520</f>
        <v>Canantartica</v>
      </c>
      <c r="B520" t="str">
        <f>feed!B520</f>
        <v>El Chepo</v>
      </c>
      <c r="C520" t="str">
        <f>feed!C520</f>
        <v>Steel Brotherhood</v>
      </c>
      <c r="D520">
        <f>SUMPRODUCT(MID(0&amp;feed!D520,LARGE(INDEX(ISNUMBER(--MID(feed!D520,ROW($1:$19),1))*
ROW($1:$19),0),ROW($1:$19))+1,1)*10^ROW($1:$19)/10)</f>
        <v>3</v>
      </c>
      <c r="E520">
        <f>SUMPRODUCT(MID(0&amp;feed!E520,LARGE(INDEX(ISNUMBER(--MID(feed!E520,ROW($1:$19),1))*
ROW($1:$19),0),ROW($1:$19))+1,1)*10^ROW($1:$19)/10)</f>
        <v>0</v>
      </c>
      <c r="F520" t="str">
        <f>feed!F520</f>
        <v>First World War surplus</v>
      </c>
      <c r="G520" t="str">
        <f>feed!G520</f>
        <v>Angelic</v>
      </c>
      <c r="H520">
        <f>SUMPRODUCT(MID(0&amp;feed!H520,LARGE(INDEX(ISNUMBER(--MID(feed!H520,ROW($1:$1),1))*
ROW($1:$1),0),ROW($1:$1))+1,1)*10^ROW($1:$1)/10)</f>
        <v>1</v>
      </c>
      <c r="I520" t="str">
        <f>feed!I520</f>
        <v>Standard</v>
      </c>
      <c r="J520">
        <f>SUMPRODUCT(MID(0&amp;feed!J520,LARGE(INDEX(ISNUMBER(--MID(feed!J520,ROW($1:$19),1))*
ROW($1:$19),0),ROW($1:$19))+1,1)*10^ROW($1:$19)/10)</f>
        <v>22</v>
      </c>
      <c r="K520">
        <f>SUMPRODUCT(MID(0&amp;feed!K520,LARGE(INDEX(ISNUMBER(--MID(feed!K520,ROW($1:$19),1))*
ROW($1:$19),0),ROW($1:$19))+1,1)*10^ROW($1:$19)/10)</f>
        <v>11</v>
      </c>
      <c r="L520">
        <f>SUMPRODUCT(MID(0&amp;feed!L520,LARGE(INDEX(ISNUMBER(--MID(feed!L520,ROW($1:$19),1))*
ROW($1:$19),0),ROW($1:$19))+1,1)*10^ROW($1:$19)/10)</f>
        <v>4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1039</v>
      </c>
      <c r="O520">
        <f>SUMPRODUCT(MID(0&amp;feed!O520,LARGE(INDEX(ISNUMBER(--MID(feed!O520,ROW($1:$5),1))*
ROW($1:$5),0),ROW($1:$5))+1,1)*10^ROW($1:$5)/10)</f>
        <v>178</v>
      </c>
      <c r="P520">
        <f>feed!P520</f>
        <v>0</v>
      </c>
      <c r="Q520">
        <f>IF(P520=0,40, IF(P520="Depleted",0, IF(P520="Near Depletion",10, IF(P520="Plentiful",70, IF(P520="Untapped",90,"Error")))))</f>
        <v>40</v>
      </c>
      <c r="R520" t="str">
        <f>feed!Q520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feed!R520</f>
        <v>Gran Colombia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520" t="str">
        <f>feed!U520</f>
        <v>http://blocgame.com/stats.php?id=64445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13852</v>
      </c>
      <c r="AA520" s="8">
        <f>V520/N520</f>
        <v>19.467757459095285</v>
      </c>
      <c r="AB520" s="4">
        <f>N520/6</f>
        <v>173.16666666666666</v>
      </c>
      <c r="AC520" s="4">
        <f>V520/6</f>
        <v>3371.1666666666665</v>
      </c>
    </row>
    <row r="521" spans="1:29" x14ac:dyDescent="0.25">
      <c r="A521" t="str">
        <f>feed!A521</f>
        <v>\\\'Nam</v>
      </c>
      <c r="B521" t="str">
        <f>feed!B521</f>
        <v>Ben DerHover</v>
      </c>
      <c r="C521">
        <f>feed!C521</f>
        <v>0</v>
      </c>
      <c r="D521">
        <f>SUMPRODUCT(MID(0&amp;feed!D521,LARGE(INDEX(ISNUMBER(--MID(feed!D521,ROW($1:$19),1))*
ROW($1:$19),0),ROW($1:$19))+1,1)*10^ROW($1:$19)/10)</f>
        <v>10</v>
      </c>
      <c r="E521">
        <f>SUMPRODUCT(MID(0&amp;feed!E521,LARGE(INDEX(ISNUMBER(--MID(feed!E521,ROW($1:$19),1))*
ROW($1:$19),0),ROW($1:$19))+1,1)*10^ROW($1:$19)/10)</f>
        <v>0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17</v>
      </c>
      <c r="K521">
        <f>SUMPRODUCT(MID(0&amp;feed!K521,LARGE(INDEX(ISNUMBER(--MID(feed!K521,ROW($1:$19),1))*
ROW($1:$19),0),ROW($1:$19))+1,1)*10^ROW($1:$19)/10)</f>
        <v>5</v>
      </c>
      <c r="L521">
        <f>SUMPRODUCT(MID(0&amp;feed!L521,LARGE(INDEX(ISNUMBER(--MID(feed!L521,ROW($1:$19),1))*
ROW($1:$19),0),ROW($1:$19))+1,1)*10^ROW($1:$19)/10)</f>
        <v>0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1037</v>
      </c>
      <c r="O521">
        <f>SUMPRODUCT(MID(0&amp;feed!O521,LARGE(INDEX(ISNUMBER(--MID(feed!O521,ROW($1:$5),1))*
ROW($1:$5),0),ROW($1:$5))+1,1)*10^ROW($1:$5)/10)</f>
        <v>342</v>
      </c>
      <c r="P521" t="str">
        <f>feed!P521</f>
        <v>Untapped</v>
      </c>
      <c r="Q521">
        <f>IF(P521=0,40, IF(P521="Depleted",0, IF(P521="Near Depletion",10, IF(P521="Plentiful",70, IF(P521="Untapped",90,"Error")))))</f>
        <v>90</v>
      </c>
      <c r="R521" t="str">
        <f>feed!Q521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feed!R521</f>
        <v>East Indies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521" t="str">
        <f>feed!U521</f>
        <v>http://blocgame.com/stats.php?id=62900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10370</v>
      </c>
      <c r="AA521" s="8">
        <f>V521/N521</f>
        <v>12.531340405014465</v>
      </c>
      <c r="AB521" s="4">
        <f>N521/6</f>
        <v>172.83333333333334</v>
      </c>
      <c r="AC521" s="4">
        <f>V521/6</f>
        <v>2165.8333333333335</v>
      </c>
    </row>
    <row r="522" spans="1:29" x14ac:dyDescent="0.25">
      <c r="A522" t="str">
        <f>feed!A522</f>
        <v>Nsntra</v>
      </c>
      <c r="B522" t="str">
        <f>feed!B522</f>
        <v>Ahmad Maselan</v>
      </c>
      <c r="C522">
        <f>feed!C522</f>
        <v>0</v>
      </c>
      <c r="D522">
        <f>SUMPRODUCT(MID(0&amp;feed!D522,LARGE(INDEX(ISNUMBER(--MID(feed!D522,ROW($1:$19),1))*
ROW($1:$19),0),ROW($1:$19))+1,1)*10^ROW($1:$19)/10)</f>
        <v>5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First World War surplus</v>
      </c>
      <c r="G522" t="str">
        <f>feed!G522</f>
        <v>Questionable</v>
      </c>
      <c r="H522">
        <f>SUMPRODUCT(MID(0&amp;feed!H522,LARGE(INDEX(ISNUMBER(--MID(feed!H522,ROW($1:$1),1))*
ROW($1:$1),0),ROW($1:$1))+1,1)*10^ROW($1:$1)/10)</f>
        <v>1</v>
      </c>
      <c r="I522" t="str">
        <f>feed!I522</f>
        <v>Poor</v>
      </c>
      <c r="J522">
        <f>SUMPRODUCT(MID(0&amp;feed!J522,LARGE(INDEX(ISNUMBER(--MID(feed!J522,ROW($1:$19),1))*
ROW($1:$19),0),ROW($1:$19))+1,1)*10^ROW($1:$19)/10)</f>
        <v>20</v>
      </c>
      <c r="K522">
        <f>SUMPRODUCT(MID(0&amp;feed!K522,LARGE(INDEX(ISNUMBER(--MID(feed!K522,ROW($1:$19),1))*
ROW($1:$19),0),ROW($1:$19))+1,1)*10^ROW($1:$19)/10)</f>
        <v>5</v>
      </c>
      <c r="L522">
        <f>SUMPRODUCT(MID(0&amp;feed!L522,LARGE(INDEX(ISNUMBER(--MID(feed!L522,ROW($1:$19),1))*
ROW($1:$19),0),ROW($1:$19))+1,1)*10^ROW($1:$19)/10)</f>
        <v>1</v>
      </c>
      <c r="M522" t="str">
        <f>feed!M522</f>
        <v>Mixed Economy</v>
      </c>
      <c r="N522">
        <f>SUMPRODUCT(MID(0&amp;feed!N522,LARGE(INDEX(ISNUMBER(--MID(feed!N522,ROW($1:$5),1))*
ROW($1:$5),0),ROW($1:$5))+1,1)*10^ROW($1:$5)/10)</f>
        <v>1032</v>
      </c>
      <c r="O522">
        <f>SUMPRODUCT(MID(0&amp;feed!O522,LARGE(INDEX(ISNUMBER(--MID(feed!O522,ROW($1:$5),1))*
ROW($1:$5),0),ROW($1:$5))+1,1)*10^ROW($1:$5)/10)</f>
        <v>23</v>
      </c>
      <c r="P522">
        <f>feed!P522</f>
        <v>0</v>
      </c>
      <c r="Q522">
        <f>IF(P522=0,40, IF(P522="Depleted",0, IF(P522="Near Depletion",10, IF(P522="Plentiful",70, IF(P522="Untapped",90,"Error")))))</f>
        <v>40</v>
      </c>
      <c r="R522" t="str">
        <f>feed!Q522</f>
        <v>Meagre</v>
      </c>
      <c r="S522">
        <f>IF(R522="None",0, IF(R522="Meagre",1.5, IF(R522="Small",3, IF(R522="Mediocre",4.5, IF(R522="Somewhat Large",6, IF(R522="Large",7.5, IF(R522="Powerful",9, IF(R522="Very Powerful",10,"Error"))))))))</f>
        <v>1.5</v>
      </c>
      <c r="T522" t="str">
        <f>feed!R522</f>
        <v>Pacific Rim</v>
      </c>
      <c r="U522" t="str">
        <f>feed!S522</f>
        <v>Neutral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522" t="str">
        <f>feed!U522</f>
        <v>http://blocgame.com/stats.php?id=61896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7899</v>
      </c>
      <c r="AA522" s="8">
        <f>V522/N522</f>
        <v>10.561046511627907</v>
      </c>
      <c r="AB522" s="4">
        <f>N522/6</f>
        <v>172</v>
      </c>
      <c r="AC522" s="4">
        <f>V522/6</f>
        <v>1816.5</v>
      </c>
    </row>
    <row r="523" spans="1:29" x14ac:dyDescent="0.25">
      <c r="A523" t="str">
        <f>feed!A525</f>
        <v>Netland</v>
      </c>
      <c r="B523" t="str">
        <f>feed!B525</f>
        <v>netcode</v>
      </c>
      <c r="C523" t="str">
        <f>feed!C525</f>
        <v>The Order</v>
      </c>
      <c r="D523">
        <f>SUMPRODUCT(MID(0&amp;feed!D525,LARGE(INDEX(ISNUMBER(--MID(feed!D525,ROW($1:$19),1))*
ROW($1:$19),0),ROW($1:$19))+1,1)*10^ROW($1:$19)/10)</f>
        <v>40</v>
      </c>
      <c r="E523">
        <f>SUMPRODUCT(MID(0&amp;feed!E525,LARGE(INDEX(ISNUMBER(--MID(feed!E525,ROW($1:$19),1))*
ROW($1:$19),0),ROW($1:$19))+1,1)*10^ROW($1:$19)/10)</f>
        <v>0</v>
      </c>
      <c r="F523" t="str">
        <f>feed!F525</f>
        <v>Second World War surplus</v>
      </c>
      <c r="G523" t="str">
        <f>feed!G525</f>
        <v>Gandhi-like</v>
      </c>
      <c r="H523">
        <f>SUMPRODUCT(MID(0&amp;feed!H525,LARGE(INDEX(ISNUMBER(--MID(feed!H525,ROW($1:$1),1))*
ROW($1:$1),0),ROW($1:$1))+1,1)*10^ROW($1:$1)/10)</f>
        <v>1</v>
      </c>
      <c r="I523" t="str">
        <f>feed!I525</f>
        <v>Standard</v>
      </c>
      <c r="J523">
        <f>SUMPRODUCT(MID(0&amp;feed!J525,LARGE(INDEX(ISNUMBER(--MID(feed!J525,ROW($1:$19),1))*
ROW($1:$19),0),ROW($1:$19))+1,1)*10^ROW($1:$19)/10)</f>
        <v>6</v>
      </c>
      <c r="K523">
        <f>SUMPRODUCT(MID(0&amp;feed!K525,LARGE(INDEX(ISNUMBER(--MID(feed!K525,ROW($1:$19),1))*
ROW($1:$19),0),ROW($1:$19))+1,1)*10^ROW($1:$19)/10)</f>
        <v>16</v>
      </c>
      <c r="L523">
        <f>SUMPRODUCT(MID(0&amp;feed!L525,LARGE(INDEX(ISNUMBER(--MID(feed!L525,ROW($1:$19),1))*
ROW($1:$19),0),ROW($1:$19))+1,1)*10^ROW($1:$19)/10)</f>
        <v>2</v>
      </c>
      <c r="M523" t="str">
        <f>feed!M525</f>
        <v>Central Planning</v>
      </c>
      <c r="N523">
        <f>SUMPRODUCT(MID(0&amp;feed!N525,LARGE(INDEX(ISNUMBER(--MID(feed!N525,ROW($1:$5),1))*
ROW($1:$5),0),ROW($1:$5))+1,1)*10^ROW($1:$5)/10)</f>
        <v>1030</v>
      </c>
      <c r="O523">
        <f>SUMPRODUCT(MID(0&amp;feed!O525,LARGE(INDEX(ISNUMBER(--MID(feed!O525,ROW($1:$5),1))*
ROW($1:$5),0),ROW($1:$5))+1,1)*10^ROW($1:$5)/10)</f>
        <v>0</v>
      </c>
      <c r="P523" t="str">
        <f>feed!P525</f>
        <v>Untapped</v>
      </c>
      <c r="Q523">
        <f>IF(P523=0,40, IF(P523="Depleted",0, IF(P523="Near Depletion",10, IF(P523="Plentiful",70, IF(P523="Untapped",90,"Error")))))</f>
        <v>90</v>
      </c>
      <c r="R523" t="str">
        <f>feed!Q525</f>
        <v>Mediocre</v>
      </c>
      <c r="S523">
        <f>IF(R523="None",0, IF(R523="Meagre",1.5, IF(R523="Small",3, IF(R523="Mediocre",4.5, IF(R523="Somewhat Large",6, IF(R523="Large",7.5, IF(R523="Powerful",9, IF(R523="Very Powerful",10,"Error"))))))))</f>
        <v>4.5</v>
      </c>
      <c r="T523" t="str">
        <f>feed!R525</f>
        <v>Mesoamerica</v>
      </c>
      <c r="U523" t="str">
        <f>feed!S525</f>
        <v>United States</v>
      </c>
      <c r="V523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23" t="str">
        <f>feed!U525</f>
        <v>http://blocgame.com/stats.php?id=63148</v>
      </c>
      <c r="X523" s="4">
        <f>SUMPRODUCT(MID(0&amp;feed!V525,LARGE(INDEX(ISNUMBER(--MID(feed!V525,ROW($1:$5),1))*
ROW($1:$5),0),ROW($1:$5))+1,1)*10^ROW($1:$5)/10)</f>
        <v>0</v>
      </c>
      <c r="Y523">
        <f>feed!W525</f>
        <v>0</v>
      </c>
      <c r="Z523" s="4">
        <f>V523-H523*750-K523*375-L523*375</f>
        <v>21060</v>
      </c>
      <c r="AA523" s="8">
        <f>V523/N523</f>
        <v>27.728155339805824</v>
      </c>
      <c r="AB523" s="4">
        <f>N523/6</f>
        <v>171.66666666666666</v>
      </c>
      <c r="AC523" s="4">
        <f>V523/6</f>
        <v>4760</v>
      </c>
    </row>
    <row r="524" spans="1:29" x14ac:dyDescent="0.25">
      <c r="A524" t="str">
        <f>feed!A524</f>
        <v>Nanyang</v>
      </c>
      <c r="B524" t="str">
        <f>feed!B524</f>
        <v>Mister_N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50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Finest of the 19th century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1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8</v>
      </c>
      <c r="L524">
        <f>SUMPRODUCT(MID(0&amp;feed!L524,LARGE(INDEX(ISNUMBER(--MID(feed!L524,ROW($1:$19),1))*
ROW($1:$19),0),ROW($1:$19))+1,1)*10^ROW($1:$19)/10)</f>
        <v>3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1030</v>
      </c>
      <c r="O524">
        <f>SUMPRODUCT(MID(0&amp;feed!O524,LARGE(INDEX(ISNUMBER(--MID(feed!O524,ROW($1:$5),1))*
ROW($1:$5),0),ROW($1:$5))+1,1)*10^ROW($1:$5)/10)</f>
        <v>288</v>
      </c>
      <c r="P524" t="str">
        <f>feed!P524</f>
        <v>Untapped</v>
      </c>
      <c r="Q524">
        <f>IF(P524=0,40, IF(P524="Depleted",0, IF(P524="Near Depletion",10, IF(P524="Plentiful",70, IF(P524="Untapped",90,"Error")))))</f>
        <v>90</v>
      </c>
      <c r="R524" t="str">
        <f>feed!Q524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feed!R524</f>
        <v>Indochina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524" t="str">
        <f>feed!U524</f>
        <v>http://blocgame.com/stats.php?id=62916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21332</v>
      </c>
      <c r="AA524" s="8">
        <f>V524/N524</f>
        <v>25.443689320388348</v>
      </c>
      <c r="AB524" s="4">
        <f>N524/6</f>
        <v>171.66666666666666</v>
      </c>
      <c r="AC524" s="4">
        <f>V524/6</f>
        <v>4367.833333333333</v>
      </c>
    </row>
    <row r="525" spans="1:29" x14ac:dyDescent="0.25">
      <c r="A525" t="str">
        <f>feed!A523</f>
        <v>HCLI COG Div</v>
      </c>
      <c r="B525" t="str">
        <f>feed!B523</f>
        <v>Silphiel</v>
      </c>
      <c r="C525" t="str">
        <f>feed!C523</f>
        <v>The Order</v>
      </c>
      <c r="D525">
        <f>SUMPRODUCT(MID(0&amp;feed!D523,LARGE(INDEX(ISNUMBER(--MID(feed!D523,ROW($1:$19),1))*
ROW($1:$19),0),ROW($1:$19))+1,1)*10^ROW($1:$19)/10)</f>
        <v>59</v>
      </c>
      <c r="E525">
        <f>SUMPRODUCT(MID(0&amp;feed!E523,LARGE(INDEX(ISNUMBER(--MID(feed!E523,ROW($1:$19),1))*
ROW($1:$19),0),ROW($1:$19))+1,1)*10^ROW($1:$19)/10)</f>
        <v>0</v>
      </c>
      <c r="F525" t="str">
        <f>feed!F523</f>
        <v>Second World War surplus</v>
      </c>
      <c r="G525" t="str">
        <f>feed!G523</f>
        <v>Gandhi-like</v>
      </c>
      <c r="H525">
        <f>SUMPRODUCT(MID(0&amp;feed!H523,LARGE(INDEX(ISNUMBER(--MID(feed!H523,ROW($1:$1),1))*
ROW($1:$1),0),ROW($1:$1))+1,1)*10^ROW($1:$1)/10)</f>
        <v>2</v>
      </c>
      <c r="I525" t="str">
        <f>feed!I523</f>
        <v>Good</v>
      </c>
      <c r="J525">
        <f>SUMPRODUCT(MID(0&amp;feed!J523,LARGE(INDEX(ISNUMBER(--MID(feed!J523,ROW($1:$19),1))*
ROW($1:$19),0),ROW($1:$19))+1,1)*10^ROW($1:$19)/10)</f>
        <v>2</v>
      </c>
      <c r="K525">
        <f>SUMPRODUCT(MID(0&amp;feed!K523,LARGE(INDEX(ISNUMBER(--MID(feed!K523,ROW($1:$19),1))*
ROW($1:$19),0),ROW($1:$19))+1,1)*10^ROW($1:$19)/10)</f>
        <v>17</v>
      </c>
      <c r="L525">
        <f>SUMPRODUCT(MID(0&amp;feed!L523,LARGE(INDEX(ISNUMBER(--MID(feed!L523,ROW($1:$19),1))*
ROW($1:$19),0),ROW($1:$19))+1,1)*10^ROW($1:$19)/10)</f>
        <v>3</v>
      </c>
      <c r="M525" t="str">
        <f>feed!M523</f>
        <v>Mixed Economy</v>
      </c>
      <c r="N525">
        <f>SUMPRODUCT(MID(0&amp;feed!N523,LARGE(INDEX(ISNUMBER(--MID(feed!N523,ROW($1:$5),1))*
ROW($1:$5),0),ROW($1:$5))+1,1)*10^ROW($1:$5)/10)</f>
        <v>1030</v>
      </c>
      <c r="O525">
        <f>SUMPRODUCT(MID(0&amp;feed!O523,LARGE(INDEX(ISNUMBER(--MID(feed!O523,ROW($1:$5),1))*
ROW($1:$5),0),ROW($1:$5))+1,1)*10^ROW($1:$5)/10)</f>
        <v>172</v>
      </c>
      <c r="P525" t="str">
        <f>feed!P523</f>
        <v>Plentiful</v>
      </c>
      <c r="Q525">
        <f>IF(P525=0,40, IF(P525="Depleted",0, IF(P525="Near Depletion",10, IF(P525="Plentiful",70, IF(P525="Untapped",90,"Error")))))</f>
        <v>70</v>
      </c>
      <c r="R525" t="str">
        <f>feed!Q523</f>
        <v>Powerful</v>
      </c>
      <c r="S525">
        <f>IF(R525="None",0, IF(R525="Meagre",1.5, IF(R525="Small",3, IF(R525="Mediocre",4.5, IF(R525="Somewhat Large",6, IF(R525="Large",7.5, IF(R525="Powerful",9, IF(R525="Very Powerful",10,"Error"))))))))</f>
        <v>9</v>
      </c>
      <c r="T525" t="str">
        <f>feed!R523</f>
        <v>Congo</v>
      </c>
      <c r="U525" t="str">
        <f>feed!S523</f>
        <v>Neutral</v>
      </c>
      <c r="V525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525" t="str">
        <f>feed!U523</f>
        <v>http://blocgame.com/stats.php?id=54510</v>
      </c>
      <c r="X525" s="4">
        <f>SUMPRODUCT(MID(0&amp;feed!V523,LARGE(INDEX(ISNUMBER(--MID(feed!V523,ROW($1:$5),1))*
ROW($1:$5),0),ROW($1:$5))+1,1)*10^ROW($1:$5)/10)</f>
        <v>0</v>
      </c>
      <c r="Y525">
        <f>feed!W523</f>
        <v>0</v>
      </c>
      <c r="Z525" s="4">
        <f>V525-H525*750-K525*375-L525*375</f>
        <v>19399</v>
      </c>
      <c r="AA525" s="8">
        <f>V525/N525</f>
        <v>27.571844660194174</v>
      </c>
      <c r="AB525" s="4">
        <f>N525/6</f>
        <v>171.66666666666666</v>
      </c>
      <c r="AC525" s="4">
        <f>V525/6</f>
        <v>4733.166666666667</v>
      </c>
    </row>
    <row r="526" spans="1:29" x14ac:dyDescent="0.25">
      <c r="A526" t="str">
        <f>feed!A526</f>
        <v>Scavia</v>
      </c>
      <c r="B526" t="str">
        <f>feed!B526</f>
        <v>nike1155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140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Poor</v>
      </c>
      <c r="J526">
        <f>SUMPRODUCT(MID(0&amp;feed!J526,LARGE(INDEX(ISNUMBER(--MID(feed!J526,ROW($1:$19),1))*
ROW($1:$19),0),ROW($1:$19))+1,1)*10^ROW($1:$19)/10)</f>
        <v>15</v>
      </c>
      <c r="K526">
        <f>SUMPRODUCT(MID(0&amp;feed!K526,LARGE(INDEX(ISNUMBER(--MID(feed!K526,ROW($1:$19),1))*
ROW($1:$19),0),ROW($1:$19))+1,1)*10^ROW($1:$19)/10)</f>
        <v>10</v>
      </c>
      <c r="L526">
        <f>SUMPRODUCT(MID(0&amp;feed!L526,LARGE(INDEX(ISNUMBER(--MID(feed!L526,ROW($1:$19),1))*
ROW($1:$19),0),ROW($1:$19))+1,1)*10^ROW($1:$19)/10)</f>
        <v>3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1029</v>
      </c>
      <c r="O526">
        <f>SUMPRODUCT(MID(0&amp;feed!O526,LARGE(INDEX(ISNUMBER(--MID(feed!O526,ROW($1:$5),1))*
ROW($1:$5),0),ROW($1:$5))+1,1)*10^ROW($1:$5)/10)</f>
        <v>67</v>
      </c>
      <c r="P526" t="str">
        <f>feed!P526</f>
        <v>Plentiful</v>
      </c>
      <c r="Q526">
        <f>IF(P526=0,40, IF(P526="Depleted",0, IF(P526="Near Depletion",10, IF(P526="Plentiful",70, IF(P526="Untapped",90,"Error")))))</f>
        <v>70</v>
      </c>
      <c r="R526" t="str">
        <f>feed!Q526</f>
        <v>Large</v>
      </c>
      <c r="S526">
        <f>IF(R526="None",0, IF(R526="Meagre",1.5, IF(R526="Small",3, IF(R526="Mediocre",4.5, IF(R526="Somewhat Large",6, IF(R526="Large",7.5, IF(R526="Powerful",9, IF(R526="Very Powerful",10,"Error"))))))))</f>
        <v>7.5</v>
      </c>
      <c r="T526" t="str">
        <f>feed!R526</f>
        <v>Indochina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526" t="str">
        <f>feed!U526</f>
        <v>http://blocgame.com/stats.php?id=52275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21134</v>
      </c>
      <c r="AA526" s="8">
        <f>V526/N526</f>
        <v>26.733722060252674</v>
      </c>
      <c r="AB526" s="4">
        <f>N526/6</f>
        <v>171.5</v>
      </c>
      <c r="AC526" s="4">
        <f>V526/6</f>
        <v>4584.833333333333</v>
      </c>
    </row>
    <row r="527" spans="1:29" x14ac:dyDescent="0.25">
      <c r="A527" t="str">
        <f>feed!A527</f>
        <v>Rockstead</v>
      </c>
      <c r="B527" t="str">
        <f>feed!B527</f>
        <v>ArMaGeDdOn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71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5</v>
      </c>
      <c r="K527">
        <f>SUMPRODUCT(MID(0&amp;feed!K527,LARGE(INDEX(ISNUMBER(--MID(feed!K527,ROW($1:$19),1))*
ROW($1:$19),0),ROW($1:$19))+1,1)*10^ROW($1:$19)/10)</f>
        <v>21</v>
      </c>
      <c r="L527">
        <f>SUMPRODUCT(MID(0&amp;feed!L527,LARGE(INDEX(ISNUMBER(--MID(feed!L527,ROW($1:$19),1))*
ROW($1:$19),0),ROW($1:$19))+1,1)*10^ROW($1:$19)/10)</f>
        <v>8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1025</v>
      </c>
      <c r="O527">
        <f>SUMPRODUCT(MID(0&amp;feed!O527,LARGE(INDEX(ISNUMBER(--MID(feed!O527,ROW($1:$5),1))*
ROW($1:$5),0),ROW($1:$5))+1,1)*10^ROW($1:$5)/10)</f>
        <v>74</v>
      </c>
      <c r="P527" t="str">
        <f>feed!P527</f>
        <v>Untapped</v>
      </c>
      <c r="Q527">
        <f>IF(P527=0,40, IF(P527="Depleted",0, IF(P527="Near Depletion",10, IF(P527="Plentiful",70, IF(P527="Untapped",90,"Error")))))</f>
        <v>90</v>
      </c>
      <c r="R527" t="str">
        <f>feed!Q527</f>
        <v>Very Powerful</v>
      </c>
      <c r="S527">
        <f>IF(R527="None",0, IF(R527="Meagre",1.5, IF(R527="Small",3, IF(R527="Mediocre",4.5, IF(R527="Somewhat Large",6, IF(R527="Large",7.5, IF(R527="Powerful",9, IF(R527="Very Powerful",10,"Error"))))))))</f>
        <v>10</v>
      </c>
      <c r="T527" t="str">
        <f>feed!R527</f>
        <v>Pacific Rim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527" t="str">
        <f>feed!U527</f>
        <v>http://blocgame.com/stats.php?id=62622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>V527-H527*750-K527*375-L527*375</f>
        <v>7227</v>
      </c>
      <c r="AA527" s="8">
        <f>V527/N527</f>
        <v>19.123902439024391</v>
      </c>
      <c r="AB527" s="4">
        <f>N527/6</f>
        <v>170.83333333333334</v>
      </c>
      <c r="AC527" s="4">
        <f>V527/6</f>
        <v>3267</v>
      </c>
    </row>
    <row r="528" spans="1:29" x14ac:dyDescent="0.25">
      <c r="A528" t="str">
        <f>feed!A528</f>
        <v>Langit7</v>
      </c>
      <c r="B528" t="str">
        <f>feed!B528</f>
        <v>Echa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70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Poor</v>
      </c>
      <c r="J528">
        <f>SUMPRODUCT(MID(0&amp;feed!J528,LARGE(INDEX(ISNUMBER(--MID(feed!J528,ROW($1:$19),1))*
ROW($1:$19),0),ROW($1:$19))+1,1)*10^ROW($1:$19)/10)</f>
        <v>1</v>
      </c>
      <c r="K528">
        <f>SUMPRODUCT(MID(0&amp;feed!K528,LARGE(INDEX(ISNUMBER(--MID(feed!K528,ROW($1:$19),1))*
ROW($1:$19),0),ROW($1:$19))+1,1)*10^ROW($1:$19)/10)</f>
        <v>14</v>
      </c>
      <c r="L528">
        <f>SUMPRODUCT(MID(0&amp;feed!L528,LARGE(INDEX(ISNUMBER(--MID(feed!L528,ROW($1:$19),1))*
ROW($1:$19),0),ROW($1:$19))+1,1)*10^ROW($1:$19)/10)</f>
        <v>14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1023</v>
      </c>
      <c r="O528">
        <f>SUMPRODUCT(MID(0&amp;feed!O528,LARGE(INDEX(ISNUMBER(--MID(feed!O528,ROW($1:$5),1))*
ROW($1:$5),0),ROW($1:$5))+1,1)*10^ROW($1:$5)/10)</f>
        <v>1383</v>
      </c>
      <c r="P528" t="str">
        <f>feed!P528</f>
        <v>Untapped</v>
      </c>
      <c r="Q528">
        <f>IF(P528=0,40, IF(P528="Depleted",0, IF(P528="Near Depletion",10, IF(P528="Plentiful",70, IF(P528="Untapped",90,"Error")))))</f>
        <v>90</v>
      </c>
      <c r="R528" t="str">
        <f>feed!Q528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feed!R528</f>
        <v>Arabia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528" t="str">
        <f>feed!U528</f>
        <v>http://blocgame.com/stats.php?id=61131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>V528-H528*750-K528*375-L528*375</f>
        <v>7799</v>
      </c>
      <c r="AA528" s="8">
        <f>V528/N528</f>
        <v>19.353861192570871</v>
      </c>
      <c r="AB528" s="4">
        <f>N528/6</f>
        <v>170.5</v>
      </c>
      <c r="AC528" s="4">
        <f>V528/6</f>
        <v>3299.8333333333335</v>
      </c>
    </row>
    <row r="529" spans="1:29" x14ac:dyDescent="0.25">
      <c r="A529" t="str">
        <f>feed!A529</f>
        <v>Rattown</v>
      </c>
      <c r="B529" t="str">
        <f>feed!B529</f>
        <v>Furfag Commanding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324</v>
      </c>
      <c r="E529">
        <f>SUMPRODUCT(MID(0&amp;feed!E529,LARGE(INDEX(ISNUMBER(--MID(feed!E529,ROW($1:$19),1))*
ROW($1:$19),0),ROW($1:$19))+1,1)*10^ROW($1:$19)/10)</f>
        <v>6</v>
      </c>
      <c r="F529" t="str">
        <f>feed!F529</f>
        <v>Vietnam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4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1</v>
      </c>
      <c r="K529">
        <f>SUMPRODUCT(MID(0&amp;feed!K529,LARGE(INDEX(ISNUMBER(--MID(feed!K529,ROW($1:$19),1))*
ROW($1:$19),0),ROW($1:$19))+1,1)*10^ROW($1:$19)/10)</f>
        <v>29</v>
      </c>
      <c r="L529">
        <f>SUMPRODUCT(MID(0&amp;feed!L529,LARGE(INDEX(ISNUMBER(--MID(feed!L529,ROW($1:$19),1))*
ROW($1:$19),0),ROW($1:$19))+1,1)*10^ROW($1:$19)/10)</f>
        <v>21</v>
      </c>
      <c r="M529" t="str">
        <f>feed!M529</f>
        <v>Free Market</v>
      </c>
      <c r="N529">
        <f>SUMPRODUCT(MID(0&amp;feed!N529,LARGE(INDEX(ISNUMBER(--MID(feed!N529,ROW($1:$5),1))*
ROW($1:$5),0),ROW($1:$5))+1,1)*10^ROW($1:$5)/10)</f>
        <v>1022</v>
      </c>
      <c r="O529">
        <f>SUMPRODUCT(MID(0&amp;feed!O529,LARGE(INDEX(ISNUMBER(--MID(feed!O529,ROW($1:$5),1))*
ROW($1:$5),0),ROW($1:$5))+1,1)*10^ROW($1:$5)/10)</f>
        <v>4527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feed!R529</f>
        <v>Mesopotamia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529" t="str">
        <f>feed!U529</f>
        <v>http://blocgame.com/stats.php?id=39062</v>
      </c>
      <c r="X529" s="4">
        <f>SUMPRODUCT(MID(0&amp;feed!V529,LARGE(INDEX(ISNUMBER(--MID(feed!V529,ROW($1:$5),1))*
ROW($1:$5),0),ROW($1:$5))+1,1)*10^ROW($1:$5)/10)</f>
        <v>1</v>
      </c>
      <c r="Y529">
        <f>feed!W529</f>
        <v>0</v>
      </c>
      <c r="Z529" s="4">
        <f>V529-H529*750-K529*375-L529*375</f>
        <v>19164</v>
      </c>
      <c r="AA529" s="8">
        <f>V529/N529</f>
        <v>40.033268101761252</v>
      </c>
      <c r="AB529" s="4">
        <f>N529/6</f>
        <v>170.33333333333334</v>
      </c>
      <c r="AC529" s="4">
        <f>V529/6</f>
        <v>6819</v>
      </c>
    </row>
    <row r="530" spans="1:29" x14ac:dyDescent="0.25">
      <c r="A530" t="str">
        <f>feed!A530</f>
        <v>Saudi Arabia</v>
      </c>
      <c r="B530" t="str">
        <f>feed!B530</f>
        <v>Ayatollah Khajik</v>
      </c>
      <c r="C530" t="str">
        <f>feed!C530</f>
        <v>The Khilafah</v>
      </c>
      <c r="D530">
        <f>SUMPRODUCT(MID(0&amp;feed!D530,LARGE(INDEX(ISNUMBER(--MID(feed!D530,ROW($1:$19),1))*
ROW($1:$19),0),ROW($1:$19))+1,1)*10^ROW($1:$19)/10)</f>
        <v>9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0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21</v>
      </c>
      <c r="K530">
        <f>SUMPRODUCT(MID(0&amp;feed!K530,LARGE(INDEX(ISNUMBER(--MID(feed!K530,ROW($1:$19),1))*
ROW($1:$19),0),ROW($1:$19))+1,1)*10^ROW($1:$19)/10)</f>
        <v>14</v>
      </c>
      <c r="L530">
        <f>SUMPRODUCT(MID(0&amp;feed!L530,LARGE(INDEX(ISNUMBER(--MID(feed!L530,ROW($1:$19),1))*
ROW($1:$19),0),ROW($1:$19))+1,1)*10^ROW($1:$19)/10)</f>
        <v>4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1020</v>
      </c>
      <c r="O530">
        <f>SUMPRODUCT(MID(0&amp;feed!O530,LARGE(INDEX(ISNUMBER(--MID(feed!O530,ROW($1:$5),1))*
ROW($1:$5),0),ROW($1:$5))+1,1)*10^ROW($1:$5)/10)</f>
        <v>934</v>
      </c>
      <c r="P530" t="str">
        <f>feed!P530</f>
        <v>Untapped</v>
      </c>
      <c r="Q530">
        <f>IF(P530=0,40, IF(P530="Depleted",0, IF(P530="Near Depletion",10, IF(P530="Plentiful",70, IF(P530="Untapped",90,"Error")))))</f>
        <v>90</v>
      </c>
      <c r="R530" t="str">
        <f>feed!Q530</f>
        <v>Meagre</v>
      </c>
      <c r="S530">
        <f>IF(R530="None",0, IF(R530="Meagre",1.5, IF(R530="Small",3, IF(R530="Mediocre",4.5, IF(R530="Somewhat Large",6, IF(R530="Large",7.5, IF(R530="Powerful",9, IF(R530="Very Powerful",10,"Error"))))))))</f>
        <v>1.5</v>
      </c>
      <c r="T530" t="str">
        <f>feed!R530</f>
        <v>Arabia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530" t="str">
        <f>feed!U530</f>
        <v>http://blocgame.com/stats.php?id=40653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3605</v>
      </c>
      <c r="AA530" s="8">
        <f>V530/N530</f>
        <v>10.151960784313726</v>
      </c>
      <c r="AB530" s="4">
        <f>N530/6</f>
        <v>170</v>
      </c>
      <c r="AC530" s="4">
        <f>V530/6</f>
        <v>1725.8333333333333</v>
      </c>
    </row>
    <row r="531" spans="1:29" x14ac:dyDescent="0.25">
      <c r="A531" t="str">
        <f>feed!A531</f>
        <v>Ausmasia</v>
      </c>
      <c r="B531" t="str">
        <f>feed!B531</f>
        <v>Harzan15</v>
      </c>
      <c r="C531" t="str">
        <f>feed!C531</f>
        <v>The Khilafah</v>
      </c>
      <c r="D531">
        <f>SUMPRODUCT(MID(0&amp;feed!D531,LARGE(INDEX(ISNUMBER(--MID(feed!D531,ROW($1:$19),1))*
ROW($1:$19),0),ROW($1:$19))+1,1)*10^ROW($1:$19)/10)</f>
        <v>2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Nice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28</v>
      </c>
      <c r="K531">
        <f>SUMPRODUCT(MID(0&amp;feed!K531,LARGE(INDEX(ISNUMBER(--MID(feed!K531,ROW($1:$19),1))*
ROW($1:$19),0),ROW($1:$19))+1,1)*10^ROW($1:$19)/10)</f>
        <v>4</v>
      </c>
      <c r="L531">
        <f>SUMPRODUCT(MID(0&amp;feed!L531,LARGE(INDEX(ISNUMBER(--MID(feed!L531,ROW($1:$19),1))*
ROW($1:$19),0),ROW($1:$19))+1,1)*10^ROW($1:$19)/10)</f>
        <v>2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1013</v>
      </c>
      <c r="O531">
        <f>SUMPRODUCT(MID(0&amp;feed!O531,LARGE(INDEX(ISNUMBER(--MID(feed!O531,ROW($1:$5),1))*
ROW($1:$5),0),ROW($1:$5))+1,1)*10^ROW($1:$5)/10)</f>
        <v>2</v>
      </c>
      <c r="P531" t="str">
        <f>feed!P531</f>
        <v>Untapped</v>
      </c>
      <c r="Q531">
        <f>IF(P531=0,40, IF(P531="Depleted",0, IF(P531="Near Depletion",10, IF(P531="Plentiful",70, IF(P531="Untapped",90,"Error")))))</f>
        <v>90</v>
      </c>
      <c r="R531" t="str">
        <f>feed!Q531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feed!R531</f>
        <v>Indochina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531" t="str">
        <f>feed!U531</f>
        <v>http://blocgame.com/stats.php?id=61817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1095</v>
      </c>
      <c r="AA531" s="8">
        <f>V531/N531</f>
        <v>3.3020730503455082</v>
      </c>
      <c r="AB531" s="4">
        <f>N531/6</f>
        <v>168.83333333333334</v>
      </c>
      <c r="AC531" s="4">
        <f>V531/6</f>
        <v>557.5</v>
      </c>
    </row>
    <row r="532" spans="1:29" x14ac:dyDescent="0.25">
      <c r="A532" t="str">
        <f>feed!A532</f>
        <v>bukitbendera98</v>
      </c>
      <c r="B532" t="str">
        <f>feed!B532</f>
        <v>myms7375</v>
      </c>
      <c r="C532" t="str">
        <f>feed!C532</f>
        <v>PIRATES</v>
      </c>
      <c r="D532">
        <f>SUMPRODUCT(MID(0&amp;feed!D532,LARGE(INDEX(ISNUMBER(--MID(feed!D532,ROW($1:$19),1))*
ROW($1:$19),0),ROW($1:$19))+1,1)*10^ROW($1:$19)/10)</f>
        <v>4</v>
      </c>
      <c r="E532">
        <f>SUMPRODUCT(MID(0&amp;feed!E532,LARGE(INDEX(ISNUMBER(--MID(feed!E532,ROW($1:$19),1))*
ROW($1:$19),0),ROW($1:$19))+1,1)*10^ROW($1:$19)/10)</f>
        <v>1</v>
      </c>
      <c r="F532" t="str">
        <f>feed!F532</f>
        <v>Second World War surplus</v>
      </c>
      <c r="G532" t="str">
        <f>feed!G532</f>
        <v>Questionable</v>
      </c>
      <c r="H532">
        <f>SUMPRODUCT(MID(0&amp;feed!H532,LARGE(INDEX(ISNUMBER(--MID(feed!H532,ROW($1:$1),1))*
ROW($1:$1),0),ROW($1:$1))+1,1)*10^ROW($1:$1)/10)</f>
        <v>2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10</v>
      </c>
      <c r="L532">
        <f>SUMPRODUCT(MID(0&amp;feed!L532,LARGE(INDEX(ISNUMBER(--MID(feed!L532,ROW($1:$19),1))*
ROW($1:$19),0),ROW($1:$19))+1,1)*10^ROW($1:$19)/10)</f>
        <v>6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1011</v>
      </c>
      <c r="O532">
        <f>SUMPRODUCT(MID(0&amp;feed!O532,LARGE(INDEX(ISNUMBER(--MID(feed!O532,ROW($1:$5),1))*
ROW($1:$5),0),ROW($1:$5))+1,1)*10^ROW($1:$5)/10)</f>
        <v>3744</v>
      </c>
      <c r="P532">
        <f>feed!P532</f>
        <v>0</v>
      </c>
      <c r="Q532">
        <f>IF(P532=0,40, IF(P532="Depleted",0, IF(P532="Near Depletion",10, IF(P532="Plentiful",70, IF(P532="Untapped",90,"Error")))))</f>
        <v>40</v>
      </c>
      <c r="R532" t="str">
        <f>feed!Q532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feed!R532</f>
        <v>Arabia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532" t="str">
        <f>feed!U532</f>
        <v>http://blocgame.com/stats.php?id=62501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10427</v>
      </c>
      <c r="AA532" s="8">
        <f>V532/N532</f>
        <v>17.73194856577646</v>
      </c>
      <c r="AB532" s="4">
        <f>N532/6</f>
        <v>168.5</v>
      </c>
      <c r="AC532" s="4">
        <f>V532/6</f>
        <v>2987.8333333333335</v>
      </c>
    </row>
    <row r="533" spans="1:29" x14ac:dyDescent="0.25">
      <c r="A533" t="str">
        <f>feed!A533</f>
        <v>Ebryï¿½</v>
      </c>
      <c r="B533" t="str">
        <f>feed!B533</f>
        <v>Thaira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57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14</v>
      </c>
      <c r="K533">
        <f>SUMPRODUCT(MID(0&amp;feed!K533,LARGE(INDEX(ISNUMBER(--MID(feed!K533,ROW($1:$19),1))*
ROW($1:$19),0),ROW($1:$19))+1,1)*10^ROW($1:$19)/10)</f>
        <v>8</v>
      </c>
      <c r="L533">
        <f>SUMPRODUCT(MID(0&amp;feed!L533,LARGE(INDEX(ISNUMBER(--MID(feed!L533,ROW($1:$19),1))*
ROW($1:$19),0),ROW($1:$19))+1,1)*10^ROW($1:$19)/10)</f>
        <v>2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1010</v>
      </c>
      <c r="O533">
        <f>SUMPRODUCT(MID(0&amp;feed!O533,LARGE(INDEX(ISNUMBER(--MID(feed!O533,ROW($1:$5),1))*
ROW($1:$5),0),ROW($1:$5))+1,1)*10^ROW($1:$5)/10)</f>
        <v>106</v>
      </c>
      <c r="P533" t="str">
        <f>feed!P533</f>
        <v>Untapped</v>
      </c>
      <c r="Q533">
        <f>IF(P533=0,40, IF(P533="Depleted",0, IF(P533="Near Depletion",10, IF(P533="Plentiful",70, IF(P533="Untapped",90,"Error")))))</f>
        <v>90</v>
      </c>
      <c r="R533" t="str">
        <f>feed!Q533</f>
        <v>Somewhat Large</v>
      </c>
      <c r="S533">
        <f>IF(R533="None",0, IF(R533="Meagre",1.5, IF(R533="Small",3, IF(R533="Mediocre",4.5, IF(R533="Somewhat Large",6, IF(R533="Large",7.5, IF(R533="Powerful",9, IF(R533="Very Powerful",10,"Error"))))))))</f>
        <v>6</v>
      </c>
      <c r="T533" t="str">
        <f>feed!R533</f>
        <v>Congo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33" t="str">
        <f>feed!U533</f>
        <v>http://blocgame.com/stats.php?id=64495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27697</v>
      </c>
      <c r="AA533" s="8">
        <f>V533/N533</f>
        <v>31.878217821782179</v>
      </c>
      <c r="AB533" s="4">
        <f>N533/6</f>
        <v>168.33333333333334</v>
      </c>
      <c r="AC533" s="4">
        <f>V533/6</f>
        <v>5366.166666666667</v>
      </c>
    </row>
    <row r="534" spans="1:29" x14ac:dyDescent="0.25">
      <c r="A534" t="str">
        <f>feed!A534</f>
        <v>melayuraya</v>
      </c>
      <c r="B534" t="str">
        <f>feed!B534</f>
        <v>bangsamelayu</v>
      </c>
      <c r="C534">
        <f>feed!C534</f>
        <v>0</v>
      </c>
      <c r="D534">
        <f>SUMPRODUCT(MID(0&amp;feed!D534,LARGE(INDEX(ISNUMBER(--MID(feed!D534,ROW($1:$19),1))*
ROW($1:$19),0),ROW($1:$19))+1,1)*10^ROW($1:$19)/10)</f>
        <v>49</v>
      </c>
      <c r="E534">
        <f>SUMPRODUCT(MID(0&amp;feed!E534,LARGE(INDEX(ISNUMBER(--MID(feed!E534,ROW($1:$19),1))*
ROW($1:$19),0),ROW($1:$19))+1,1)*10^ROW($1:$19)/10)</f>
        <v>2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2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2</v>
      </c>
      <c r="K534">
        <f>SUMPRODUCT(MID(0&amp;feed!K534,LARGE(INDEX(ISNUMBER(--MID(feed!K534,ROW($1:$19),1))*
ROW($1:$19),0),ROW($1:$19))+1,1)*10^ROW($1:$19)/10)</f>
        <v>18</v>
      </c>
      <c r="L534">
        <f>SUMPRODUCT(MID(0&amp;feed!L534,LARGE(INDEX(ISNUMBER(--MID(feed!L534,ROW($1:$19),1))*
ROW($1:$19),0),ROW($1:$19))+1,1)*10^ROW($1:$19)/10)</f>
        <v>8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1009</v>
      </c>
      <c r="O534">
        <f>SUMPRODUCT(MID(0&amp;feed!O534,LARGE(INDEX(ISNUMBER(--MID(feed!O534,ROW($1:$5),1))*
ROW($1:$5),0),ROW($1:$5))+1,1)*10^ROW($1:$5)/10)</f>
        <v>307</v>
      </c>
      <c r="P534" t="str">
        <f>feed!P534</f>
        <v>Depleted</v>
      </c>
      <c r="Q534">
        <f>IF(P534=0,40, IF(P534="Depleted",0, IF(P534="Near Depletion",10, IF(P534="Plentiful",70, IF(P534="Untapped",90,"Error")))))</f>
        <v>0</v>
      </c>
      <c r="R534" t="str">
        <f>feed!Q534</f>
        <v>Mediocre</v>
      </c>
      <c r="S534">
        <f>IF(R534="None",0, IF(R534="Meagre",1.5, IF(R534="Small",3, IF(R534="Mediocre",4.5, IF(R534="Somewhat Large",6, IF(R534="Large",7.5, IF(R534="Powerful",9, IF(R534="Very Powerful",10,"Error"))))))))</f>
        <v>4.5</v>
      </c>
      <c r="T534" t="str">
        <f>feed!R534</f>
        <v>The Subcontinent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534" t="str">
        <f>feed!U534</f>
        <v>http://blocgame.com/stats.php?id=63546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9392</v>
      </c>
      <c r="AA534" s="8">
        <f>V534/N534</f>
        <v>20.457879088206145</v>
      </c>
      <c r="AB534" s="4">
        <f>N534/6</f>
        <v>168.16666666666666</v>
      </c>
      <c r="AC534" s="4">
        <f>V534/6</f>
        <v>3440.3333333333335</v>
      </c>
    </row>
    <row r="535" spans="1:29" x14ac:dyDescent="0.25">
      <c r="A535" t="str">
        <f>feed!A535</f>
        <v>Scrubistan</v>
      </c>
      <c r="B535" t="str">
        <f>feed!B535</f>
        <v>Fernando_Shiros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93</v>
      </c>
      <c r="E535">
        <f>SUMPRODUCT(MID(0&amp;feed!E535,LARGE(INDEX(ISNUMBER(--MID(feed!E535,ROW($1:$19),1))*
ROW($1:$19),0),ROW($1:$19))+1,1)*10^ROW($1:$19)/10)</f>
        <v>4</v>
      </c>
      <c r="F535" t="str">
        <f>feed!F535</f>
        <v>Korean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4</v>
      </c>
      <c r="I535" t="str">
        <f>feed!I535</f>
        <v>Good</v>
      </c>
      <c r="J535">
        <f>SUMPRODUCT(MID(0&amp;feed!J535,LARGE(INDEX(ISNUMBER(--MID(feed!J535,ROW($1:$19),1))*
ROW($1:$19),0),ROW($1:$19))+1,1)*10^ROW($1:$19)/10)</f>
        <v>4</v>
      </c>
      <c r="K535">
        <f>SUMPRODUCT(MID(0&amp;feed!K535,LARGE(INDEX(ISNUMBER(--MID(feed!K535,ROW($1:$19),1))*
ROW($1:$19),0),ROW($1:$19))+1,1)*10^ROW($1:$19)/10)</f>
        <v>39</v>
      </c>
      <c r="L535">
        <f>SUMPRODUCT(MID(0&amp;feed!L535,LARGE(INDEX(ISNUMBER(--MID(feed!L535,ROW($1:$19),1))*
ROW($1:$19),0),ROW($1:$19))+1,1)*10^ROW($1:$19)/10)</f>
        <v>23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1008</v>
      </c>
      <c r="O535">
        <f>SUMPRODUCT(MID(0&amp;feed!O535,LARGE(INDEX(ISNUMBER(--MID(feed!O535,ROW($1:$5),1))*
ROW($1:$5),0),ROW($1:$5))+1,1)*10^ROW($1:$5)/10)</f>
        <v>6615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Large</v>
      </c>
      <c r="S535">
        <f>IF(R535="None",0, IF(R535="Meagre",1.5, IF(R535="Small",3, IF(R535="Mediocre",4.5, IF(R535="Somewhat Large",6, IF(R535="Large",7.5, IF(R535="Powerful",9, IF(R535="Very Powerful",10,"Error"))))))))</f>
        <v>7.5</v>
      </c>
      <c r="T535" t="str">
        <f>feed!R535</f>
        <v>Persia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535" t="str">
        <f>feed!U535</f>
        <v>http://blocgame.com/stats.php?id=59122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24639</v>
      </c>
      <c r="AA535" s="8">
        <f>V535/N535</f>
        <v>50.485119047619051</v>
      </c>
      <c r="AB535" s="4">
        <f>N535/6</f>
        <v>168</v>
      </c>
      <c r="AC535" s="4">
        <f>V535/6</f>
        <v>8481.5</v>
      </c>
    </row>
    <row r="536" spans="1:29" x14ac:dyDescent="0.25">
      <c r="A536" t="str">
        <f>feed!A536</f>
        <v>Lhaos</v>
      </c>
      <c r="B536" t="str">
        <f>feed!B536</f>
        <v>Adrian</v>
      </c>
      <c r="C536" t="str">
        <f>feed!C536</f>
        <v>SPQR</v>
      </c>
      <c r="D536">
        <f>SUMPRODUCT(MID(0&amp;feed!D536,LARGE(INDEX(ISNUMBER(--MID(feed!D536,ROW($1:$19),1))*
ROW($1:$19),0),ROW($1:$19))+1,1)*10^ROW($1:$19)/10)</f>
        <v>24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Nice</v>
      </c>
      <c r="H536">
        <f>SUMPRODUCT(MID(0&amp;feed!H536,LARGE(INDEX(ISNUMBER(--MID(feed!H536,ROW($1:$1),1))*
ROW($1:$1),0),ROW($1:$1))+1,1)*10^ROW($1:$1)/10)</f>
        <v>1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0</v>
      </c>
      <c r="K536">
        <f>SUMPRODUCT(MID(0&amp;feed!K536,LARGE(INDEX(ISNUMBER(--MID(feed!K536,ROW($1:$19),1))*
ROW($1:$19),0),ROW($1:$19))+1,1)*10^ROW($1:$19)/10)</f>
        <v>8</v>
      </c>
      <c r="L536">
        <f>SUMPRODUCT(MID(0&amp;feed!L536,LARGE(INDEX(ISNUMBER(--MID(feed!L536,ROW($1:$19),1))*
ROW($1:$19),0),ROW($1:$19))+1,1)*10^ROW($1:$19)/10)</f>
        <v>4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1008</v>
      </c>
      <c r="O536">
        <f>SUMPRODUCT(MID(0&amp;feed!O536,LARGE(INDEX(ISNUMBER(--MID(feed!O536,ROW($1:$5),1))*
ROW($1:$5),0),ROW($1:$5))+1,1)*10^ROW($1:$5)/10)</f>
        <v>337</v>
      </c>
      <c r="P536" t="str">
        <f>feed!P536</f>
        <v>Untapped</v>
      </c>
      <c r="Q536">
        <f>IF(P536=0,40, IF(P536="Depleted",0, IF(P536="Near Depletion",10, IF(P536="Plentiful",70, IF(P536="Untapped",90,"Error")))))</f>
        <v>90</v>
      </c>
      <c r="R536" t="str">
        <f>feed!Q536</f>
        <v>Meagre</v>
      </c>
      <c r="S536">
        <f>IF(R536="None",0, IF(R536="Meagre",1.5, IF(R536="Small",3, IF(R536="Mediocre",4.5, IF(R536="Somewhat Large",6, IF(R536="Large",7.5, IF(R536="Powerful",9, IF(R536="Very Powerful",10,"Error"))))))))</f>
        <v>1.5</v>
      </c>
      <c r="T536" t="str">
        <f>feed!R536</f>
        <v>Indochina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536" t="str">
        <f>feed!U536</f>
        <v>http://blocgame.com/stats.php?id=65016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18096</v>
      </c>
      <c r="AA536" s="8">
        <f>V536/N536</f>
        <v>23.160714285714285</v>
      </c>
      <c r="AB536" s="4">
        <f>N536/6</f>
        <v>168</v>
      </c>
      <c r="AC536" s="4">
        <f>V536/6</f>
        <v>3891</v>
      </c>
    </row>
    <row r="537" spans="1:29" x14ac:dyDescent="0.25">
      <c r="A537" t="str">
        <f>feed!A537</f>
        <v>Tanus</v>
      </c>
      <c r="B537" t="str">
        <f>feed!B537</f>
        <v>Hoovytaurus</v>
      </c>
      <c r="C537" t="str">
        <f>feed!C537</f>
        <v>Brotherhood of Nod</v>
      </c>
      <c r="D537">
        <f>SUMPRODUCT(MID(0&amp;feed!D537,LARGE(INDEX(ISNUMBER(--MID(feed!D537,ROW($1:$19),1))*
ROW($1:$19),0),ROW($1:$19))+1,1)*10^ROW($1:$19)/10)</f>
        <v>79</v>
      </c>
      <c r="E537">
        <f>SUMPRODUCT(MID(0&amp;feed!E537,LARGE(INDEX(ISNUMBER(--MID(feed!E537,ROW($1:$19),1))*
ROW($1:$19),0),ROW($1:$19))+1,1)*10^ROW($1:$19)/10)</f>
        <v>0</v>
      </c>
      <c r="F537" t="str">
        <f>feed!F537</f>
        <v>Korean War surplus</v>
      </c>
      <c r="G537" t="str">
        <f>feed!G537</f>
        <v>Nice</v>
      </c>
      <c r="H537">
        <f>SUMPRODUCT(MID(0&amp;feed!H537,LARGE(INDEX(ISNUMBER(--MID(feed!H537,ROW($1:$1),1))*
ROW($1:$1),0),ROW($1:$1))+1,1)*10^ROW($1:$1)/10)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0</v>
      </c>
      <c r="K537">
        <f>SUMPRODUCT(MID(0&amp;feed!K537,LARGE(INDEX(ISNUMBER(--MID(feed!K537,ROW($1:$19),1))*
ROW($1:$19),0),ROW($1:$19))+1,1)*10^ROW($1:$19)/10)</f>
        <v>16</v>
      </c>
      <c r="L537">
        <f>SUMPRODUCT(MID(0&amp;feed!L537,LARGE(INDEX(ISNUMBER(--MID(feed!L537,ROW($1:$19),1))*
ROW($1:$19),0),ROW($1:$19))+1,1)*10^ROW($1:$19)/10)</f>
        <v>6</v>
      </c>
      <c r="M537" t="str">
        <f>feed!M537</f>
        <v>Free Market</v>
      </c>
      <c r="N537">
        <f>SUMPRODUCT(MID(0&amp;feed!N537,LARGE(INDEX(ISNUMBER(--MID(feed!N537,ROW($1:$5),1))*
ROW($1:$5),0),ROW($1:$5))+1,1)*10^ROW($1:$5)/10)</f>
        <v>1004</v>
      </c>
      <c r="O537">
        <f>SUMPRODUCT(MID(0&amp;feed!O537,LARGE(INDEX(ISNUMBER(--MID(feed!O537,ROW($1:$5),1))*
ROW($1:$5),0),ROW($1:$5))+1,1)*10^ROW($1:$5)/10)</f>
        <v>0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feed!R537</f>
        <v>Caribbean</v>
      </c>
      <c r="U537" t="str">
        <f>feed!S537</f>
        <v>United States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537" t="str">
        <f>feed!U537</f>
        <v>http://blocgame.com/stats.php?id=61059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28584</v>
      </c>
      <c r="AA537" s="8">
        <f>V537/N537</f>
        <v>37.43426294820717</v>
      </c>
      <c r="AB537" s="4">
        <f>N537/6</f>
        <v>167.33333333333334</v>
      </c>
      <c r="AC537" s="4">
        <f>V537/6</f>
        <v>6264</v>
      </c>
    </row>
    <row r="538" spans="1:29" x14ac:dyDescent="0.25">
      <c r="A538" t="str">
        <f>feed!A538</f>
        <v>Masterton East</v>
      </c>
      <c r="B538" t="str">
        <f>feed!B538</f>
        <v>Natedogg</v>
      </c>
      <c r="C538" t="str">
        <f>feed!C538</f>
        <v>Interpol</v>
      </c>
      <c r="D538">
        <f>SUMPRODUCT(MID(0&amp;feed!D538,LARGE(INDEX(ISNUMBER(--MID(feed!D538,ROW($1:$19),1))*
ROW($1:$19),0),ROW($1:$19))+1,1)*10^ROW($1:$19)/10)</f>
        <v>59</v>
      </c>
      <c r="E538">
        <f>SUMPRODUCT(MID(0&amp;feed!E538,LARGE(INDEX(ISNUMBER(--MID(feed!E538,ROW($1:$19),1))*
ROW($1:$19),0),ROW($1:$19))+1,1)*10^ROW($1:$19)/10)</f>
        <v>0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0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5</v>
      </c>
      <c r="K538">
        <f>SUMPRODUCT(MID(0&amp;feed!K538,LARGE(INDEX(ISNUMBER(--MID(feed!K538,ROW($1:$19),1))*
ROW($1:$19),0),ROW($1:$19))+1,1)*10^ROW($1:$19)/10)</f>
        <v>9</v>
      </c>
      <c r="L538">
        <f>SUMPRODUCT(MID(0&amp;feed!L538,LARGE(INDEX(ISNUMBER(--MID(feed!L538,ROW($1:$19),1))*
ROW($1:$19),0),ROW($1:$19))+1,1)*10^ROW($1:$19)/10)</f>
        <v>2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1000</v>
      </c>
      <c r="O538">
        <f>SUMPRODUCT(MID(0&amp;feed!O538,LARGE(INDEX(ISNUMBER(--MID(feed!O538,ROW($1:$5),1))*
ROW($1:$5),0),ROW($1:$5))+1,1)*10^ROW($1:$5)/10)</f>
        <v>65</v>
      </c>
      <c r="P538" t="str">
        <f>feed!P538</f>
        <v>Untapped</v>
      </c>
      <c r="Q538">
        <f>IF(P538=0,40, IF(P538="Depleted",0, IF(P538="Near Depletion",10, IF(P538="Plentiful",70, IF(P538="Untapped",90,"Error")))))</f>
        <v>90</v>
      </c>
      <c r="R538" t="str">
        <f>feed!Q538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feed!R538</f>
        <v>Pacific Rim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538" t="str">
        <f>feed!U538</f>
        <v>http://blocgame.com/stats.php?id=58225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11410</v>
      </c>
      <c r="AA538" s="8">
        <f>V538/N538</f>
        <v>15.535</v>
      </c>
      <c r="AB538" s="4">
        <f>N538/6</f>
        <v>166.66666666666666</v>
      </c>
      <c r="AC538" s="4">
        <f>V538/6</f>
        <v>2589.1666666666665</v>
      </c>
    </row>
    <row r="539" spans="1:29" x14ac:dyDescent="0.25">
      <c r="A539" t="str">
        <f>feed!A539</f>
        <v>sandshark</v>
      </c>
      <c r="B539" t="str">
        <f>feed!B539</f>
        <v>sandshark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111</v>
      </c>
      <c r="E539">
        <f>SUMPRODUCT(MID(0&amp;feed!E539,LARGE(INDEX(ISNUMBER(--MID(feed!E539,ROW($1:$19),1))*
ROW($1:$19),0),ROW($1:$19))+1,1)*10^ROW($1:$19)/10)</f>
        <v>1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4</v>
      </c>
      <c r="I539" t="str">
        <f>feed!I539</f>
        <v>Poor</v>
      </c>
      <c r="J539">
        <f>SUMPRODUCT(MID(0&amp;feed!J539,LARGE(INDEX(ISNUMBER(--MID(feed!J539,ROW($1:$19),1))*
ROW($1:$19),0),ROW($1:$19))+1,1)*10^ROW($1:$19)/10)</f>
        <v>4</v>
      </c>
      <c r="K539">
        <f>SUMPRODUCT(MID(0&amp;feed!K539,LARGE(INDEX(ISNUMBER(--MID(feed!K539,ROW($1:$19),1))*
ROW($1:$19),0),ROW($1:$19))+1,1)*10^ROW($1:$19)/10)</f>
        <v>42</v>
      </c>
      <c r="L539">
        <f>SUMPRODUCT(MID(0&amp;feed!L539,LARGE(INDEX(ISNUMBER(--MID(feed!L539,ROW($1:$19),1))*
ROW($1:$19),0),ROW($1:$19))+1,1)*10^ROW($1:$19)/10)</f>
        <v>8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999</v>
      </c>
      <c r="O539">
        <f>SUMPRODUCT(MID(0&amp;feed!O539,LARGE(INDEX(ISNUMBER(--MID(feed!O539,ROW($1:$5),1))*
ROW($1:$5),0),ROW($1:$5))+1,1)*10^ROW($1:$5)/10)</f>
        <v>100</v>
      </c>
      <c r="P539" t="str">
        <f>feed!P539</f>
        <v>Untapped</v>
      </c>
      <c r="Q539">
        <f>IF(P539=0,40, IF(P539="Depleted",0, IF(P539="Near Depletion",10, IF(P539="Plentiful",70, IF(P539="Untapped",90,"Error")))))</f>
        <v>90</v>
      </c>
      <c r="R539" t="str">
        <f>feed!Q539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feed!R539</f>
        <v>Gran Colombia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539" t="str">
        <f>feed!U539</f>
        <v>http://blocgame.com/stats.php?id=62581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15092</v>
      </c>
      <c r="AA539" s="8">
        <f>V539/N539</f>
        <v>36.878878878878879</v>
      </c>
      <c r="AB539" s="4">
        <f>N539/6</f>
        <v>166.5</v>
      </c>
      <c r="AC539" s="4">
        <f>V539/6</f>
        <v>6140.333333333333</v>
      </c>
    </row>
    <row r="540" spans="1:29" x14ac:dyDescent="0.25">
      <c r="A540" t="str">
        <f>feed!A540</f>
        <v>11Bgde Para</v>
      </c>
      <c r="B540" t="str">
        <f>feed!B540</f>
        <v>Pak Cik Kordi</v>
      </c>
      <c r="C540" t="str">
        <f>feed!C540</f>
        <v>PIRATES</v>
      </c>
      <c r="D540">
        <f>SUMPRODUCT(MID(0&amp;feed!D540,LARGE(INDEX(ISNUMBER(--MID(feed!D540,ROW($1:$19),1))*
ROW($1:$19),0),ROW($1:$19))+1,1)*10^ROW($1:$19)/10)</f>
        <v>64</v>
      </c>
      <c r="E540">
        <f>SUMPRODUCT(MID(0&amp;feed!E540,LARGE(INDEX(ISNUMBER(--MID(feed!E540,ROW($1:$19),1))*
ROW($1:$19),0),ROW($1:$19))+1,1)*10^ROW($1:$19)/10)</f>
        <v>2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3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4</v>
      </c>
      <c r="K540">
        <f>SUMPRODUCT(MID(0&amp;feed!K540,LARGE(INDEX(ISNUMBER(--MID(feed!K540,ROW($1:$19),1))*
ROW($1:$19),0),ROW($1:$19))+1,1)*10^ROW($1:$19)/10)</f>
        <v>12</v>
      </c>
      <c r="L540">
        <f>SUMPRODUCT(MID(0&amp;feed!L540,LARGE(INDEX(ISNUMBER(--MID(feed!L540,ROW($1:$19),1))*
ROW($1:$19),0),ROW($1:$19))+1,1)*10^ROW($1:$19)/10)</f>
        <v>9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998</v>
      </c>
      <c r="O540">
        <f>SUMPRODUCT(MID(0&amp;feed!O540,LARGE(INDEX(ISNUMBER(--MID(feed!O540,ROW($1:$5),1))*
ROW($1:$5),0),ROW($1:$5))+1,1)*10^ROW($1:$5)/10)</f>
        <v>202</v>
      </c>
      <c r="P540" t="str">
        <f>feed!P540</f>
        <v>Untapped</v>
      </c>
      <c r="Q540">
        <f>IF(P540=0,40, IF(P540="Depleted",0, IF(P540="Near Depletion",10, IF(P540="Plentiful",70, IF(P540="Untapped",90,"Error")))))</f>
        <v>90</v>
      </c>
      <c r="R540" t="str">
        <f>feed!Q540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feed!R540</f>
        <v>Pacific Rim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540" t="str">
        <f>feed!U540</f>
        <v>http://blocgame.com/stats.php?id=62652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19582</v>
      </c>
      <c r="AA540" s="8">
        <f>V540/N540</f>
        <v>29.766533066132265</v>
      </c>
      <c r="AB540" s="4">
        <f>N540/6</f>
        <v>166.33333333333334</v>
      </c>
      <c r="AC540" s="4">
        <f>V540/6</f>
        <v>4951.166666666667</v>
      </c>
    </row>
    <row r="541" spans="1:29" x14ac:dyDescent="0.25">
      <c r="A541" t="str">
        <f>feed!A541</f>
        <v>Liszonia</v>
      </c>
      <c r="B541" t="str">
        <f>feed!B541</f>
        <v>Liszon</v>
      </c>
      <c r="C541">
        <f>feed!C541</f>
        <v>0</v>
      </c>
      <c r="D541">
        <f>SUMPRODUCT(MID(0&amp;feed!D541,LARGE(INDEX(ISNUMBER(--MID(feed!D541,ROW($1:$19),1))*
ROW($1:$19),0),ROW($1:$19))+1,1)*10^ROW($1:$19)/10)</f>
        <v>9</v>
      </c>
      <c r="E541">
        <f>SUMPRODUCT(MID(0&amp;feed!E541,LARGE(INDEX(ISNUMBER(--MID(feed!E541,ROW($1:$19),1))*
ROW($1:$19),0),ROW($1:$19))+1,1)*10^ROW($1:$19)/10)</f>
        <v>1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17</v>
      </c>
      <c r="K541">
        <f>SUMPRODUCT(MID(0&amp;feed!K541,LARGE(INDEX(ISNUMBER(--MID(feed!K541,ROW($1:$19),1))*
ROW($1:$19),0),ROW($1:$19))+1,1)*10^ROW($1:$19)/10)</f>
        <v>11</v>
      </c>
      <c r="L541">
        <f>SUMPRODUCT(MID(0&amp;feed!L541,LARGE(INDEX(ISNUMBER(--MID(feed!L541,ROW($1:$19),1))*
ROW($1:$19),0),ROW($1:$19))+1,1)*10^ROW($1:$19)/10)</f>
        <v>10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996</v>
      </c>
      <c r="O541">
        <f>SUMPRODUCT(MID(0&amp;feed!O541,LARGE(INDEX(ISNUMBER(--MID(feed!O541,ROW($1:$5),1))*
ROW($1:$5),0),ROW($1:$5))+1,1)*10^ROW($1:$5)/10)</f>
        <v>2929</v>
      </c>
      <c r="P541" t="str">
        <f>feed!P541</f>
        <v>Plentiful</v>
      </c>
      <c r="Q541">
        <f>IF(P541=0,40, IF(P541="Depleted",0, IF(P541="Near Depletion",10, IF(P541="Plentiful",70, IF(P541="Untapped",90,"Error")))))</f>
        <v>70</v>
      </c>
      <c r="R541" t="str">
        <f>feed!Q541</f>
        <v>Small</v>
      </c>
      <c r="S541">
        <f>IF(R541="None",0, IF(R541="Meagre",1.5, IF(R541="Small",3, IF(R541="Mediocre",4.5, IF(R541="Somewhat Large",6, IF(R541="Large",7.5, IF(R541="Powerful",9, IF(R541="Very Powerful",10,"Error"))))))))</f>
        <v>3</v>
      </c>
      <c r="T541" t="str">
        <f>feed!R541</f>
        <v>Atlas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541" t="str">
        <f>feed!U541</f>
        <v>http://blocgame.com/stats.php?id=62783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-1162</v>
      </c>
      <c r="AA541" s="8">
        <f>V541/N541</f>
        <v>7.4929718875502012</v>
      </c>
      <c r="AB541" s="4">
        <f>N541/6</f>
        <v>166</v>
      </c>
      <c r="AC541" s="4">
        <f>V541/6</f>
        <v>1243.8333333333333</v>
      </c>
    </row>
    <row r="542" spans="1:29" x14ac:dyDescent="0.25">
      <c r="A542" t="str">
        <f>feed!A542</f>
        <v>GayRights</v>
      </c>
      <c r="B542" t="str">
        <f>feed!B542</f>
        <v>CrazyFrog</v>
      </c>
      <c r="C542" t="str">
        <f>feed!C542</f>
        <v>Brotherhood of Nod</v>
      </c>
      <c r="D542">
        <f>SUMPRODUCT(MID(0&amp;feed!D542,LARGE(INDEX(ISNUMBER(--MID(feed!D542,ROW($1:$19),1))*
ROW($1:$19),0),ROW($1:$19))+1,1)*10^ROW($1:$19)/10)</f>
        <v>5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0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35</v>
      </c>
      <c r="K542">
        <f>SUMPRODUCT(MID(0&amp;feed!K542,LARGE(INDEX(ISNUMBER(--MID(feed!K542,ROW($1:$19),1))*
ROW($1:$19),0),ROW($1:$19))+1,1)*10^ROW($1:$19)/10)</f>
        <v>10</v>
      </c>
      <c r="L542">
        <f>SUMPRODUCT(MID(0&amp;feed!L542,LARGE(INDEX(ISNUMBER(--MID(feed!L542,ROW($1:$19),1))*
ROW($1:$19),0),ROW($1:$19))+1,1)*10^ROW($1:$19)/10)</f>
        <v>0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995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>IF(P542=0,40, IF(P542="Depleted",0, IF(P542="Near Depletion",10, IF(P542="Plentiful",70, IF(P542="Untapped",90,"Error")))))</f>
        <v>90</v>
      </c>
      <c r="R542" t="str">
        <f>feed!Q542</f>
        <v>None</v>
      </c>
      <c r="S542">
        <f>IF(R542="None",0, IF(R542="Meagre",1.5, IF(R542="Small",3, IF(R542="Mediocre",4.5, IF(R542="Somewhat Large",6, IF(R542="Large",7.5, IF(R542="Powerful",9, IF(R542="Very Powerful",10,"Error"))))))))</f>
        <v>0</v>
      </c>
      <c r="T542" t="str">
        <f>feed!R542</f>
        <v>Arabia</v>
      </c>
      <c r="U542" t="str">
        <f>feed!S542</f>
        <v>United States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542" t="str">
        <f>feed!U542</f>
        <v>http://blocgame.com/stats.php?id=62099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7300</v>
      </c>
      <c r="AA542" s="8">
        <f>V542/N542</f>
        <v>11.105527638190955</v>
      </c>
      <c r="AB542" s="4">
        <f>N542/6</f>
        <v>165.83333333333334</v>
      </c>
      <c r="AC542" s="4">
        <f>V542/6</f>
        <v>1841.6666666666667</v>
      </c>
    </row>
    <row r="543" spans="1:29" x14ac:dyDescent="0.25">
      <c r="A543" t="str">
        <f>feed!A543</f>
        <v>Iraqghanistan</v>
      </c>
      <c r="B543" t="str">
        <f>feed!B543</f>
        <v>an unwashed arab.</v>
      </c>
      <c r="C543" t="str">
        <f>feed!C543</f>
        <v>The Khilafah</v>
      </c>
      <c r="D543">
        <f>SUMPRODUCT(MID(0&amp;feed!D543,LARGE(INDEX(ISNUMBER(--MID(feed!D543,ROW($1:$19),1))*
ROW($1:$19),0),ROW($1:$19))+1,1)*10^ROW($1:$19)/10)</f>
        <v>2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Questionable</v>
      </c>
      <c r="H543">
        <f>SUMPRODUCT(MID(0&amp;feed!H543,LARGE(INDEX(ISNUMBER(--MID(feed!H543,ROW($1:$1),1))*
ROW($1:$1),0),ROW($1:$1))+1,1)*10^ROW($1:$1)/10)</f>
        <v>1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1</v>
      </c>
      <c r="K543">
        <f>SUMPRODUCT(MID(0&amp;feed!K543,LARGE(INDEX(ISNUMBER(--MID(feed!K543,ROW($1:$19),1))*
ROW($1:$19),0),ROW($1:$19))+1,1)*10^ROW($1:$19)/10)</f>
        <v>9</v>
      </c>
      <c r="L543">
        <f>SUMPRODUCT(MID(0&amp;feed!L543,LARGE(INDEX(ISNUMBER(--MID(feed!L543,ROW($1:$19),1))*
ROW($1:$19),0),ROW($1:$19))+1,1)*10^ROW($1:$19)/10)</f>
        <v>4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995</v>
      </c>
      <c r="O543">
        <f>SUMPRODUCT(MID(0&amp;feed!O543,LARGE(INDEX(ISNUMBER(--MID(feed!O543,ROW($1:$5),1))*
ROW($1:$5),0),ROW($1:$5))+1,1)*10^ROW($1:$5)/10)</f>
        <v>662</v>
      </c>
      <c r="P543" t="str">
        <f>feed!P543</f>
        <v>Plentiful</v>
      </c>
      <c r="Q543">
        <f>IF(P543=0,40, IF(P543="Depleted",0, IF(P543="Near Depletion",10, IF(P543="Plentiful",70, IF(P543="Untapped",90,"Error")))))</f>
        <v>70</v>
      </c>
      <c r="R543" t="str">
        <f>feed!Q543</f>
        <v>Small</v>
      </c>
      <c r="S543">
        <f>IF(R543="None",0, IF(R543="Meagre",1.5, IF(R543="Small",3, IF(R543="Mediocre",4.5, IF(R543="Somewhat Large",6, IF(R543="Large",7.5, IF(R543="Powerful",9, IF(R543="Very Powerful",10,"Error"))))))))</f>
        <v>3</v>
      </c>
      <c r="T543" t="str">
        <f>feed!R543</f>
        <v>Egypt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543" t="str">
        <f>feed!U543</f>
        <v>http://blocgame.com/stats.php?id=64180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2334</v>
      </c>
      <c r="AA543" s="8">
        <f>V543/N543</f>
        <v>7.9989949748743721</v>
      </c>
      <c r="AB543" s="4">
        <f>N543/6</f>
        <v>165.83333333333334</v>
      </c>
      <c r="AC543" s="4">
        <f>V543/6</f>
        <v>1326.5</v>
      </c>
    </row>
    <row r="544" spans="1:29" x14ac:dyDescent="0.25">
      <c r="A544" t="str">
        <f>feed!A544</f>
        <v>Ballz</v>
      </c>
      <c r="B544" t="str">
        <f>feed!B544</f>
        <v>mango__82</v>
      </c>
      <c r="C544" t="str">
        <f>feed!C544</f>
        <v>The Khilafah</v>
      </c>
      <c r="D544">
        <f>SUMPRODUCT(MID(0&amp;feed!D544,LARGE(INDEX(ISNUMBER(--MID(feed!D544,ROW($1:$19),1))*
ROW($1:$19),0),ROW($1:$19))+1,1)*10^ROW($1:$19)/10)</f>
        <v>10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1</v>
      </c>
      <c r="I544" t="str">
        <f>feed!I544</f>
        <v>Poor</v>
      </c>
      <c r="J544">
        <f>SUMPRODUCT(MID(0&amp;feed!J544,LARGE(INDEX(ISNUMBER(--MID(feed!J544,ROW($1:$19),1))*
ROW($1:$19),0),ROW($1:$19))+1,1)*10^ROW($1:$19)/10)</f>
        <v>1</v>
      </c>
      <c r="K544">
        <f>SUMPRODUCT(MID(0&amp;feed!K544,LARGE(INDEX(ISNUMBER(--MID(feed!K544,ROW($1:$19),1))*
ROW($1:$19),0),ROW($1:$19))+1,1)*10^ROW($1:$19)/10)</f>
        <v>8</v>
      </c>
      <c r="L544">
        <f>SUMPRODUCT(MID(0&amp;feed!L544,LARGE(INDEX(ISNUMBER(--MID(feed!L544,ROW($1:$19),1))*
ROW($1:$19),0),ROW($1:$19))+1,1)*10^ROW($1:$19)/10)</f>
        <v>7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994</v>
      </c>
      <c r="O544">
        <f>SUMPRODUCT(MID(0&amp;feed!O544,LARGE(INDEX(ISNUMBER(--MID(feed!O544,ROW($1:$5),1))*
ROW($1:$5),0),ROW($1:$5))+1,1)*10^ROW($1:$5)/10)</f>
        <v>1175</v>
      </c>
      <c r="P544" t="str">
        <f>feed!P544</f>
        <v>Untapped</v>
      </c>
      <c r="Q544">
        <f>IF(P544=0,40, IF(P544="Depleted",0, IF(P544="Near Depletion",10, IF(P544="Plentiful",70, IF(P544="Untapped",90,"Error")))))</f>
        <v>90</v>
      </c>
      <c r="R544" t="str">
        <f>feed!Q544</f>
        <v>Small</v>
      </c>
      <c r="S544">
        <f>IF(R544="None",0, IF(R544="Meagre",1.5, IF(R544="Small",3, IF(R544="Mediocre",4.5, IF(R544="Somewhat Large",6, IF(R544="Large",7.5, IF(R544="Powerful",9, IF(R544="Very Powerful",10,"Error"))))))))</f>
        <v>3</v>
      </c>
      <c r="T544" t="str">
        <f>feed!R544</f>
        <v>Arabia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544" t="str">
        <f>feed!U544</f>
        <v>http://blocgame.com/stats.php?id=64063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-700</v>
      </c>
      <c r="AA544" s="8">
        <f>V544/N544</f>
        <v>5.7092555331991948</v>
      </c>
      <c r="AB544" s="4">
        <f>N544/6</f>
        <v>165.66666666666666</v>
      </c>
      <c r="AC544" s="4">
        <f>V544/6</f>
        <v>945.83333333333337</v>
      </c>
    </row>
    <row r="545" spans="1:29" x14ac:dyDescent="0.25">
      <c r="A545" t="str">
        <f>feed!A545</f>
        <v>Toron</v>
      </c>
      <c r="B545" t="str">
        <f>feed!B545</f>
        <v>Ragnar Gojie</v>
      </c>
      <c r="C545">
        <f>feed!C545</f>
        <v>0</v>
      </c>
      <c r="D545">
        <f>SUMPRODUCT(MID(0&amp;feed!D545,LARGE(INDEX(ISNUMBER(--MID(feed!D545,ROW($1:$19),1))*
ROW($1:$19),0),ROW($1:$19))+1,1)*10^ROW($1:$19)/10)</f>
        <v>7</v>
      </c>
      <c r="E545">
        <f>SUMPRODUCT(MID(0&amp;feed!E545,LARGE(INDEX(ISNUMBER(--MID(feed!E545,ROW($1:$19),1))*
ROW($1:$19),0),ROW($1:$19))+1,1)*10^ROW($1:$19)/10)</f>
        <v>0</v>
      </c>
      <c r="F545" t="str">
        <f>feed!F545</f>
        <v>First World War surplus</v>
      </c>
      <c r="G545" t="str">
        <f>feed!G545</f>
        <v>Isolated</v>
      </c>
      <c r="H545">
        <f>SUMPRODUCT(MID(0&amp;feed!H545,LARGE(INDEX(ISNUMBER(--MID(feed!H545,ROW($1:$1),1))*
ROW($1:$1),0),ROW($1:$1))+1,1)*10^ROW($1:$1)/10)</f>
        <v>0</v>
      </c>
      <c r="I545" t="str">
        <f>feed!I545</f>
        <v>Undisciplined Rabble</v>
      </c>
      <c r="J545">
        <f>SUMPRODUCT(MID(0&amp;feed!J545,LARGE(INDEX(ISNUMBER(--MID(feed!J545,ROW($1:$19),1))*
ROW($1:$19),0),ROW($1:$19))+1,1)*10^ROW($1:$19)/10)</f>
        <v>33</v>
      </c>
      <c r="K545">
        <f>SUMPRODUCT(MID(0&amp;feed!K545,LARGE(INDEX(ISNUMBER(--MID(feed!K545,ROW($1:$19),1))*
ROW($1:$19),0),ROW($1:$19))+1,1)*10^ROW($1:$19)/10)</f>
        <v>0</v>
      </c>
      <c r="L545">
        <f>SUMPRODUCT(MID(0&amp;feed!L545,LARGE(INDEX(ISNUMBER(--MID(feed!L545,ROW($1:$19),1))*
ROW($1:$19),0),ROW($1:$19))+1,1)*10^ROW($1:$19)/10)</f>
        <v>1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987</v>
      </c>
      <c r="O545">
        <f>SUMPRODUCT(MID(0&amp;feed!O545,LARGE(INDEX(ISNUMBER(--MID(feed!O545,ROW($1:$5),1))*
ROW($1:$5),0),ROW($1:$5))+1,1)*10^ROW($1:$5)/10)</f>
        <v>1</v>
      </c>
      <c r="P545">
        <f>feed!P545</f>
        <v>0</v>
      </c>
      <c r="Q545">
        <f>IF(P545=0,40, IF(P545="Depleted",0, IF(P545="Near Depletion",10, IF(P545="Plentiful",70, IF(P545="Untapped",90,"Error")))))</f>
        <v>40</v>
      </c>
      <c r="R545" t="str">
        <f>feed!Q545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feed!R545</f>
        <v>China</v>
      </c>
      <c r="U545" t="str">
        <f>feed!S545</f>
        <v>Neutral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545" t="str">
        <f>feed!U545</f>
        <v>http://blocgame.com/stats.php?id=63275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368</v>
      </c>
      <c r="AA545" s="8">
        <f>V545/N545</f>
        <v>0.75278622087132729</v>
      </c>
      <c r="AB545" s="4">
        <f>N545/6</f>
        <v>164.5</v>
      </c>
      <c r="AC545" s="4">
        <f>V545/6</f>
        <v>123.83333333333333</v>
      </c>
    </row>
    <row r="546" spans="1:29" x14ac:dyDescent="0.25">
      <c r="A546" t="str">
        <f>feed!A546</f>
        <v>Rafeal</v>
      </c>
      <c r="B546" t="str">
        <f>feed!B546</f>
        <v>Rafeal98</v>
      </c>
      <c r="C546" t="str">
        <f>feed!C546</f>
        <v>Steel Brotherhood</v>
      </c>
      <c r="D546">
        <f>SUMPRODUCT(MID(0&amp;feed!D546,LARGE(INDEX(ISNUMBER(--MID(feed!D546,ROW($1:$19),1))*
ROW($1:$19),0),ROW($1:$19))+1,1)*10^ROW($1:$19)/10)</f>
        <v>2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Questionable</v>
      </c>
      <c r="H546">
        <f>SUMPRODUCT(MID(0&amp;feed!H546,LARGE(INDEX(ISNUMBER(--MID(feed!H546,ROW($1:$1),1))*
ROW($1:$1),0),ROW($1:$1))+1,1)*10^ROW($1:$1)/10)</f>
        <v>0</v>
      </c>
      <c r="I546" t="str">
        <f>feed!I546</f>
        <v>Good</v>
      </c>
      <c r="J546">
        <f>SUMPRODUCT(MID(0&amp;feed!J546,LARGE(INDEX(ISNUMBER(--MID(feed!J546,ROW($1:$19),1))*
ROW($1:$19),0),ROW($1:$19))+1,1)*10^ROW($1:$19)/10)</f>
        <v>8</v>
      </c>
      <c r="K546">
        <f>SUMPRODUCT(MID(0&amp;feed!K546,LARGE(INDEX(ISNUMBER(--MID(feed!K546,ROW($1:$19),1))*
ROW($1:$19),0),ROW($1:$19))+1,1)*10^ROW($1:$19)/10)</f>
        <v>5</v>
      </c>
      <c r="L546">
        <f>SUMPRODUCT(MID(0&amp;feed!L546,LARGE(INDEX(ISNUMBER(--MID(feed!L546,ROW($1:$19),1))*
ROW($1:$19),0),ROW($1:$19))+1,1)*10^ROW($1:$19)/10)</f>
        <v>7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986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Small</v>
      </c>
      <c r="S546">
        <f>IF(R546="None",0, IF(R546="Meagre",1.5, IF(R546="Small",3, IF(R546="Mediocre",4.5, IF(R546="Somewhat Large",6, IF(R546="Large",7.5, IF(R546="Powerful",9, IF(R546="Very Powerful",10,"Error"))))))))</f>
        <v>3</v>
      </c>
      <c r="T546" t="str">
        <f>feed!R546</f>
        <v>Amazonia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546" t="str">
        <f>feed!U546</f>
        <v>http://blocgame.com/stats.php?id=64358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4860</v>
      </c>
      <c r="AA546" s="8">
        <f>V546/N546</f>
        <v>9.4929006085192693</v>
      </c>
      <c r="AB546" s="4">
        <f>N546/6</f>
        <v>164.33333333333334</v>
      </c>
      <c r="AC546" s="4">
        <f>V546/6</f>
        <v>1560</v>
      </c>
    </row>
    <row r="547" spans="1:29" x14ac:dyDescent="0.25">
      <c r="A547" t="str">
        <f>feed!A547</f>
        <v>Sri Mersing</v>
      </c>
      <c r="B547" t="str">
        <f>feed!B547</f>
        <v>Rafiqi12</v>
      </c>
      <c r="C547" t="str">
        <f>feed!C547</f>
        <v>PIRATES</v>
      </c>
      <c r="D547">
        <f>SUMPRODUCT(MID(0&amp;feed!D547,LARGE(INDEX(ISNUMBER(--MID(feed!D547,ROW($1:$19),1))*
ROW($1:$19),0),ROW($1:$19))+1,1)*10^ROW($1:$19)/10)</f>
        <v>100</v>
      </c>
      <c r="E547">
        <f>SUMPRODUCT(MID(0&amp;feed!E547,LARGE(INDEX(ISNUMBER(--MID(feed!E547,ROW($1:$19),1))*
ROW($1:$19),0),ROW($1:$19))+1,1)*10^ROW($1:$19)/10)</f>
        <v>9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3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4</v>
      </c>
      <c r="K547">
        <f>SUMPRODUCT(MID(0&amp;feed!K547,LARGE(INDEX(ISNUMBER(--MID(feed!K547,ROW($1:$19),1))*
ROW($1:$19),0),ROW($1:$19))+1,1)*10^ROW($1:$19)/10)</f>
        <v>25</v>
      </c>
      <c r="L547">
        <f>SUMPRODUCT(MID(0&amp;feed!L547,LARGE(INDEX(ISNUMBER(--MID(feed!L547,ROW($1:$19),1))*
ROW($1:$19),0),ROW($1:$19))+1,1)*10^ROW($1:$19)/10)</f>
        <v>9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982</v>
      </c>
      <c r="O547">
        <f>SUMPRODUCT(MID(0&amp;feed!O547,LARGE(INDEX(ISNUMBER(--MID(feed!O547,ROW($1:$5),1))*
ROW($1:$5),0),ROW($1:$5))+1,1)*10^ROW($1:$5)/10)</f>
        <v>312</v>
      </c>
      <c r="P547" t="str">
        <f>feed!P547</f>
        <v>Plentiful</v>
      </c>
      <c r="Q547">
        <f>IF(P547=0,40, IF(P547="Depleted",0, IF(P547="Near Depletion",10, IF(P547="Plentiful",70, IF(P547="Untapped",90,"Error")))))</f>
        <v>70</v>
      </c>
      <c r="R547" t="str">
        <f>feed!Q547</f>
        <v>Large</v>
      </c>
      <c r="S547">
        <f>IF(R547="None",0, IF(R547="Meagre",1.5, IF(R547="Small",3, IF(R547="Mediocre",4.5, IF(R547="Somewhat Large",6, IF(R547="Large",7.5, IF(R547="Powerful",9, IF(R547="Very Powerful",10,"Error"))))))))</f>
        <v>7.5</v>
      </c>
      <c r="T547" t="str">
        <f>feed!R547</f>
        <v>East Indies</v>
      </c>
      <c r="U547" t="str">
        <f>feed!S547</f>
        <v>Soviet Union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547" t="str">
        <f>feed!U547</f>
        <v>http://blocgame.com/stats.php?id=64413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31151</v>
      </c>
      <c r="AA547" s="8">
        <f>V547/N547</f>
        <v>46.996945010183296</v>
      </c>
      <c r="AB547" s="4">
        <f>N547/6</f>
        <v>163.66666666666666</v>
      </c>
      <c r="AC547" s="4">
        <f>V547/6</f>
        <v>7691.833333333333</v>
      </c>
    </row>
    <row r="548" spans="1:29" x14ac:dyDescent="0.25">
      <c r="A548" t="str">
        <f>feed!A548</f>
        <v>jongos</v>
      </c>
      <c r="B548" t="str">
        <f>feed!B548</f>
        <v>barros</v>
      </c>
      <c r="C548">
        <f>feed!C548</f>
        <v>0</v>
      </c>
      <c r="D548">
        <f>SUMPRODUCT(MID(0&amp;feed!D548,LARGE(INDEX(ISNUMBER(--MID(feed!D548,ROW($1:$19),1))*
ROW($1:$19),0),ROW($1:$19))+1,1)*10^ROW($1:$19)/10)</f>
        <v>5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Good</v>
      </c>
      <c r="H548">
        <f>SUMPRODUCT(MID(0&amp;feed!H548,LARGE(INDEX(ISNUMBER(--MID(feed!H548,ROW($1:$1),1))*
ROW($1:$1),0),ROW($1:$1))+1,1)*10^ROW($1:$1)/10)</f>
        <v>0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19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4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977</v>
      </c>
      <c r="O548">
        <f>SUMPRODUCT(MID(0&amp;feed!O548,LARGE(INDEX(ISNUMBER(--MID(feed!O548,ROW($1:$5),1))*
ROW($1:$5),0),ROW($1:$5))+1,1)*10^ROW($1:$5)/10)</f>
        <v>49</v>
      </c>
      <c r="P548" t="str">
        <f>feed!P548</f>
        <v>Untapped</v>
      </c>
      <c r="Q548">
        <f>IF(P548=0,40, IF(P548="Depleted",0, IF(P548="Near Depletion",10, IF(P548="Plentiful",70, IF(P548="Untapped",90,"Error")))))</f>
        <v>90</v>
      </c>
      <c r="R548" t="str">
        <f>feed!Q548</f>
        <v>Small</v>
      </c>
      <c r="S548">
        <f>IF(R548="None",0, IF(R548="Meagre",1.5, IF(R548="Small",3, IF(R548="Mediocre",4.5, IF(R548="Somewhat Large",6, IF(R548="Large",7.5, IF(R548="Powerful",9, IF(R548="Very Powerful",10,"Error"))))))))</f>
        <v>3</v>
      </c>
      <c r="T548" t="str">
        <f>feed!R548</f>
        <v>East Indies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548" t="str">
        <f>feed!U548</f>
        <v>http://blocgame.com/stats.php?id=61892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136</v>
      </c>
      <c r="AA548" s="8">
        <f>V548/N548</f>
        <v>2.8259979529170933</v>
      </c>
      <c r="AB548" s="4">
        <f>N548/6</f>
        <v>162.83333333333334</v>
      </c>
      <c r="AC548" s="4">
        <f>V548/6</f>
        <v>460.16666666666669</v>
      </c>
    </row>
    <row r="549" spans="1:29" x14ac:dyDescent="0.25">
      <c r="A549" t="str">
        <f>feed!A549</f>
        <v>Ballzinga</v>
      </c>
      <c r="B549" t="str">
        <f>feed!B549</f>
        <v>Carejo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141</v>
      </c>
      <c r="E549">
        <f>SUMPRODUCT(MID(0&amp;feed!E549,LARGE(INDEX(ISNUMBER(--MID(feed!E549,ROW($1:$19),1))*
ROW($1:$19),0),ROW($1:$19))+1,1)*10^ROW($1:$19)/10)</f>
        <v>1</v>
      </c>
      <c r="F549" t="str">
        <f>feed!F549</f>
        <v>Korean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4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2</v>
      </c>
      <c r="K549">
        <f>SUMPRODUCT(MID(0&amp;feed!K549,LARGE(INDEX(ISNUMBER(--MID(feed!K549,ROW($1:$19),1))*
ROW($1:$19),0),ROW($1:$19))+1,1)*10^ROW($1:$19)/10)</f>
        <v>46</v>
      </c>
      <c r="L549">
        <f>SUMPRODUCT(MID(0&amp;feed!L549,LARGE(INDEX(ISNUMBER(--MID(feed!L549,ROW($1:$19),1))*
ROW($1:$19),0),ROW($1:$19))+1,1)*10^ROW($1:$19)/10)</f>
        <v>15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977</v>
      </c>
      <c r="O549">
        <f>SUMPRODUCT(MID(0&amp;feed!O549,LARGE(INDEX(ISNUMBER(--MID(feed!O549,ROW($1:$5),1))*
ROW($1:$5),0),ROW($1:$5))+1,1)*10^ROW($1:$5)/10)</f>
        <v>1472</v>
      </c>
      <c r="P549" t="str">
        <f>feed!P549</f>
        <v>Plentiful</v>
      </c>
      <c r="Q549">
        <f>IF(P549=0,40, IF(P549="Depleted",0, IF(P549="Near Depletion",10, IF(P549="Plentiful",70, IF(P549="Untapped",90,"Error")))))</f>
        <v>70</v>
      </c>
      <c r="R549" t="str">
        <f>feed!Q549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feed!R549</f>
        <v>Guinea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549" t="str">
        <f>feed!U549</f>
        <v>http://blocgame.com/stats.php?id=63397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21350</v>
      </c>
      <c r="AA549" s="8">
        <f>V549/N549</f>
        <v>48.336745138178095</v>
      </c>
      <c r="AB549" s="4">
        <f>N549/6</f>
        <v>162.83333333333334</v>
      </c>
      <c r="AC549" s="4">
        <f>V549/6</f>
        <v>7870.833333333333</v>
      </c>
    </row>
    <row r="550" spans="1:29" x14ac:dyDescent="0.25">
      <c r="A550" t="str">
        <f>feed!A550</f>
        <v>Nhayat</v>
      </c>
      <c r="B550" t="str">
        <f>feed!B550</f>
        <v>Nhayat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90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3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4</v>
      </c>
      <c r="K550">
        <f>SUMPRODUCT(MID(0&amp;feed!K550,LARGE(INDEX(ISNUMBER(--MID(feed!K550,ROW($1:$19),1))*
ROW($1:$19),0),ROW($1:$19))+1,1)*10^ROW($1:$19)/10)</f>
        <v>38</v>
      </c>
      <c r="L550">
        <f>SUMPRODUCT(MID(0&amp;feed!L550,LARGE(INDEX(ISNUMBER(--MID(feed!L550,ROW($1:$19),1))*
ROW($1:$19),0),ROW($1:$19))+1,1)*10^ROW($1:$19)/10)</f>
        <v>5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976</v>
      </c>
      <c r="O550">
        <f>SUMPRODUCT(MID(0&amp;feed!O550,LARGE(INDEX(ISNUMBER(--MID(feed!O550,ROW($1:$5),1))*
ROW($1:$5),0),ROW($1:$5))+1,1)*10^ROW($1:$5)/10)</f>
        <v>130</v>
      </c>
      <c r="P550" t="str">
        <f>feed!P550</f>
        <v>Untapped</v>
      </c>
      <c r="Q550">
        <f>IF(P550=0,40, IF(P550="Depleted",0, IF(P550="Near Depletion",10, IF(P550="Plentiful",70, IF(P550="Untapped",90,"Error")))))</f>
        <v>90</v>
      </c>
      <c r="R550" t="str">
        <f>feed!Q550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feed!R550</f>
        <v>Caribbean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550" t="str">
        <f>feed!U550</f>
        <v>http://blocgame.com/stats.php?id=62666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30198</v>
      </c>
      <c r="AA550" s="8">
        <f>V550/N550</f>
        <v>49.767418032786885</v>
      </c>
      <c r="AB550" s="4">
        <f>N550/6</f>
        <v>162.66666666666666</v>
      </c>
      <c r="AC550" s="4">
        <f>V550/6</f>
        <v>8095.5</v>
      </c>
    </row>
    <row r="551" spans="1:29" x14ac:dyDescent="0.25">
      <c r="A551" t="str">
        <f>feed!A551</f>
        <v>Samsayum</v>
      </c>
      <c r="B551" t="str">
        <f>feed!B551</f>
        <v>Kadetdeen86</v>
      </c>
      <c r="C551" t="str">
        <f>feed!C551</f>
        <v>Steel Brotherhood</v>
      </c>
      <c r="D551">
        <f>SUMPRODUCT(MID(0&amp;feed!D551,LARGE(INDEX(ISNUMBER(--MID(feed!D551,ROW($1:$19),1))*
ROW($1:$19),0),ROW($1:$19))+1,1)*10^ROW($1:$19)/10)</f>
        <v>54</v>
      </c>
      <c r="E551">
        <f>SUMPRODUCT(MID(0&amp;feed!E551,LARGE(INDEX(ISNUMBER(--MID(feed!E551,ROW($1:$19),1))*
ROW($1:$19),0),ROW($1:$19))+1,1)*10^ROW($1:$19)/10)</f>
        <v>2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Standard</v>
      </c>
      <c r="J551">
        <f>SUMPRODUCT(MID(0&amp;feed!J551,LARGE(INDEX(ISNUMBER(--MID(feed!J551,ROW($1:$19),1))*
ROW($1:$19),0),ROW($1:$19))+1,1)*10^ROW($1:$19)/10)</f>
        <v>1</v>
      </c>
      <c r="K551">
        <f>SUMPRODUCT(MID(0&amp;feed!K551,LARGE(INDEX(ISNUMBER(--MID(feed!K551,ROW($1:$19),1))*
ROW($1:$19),0),ROW($1:$19))+1,1)*10^ROW($1:$19)/10)</f>
        <v>13</v>
      </c>
      <c r="L551">
        <f>SUMPRODUCT(MID(0&amp;feed!L551,LARGE(INDEX(ISNUMBER(--MID(feed!L551,ROW($1:$19),1))*
ROW($1:$19),0),ROW($1:$19))+1,1)*10^ROW($1:$19)/10)</f>
        <v>7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975</v>
      </c>
      <c r="O551">
        <f>SUMPRODUCT(MID(0&amp;feed!O551,LARGE(INDEX(ISNUMBER(--MID(feed!O551,ROW($1:$5),1))*
ROW($1:$5),0),ROW($1:$5))+1,1)*10^ROW($1:$5)/10)</f>
        <v>157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feed!R551</f>
        <v>East Indies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551" t="str">
        <f>feed!U551</f>
        <v>http://blocgame.com/stats.php?id=63640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15568</v>
      </c>
      <c r="AA551" s="8">
        <f>V551/N551</f>
        <v>25.197948717948719</v>
      </c>
      <c r="AB551" s="4">
        <f>N551/6</f>
        <v>162.5</v>
      </c>
      <c r="AC551" s="4">
        <f>V551/6</f>
        <v>4094.6666666666665</v>
      </c>
    </row>
    <row r="552" spans="1:29" x14ac:dyDescent="0.25">
      <c r="A552" t="str">
        <f>feed!A552</f>
        <v>Meiji</v>
      </c>
      <c r="B552" t="str">
        <f>feed!B552</f>
        <v>HiroShiro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91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3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78</v>
      </c>
      <c r="K552">
        <f>SUMPRODUCT(MID(0&amp;feed!K552,LARGE(INDEX(ISNUMBER(--MID(feed!K552,ROW($1:$19),1))*
ROW($1:$19),0),ROW($1:$19))+1,1)*10^ROW($1:$19)/10)</f>
        <v>16</v>
      </c>
      <c r="L552">
        <f>SUMPRODUCT(MID(0&amp;feed!L552,LARGE(INDEX(ISNUMBER(--MID(feed!L552,ROW($1:$19),1))*
ROW($1:$19),0),ROW($1:$19))+1,1)*10^ROW($1:$19)/10)</f>
        <v>15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970</v>
      </c>
      <c r="O552">
        <f>SUMPRODUCT(MID(0&amp;feed!O552,LARGE(INDEX(ISNUMBER(--MID(feed!O552,ROW($1:$5),1))*
ROW($1:$5),0),ROW($1:$5))+1,1)*10^ROW($1:$5)/10)</f>
        <v>32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Large</v>
      </c>
      <c r="S552">
        <f>IF(R552="None",0, IF(R552="Meagre",1.5, IF(R552="Small",3, IF(R552="Mediocre",4.5, IF(R552="Somewhat Large",6, IF(R552="Large",7.5, IF(R552="Powerful",9, IF(R552="Very Powerful",10,"Error"))))))))</f>
        <v>7.5</v>
      </c>
      <c r="T552" t="str">
        <f>feed!R552</f>
        <v>Pacific Rim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52" t="str">
        <f>feed!U552</f>
        <v>http://blocgame.com/stats.php?id=63464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6125</v>
      </c>
      <c r="AA552" s="8">
        <f>V552/N552</f>
        <v>20.618556701030929</v>
      </c>
      <c r="AB552" s="4">
        <f>N552/6</f>
        <v>161.66666666666666</v>
      </c>
      <c r="AC552" s="4">
        <f>V552/6</f>
        <v>3333.3333333333335</v>
      </c>
    </row>
    <row r="553" spans="1:29" x14ac:dyDescent="0.25">
      <c r="A553" t="str">
        <f>feed!A555</f>
        <v>dwan</v>
      </c>
      <c r="B553" t="str">
        <f>feed!B555</f>
        <v>kari</v>
      </c>
      <c r="C553" t="str">
        <f>feed!C555</f>
        <v>The Order</v>
      </c>
      <c r="D553">
        <f>SUMPRODUCT(MID(0&amp;feed!D555,LARGE(INDEX(ISNUMBER(--MID(feed!D555,ROW($1:$19),1))*
ROW($1:$19),0),ROW($1:$19))+1,1)*10^ROW($1:$19)/10)</f>
        <v>44</v>
      </c>
      <c r="E553">
        <f>SUMPRODUCT(MID(0&amp;feed!E555,LARGE(INDEX(ISNUMBER(--MID(feed!E555,ROW($1:$19),1))*
ROW($1:$19),0),ROW($1:$19))+1,1)*10^ROW($1:$19)/10)</f>
        <v>0</v>
      </c>
      <c r="F553" t="str">
        <f>feed!F555</f>
        <v>First World War surplus</v>
      </c>
      <c r="G553" t="str">
        <f>feed!G555</f>
        <v>Gandhi-like</v>
      </c>
      <c r="H553">
        <f>SUMPRODUCT(MID(0&amp;feed!H555,LARGE(INDEX(ISNUMBER(--MID(feed!H555,ROW($1:$1),1))*
ROW($1:$1),0),ROW($1:$1))+1,1)*10^ROW($1:$1)/10)</f>
        <v>1</v>
      </c>
      <c r="I553" t="str">
        <f>feed!I555</f>
        <v>Standard</v>
      </c>
      <c r="J553">
        <f>SUMPRODUCT(MID(0&amp;feed!J555,LARGE(INDEX(ISNUMBER(--MID(feed!J555,ROW($1:$19),1))*
ROW($1:$19),0),ROW($1:$19))+1,1)*10^ROW($1:$19)/10)</f>
        <v>6</v>
      </c>
      <c r="K553">
        <f>SUMPRODUCT(MID(0&amp;feed!K555,LARGE(INDEX(ISNUMBER(--MID(feed!K555,ROW($1:$19),1))*
ROW($1:$19),0),ROW($1:$19))+1,1)*10^ROW($1:$19)/10)</f>
        <v>14</v>
      </c>
      <c r="L553">
        <f>SUMPRODUCT(MID(0&amp;feed!L555,LARGE(INDEX(ISNUMBER(--MID(feed!L555,ROW($1:$19),1))*
ROW($1:$19),0),ROW($1:$19))+1,1)*10^ROW($1:$19)/10)</f>
        <v>7</v>
      </c>
      <c r="M553" t="str">
        <f>feed!M555</f>
        <v>Free Market</v>
      </c>
      <c r="N553">
        <f>SUMPRODUCT(MID(0&amp;feed!N555,LARGE(INDEX(ISNUMBER(--MID(feed!N555,ROW($1:$5),1))*
ROW($1:$5),0),ROW($1:$5))+1,1)*10^ROW($1:$5)/10)</f>
        <v>970</v>
      </c>
      <c r="O553">
        <f>SUMPRODUCT(MID(0&amp;feed!O555,LARGE(INDEX(ISNUMBER(--MID(feed!O555,ROW($1:$5),1))*
ROW($1:$5),0),ROW($1:$5))+1,1)*10^ROW($1:$5)/10)</f>
        <v>532</v>
      </c>
      <c r="P553" t="str">
        <f>feed!P555</f>
        <v>Untapped</v>
      </c>
      <c r="Q553">
        <f>IF(P553=0,40, IF(P553="Depleted",0, IF(P553="Near Depletion",10, IF(P553="Plentiful",70, IF(P553="Untapped",90,"Error")))))</f>
        <v>90</v>
      </c>
      <c r="R553" t="str">
        <f>feed!Q555</f>
        <v>Small</v>
      </c>
      <c r="S553">
        <f>IF(R553="None",0, IF(R553="Meagre",1.5, IF(R553="Small",3, IF(R553="Mediocre",4.5, IF(R553="Somewhat Large",6, IF(R553="Large",7.5, IF(R553="Powerful",9, IF(R553="Very Powerful",10,"Error"))))))))</f>
        <v>3</v>
      </c>
      <c r="T553" t="str">
        <f>feed!R555</f>
        <v>Southern Africa</v>
      </c>
      <c r="U553" t="str">
        <f>feed!S555</f>
        <v>Neutral</v>
      </c>
      <c r="V553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553" t="str">
        <f>feed!U555</f>
        <v>http://blocgame.com/stats.php?id=64598</v>
      </c>
      <c r="X553" s="4">
        <f>SUMPRODUCT(MID(0&amp;feed!V555,LARGE(INDEX(ISNUMBER(--MID(feed!V555,ROW($1:$5),1))*
ROW($1:$5),0),ROW($1:$5))+1,1)*10^ROW($1:$5)/10)</f>
        <v>0</v>
      </c>
      <c r="Y553">
        <f>feed!W555</f>
        <v>0</v>
      </c>
      <c r="Z553" s="4">
        <f>V553-H553*750-K553*375-L553*375</f>
        <v>13819</v>
      </c>
      <c r="AA553" s="8">
        <f>V553/N553</f>
        <v>23.138144329896907</v>
      </c>
      <c r="AB553" s="4">
        <f>N553/6</f>
        <v>161.66666666666666</v>
      </c>
      <c r="AC553" s="4">
        <f>V553/6</f>
        <v>3740.6666666666665</v>
      </c>
    </row>
    <row r="554" spans="1:29" x14ac:dyDescent="0.25">
      <c r="A554" t="str">
        <f>feed!A553</f>
        <v>icenation</v>
      </c>
      <c r="B554" t="str">
        <f>feed!B553</f>
        <v>icenation</v>
      </c>
      <c r="C554">
        <f>feed!C553</f>
        <v>0</v>
      </c>
      <c r="D554">
        <f>SUMPRODUCT(MID(0&amp;feed!D553,LARGE(INDEX(ISNUMBER(--MID(feed!D553,ROW($1:$19),1))*
ROW($1:$19),0),ROW($1:$19))+1,1)*10^ROW($1:$19)/10)</f>
        <v>9</v>
      </c>
      <c r="E554">
        <f>SUMPRODUCT(MID(0&amp;feed!E553,LARGE(INDEX(ISNUMBER(--MID(feed!E553,ROW($1:$19),1))*
ROW($1:$19),0),ROW($1:$19))+1,1)*10^ROW($1:$19)/10)</f>
        <v>0</v>
      </c>
      <c r="F554" t="str">
        <f>feed!F553</f>
        <v>Finest of the 19th century</v>
      </c>
      <c r="G554" t="str">
        <f>feed!G553</f>
        <v>Gandhi-like</v>
      </c>
      <c r="H554">
        <f>SUMPRODUCT(MID(0&amp;feed!H553,LARGE(INDEX(ISNUMBER(--MID(feed!H553,ROW($1:$1),1))*
ROW($1:$1),0),ROW($1:$1))+1,1)*10^ROW($1:$1)/10)</f>
        <v>0</v>
      </c>
      <c r="I554" t="str">
        <f>feed!I553</f>
        <v>Undisciplined Rabble</v>
      </c>
      <c r="J554">
        <f>SUMPRODUCT(MID(0&amp;feed!J553,LARGE(INDEX(ISNUMBER(--MID(feed!J553,ROW($1:$19),1))*
ROW($1:$19),0),ROW($1:$19))+1,1)*10^ROW($1:$19)/10)</f>
        <v>15</v>
      </c>
      <c r="K554">
        <f>SUMPRODUCT(MID(0&amp;feed!K553,LARGE(INDEX(ISNUMBER(--MID(feed!K553,ROW($1:$19),1))*
ROW($1:$19),0),ROW($1:$19))+1,1)*10^ROW($1:$19)/10)</f>
        <v>2</v>
      </c>
      <c r="L554">
        <f>SUMPRODUCT(MID(0&amp;feed!L553,LARGE(INDEX(ISNUMBER(--MID(feed!L553,ROW($1:$19),1))*
ROW($1:$19),0),ROW($1:$19))+1,1)*10^ROW($1:$19)/10)</f>
        <v>2</v>
      </c>
      <c r="M554" t="str">
        <f>feed!M553</f>
        <v>Free Market</v>
      </c>
      <c r="N554">
        <f>SUMPRODUCT(MID(0&amp;feed!N553,LARGE(INDEX(ISNUMBER(--MID(feed!N553,ROW($1:$5),1))*
ROW($1:$5),0),ROW($1:$5))+1,1)*10^ROW($1:$5)/10)</f>
        <v>970</v>
      </c>
      <c r="O554">
        <f>SUMPRODUCT(MID(0&amp;feed!O553,LARGE(INDEX(ISNUMBER(--MID(feed!O553,ROW($1:$5),1))*
ROW($1:$5),0),ROW($1:$5))+1,1)*10^ROW($1:$5)/10)</f>
        <v>954</v>
      </c>
      <c r="P554" t="str">
        <f>feed!P553</f>
        <v>Untapped</v>
      </c>
      <c r="Q554">
        <f>IF(P554=0,40, IF(P554="Depleted",0, IF(P554="Near Depletion",10, IF(P554="Plentiful",70, IF(P554="Untapped",90,"Error")))))</f>
        <v>90</v>
      </c>
      <c r="R554" t="str">
        <f>feed!Q553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feed!R553</f>
        <v>Atlas</v>
      </c>
      <c r="U554" t="str">
        <f>feed!S553</f>
        <v>United States</v>
      </c>
      <c r="V554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54" t="str">
        <f>feed!U553</f>
        <v>http://blocgame.com/stats.php?id=64337</v>
      </c>
      <c r="X554" s="4">
        <f>SUMPRODUCT(MID(0&amp;feed!V553,LARGE(INDEX(ISNUMBER(--MID(feed!V553,ROW($1:$5),1))*
ROW($1:$5),0),ROW($1:$5))+1,1)*10^ROW($1:$5)/10)</f>
        <v>0</v>
      </c>
      <c r="Y554">
        <f>feed!W553</f>
        <v>0</v>
      </c>
      <c r="Z554" s="4">
        <f>V554-H554*750-K554*375-L554*375</f>
        <v>9845</v>
      </c>
      <c r="AA554" s="8">
        <f>V554/N554</f>
        <v>11.695876288659793</v>
      </c>
      <c r="AB554" s="4">
        <f>N554/6</f>
        <v>161.66666666666666</v>
      </c>
      <c r="AC554" s="4">
        <f>V554/6</f>
        <v>1890.8333333333333</v>
      </c>
    </row>
    <row r="555" spans="1:29" x14ac:dyDescent="0.25">
      <c r="A555" t="str">
        <f>feed!A554</f>
        <v>oreoxmonster</v>
      </c>
      <c r="B555" t="str">
        <f>feed!B554</f>
        <v>haramxjadah</v>
      </c>
      <c r="C555" t="str">
        <f>feed!C554</f>
        <v>The Fallen</v>
      </c>
      <c r="D555">
        <f>SUMPRODUCT(MID(0&amp;feed!D554,LARGE(INDEX(ISNUMBER(--MID(feed!D554,ROW($1:$19),1))*
ROW($1:$19),0),ROW($1:$19))+1,1)*10^ROW($1:$19)/10)</f>
        <v>100</v>
      </c>
      <c r="E555">
        <f>SUMPRODUCT(MID(0&amp;feed!E554,LARGE(INDEX(ISNUMBER(--MID(feed!E554,ROW($1:$19),1))*
ROW($1:$19),0),ROW($1:$19))+1,1)*10^ROW($1:$19)/10)</f>
        <v>0</v>
      </c>
      <c r="F555" t="str">
        <f>feed!F554</f>
        <v>Second World War surplus</v>
      </c>
      <c r="G555" t="str">
        <f>feed!G554</f>
        <v>Gandhi-like</v>
      </c>
      <c r="H555">
        <f>SUMPRODUCT(MID(0&amp;feed!H554,LARGE(INDEX(ISNUMBER(--MID(feed!H554,ROW($1:$1),1))*
ROW($1:$1),0),ROW($1:$1))+1,1)*10^ROW($1:$1)/10)</f>
        <v>1</v>
      </c>
      <c r="I555" t="str">
        <f>feed!I554</f>
        <v>Elite</v>
      </c>
      <c r="J555">
        <f>SUMPRODUCT(MID(0&amp;feed!J554,LARGE(INDEX(ISNUMBER(--MID(feed!J554,ROW($1:$19),1))*
ROW($1:$19),0),ROW($1:$19))+1,1)*10^ROW($1:$19)/10)</f>
        <v>1</v>
      </c>
      <c r="K555">
        <f>SUMPRODUCT(MID(0&amp;feed!K554,LARGE(INDEX(ISNUMBER(--MID(feed!K554,ROW($1:$19),1))*
ROW($1:$19),0),ROW($1:$19))+1,1)*10^ROW($1:$19)/10)</f>
        <v>13</v>
      </c>
      <c r="L555">
        <f>SUMPRODUCT(MID(0&amp;feed!L554,LARGE(INDEX(ISNUMBER(--MID(feed!L554,ROW($1:$19),1))*
ROW($1:$19),0),ROW($1:$19))+1,1)*10^ROW($1:$19)/10)</f>
        <v>5</v>
      </c>
      <c r="M555" t="str">
        <f>feed!M554</f>
        <v>Free Market</v>
      </c>
      <c r="N555">
        <f>SUMPRODUCT(MID(0&amp;feed!N554,LARGE(INDEX(ISNUMBER(--MID(feed!N554,ROW($1:$5),1))*
ROW($1:$5),0),ROW($1:$5))+1,1)*10^ROW($1:$5)/10)</f>
        <v>970</v>
      </c>
      <c r="O555">
        <f>SUMPRODUCT(MID(0&amp;feed!O554,LARGE(INDEX(ISNUMBER(--MID(feed!O554,ROW($1:$5),1))*
ROW($1:$5),0),ROW($1:$5))+1,1)*10^ROW($1:$5)/10)</f>
        <v>4757</v>
      </c>
      <c r="P555" t="str">
        <f>feed!P554</f>
        <v>Near Depletion</v>
      </c>
      <c r="Q555">
        <f>IF(P555=0,40, IF(P555="Depleted",0, IF(P555="Near Depletion",10, IF(P555="Plentiful",70, IF(P555="Untapped",90,"Error")))))</f>
        <v>10</v>
      </c>
      <c r="R555" t="str">
        <f>feed!Q554</f>
        <v>Somewhat Large</v>
      </c>
      <c r="S555">
        <f>IF(R555="None",0, IF(R555="Meagre",1.5, IF(R555="Small",3, IF(R555="Mediocre",4.5, IF(R555="Somewhat Large",6, IF(R555="Large",7.5, IF(R555="Powerful",9, IF(R555="Very Powerful",10,"Error"))))))))</f>
        <v>6</v>
      </c>
      <c r="T555" t="str">
        <f>feed!R554</f>
        <v>Persia</v>
      </c>
      <c r="U555" t="str">
        <f>feed!S554</f>
        <v>United States</v>
      </c>
      <c r="V555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555" t="str">
        <f>feed!U554</f>
        <v>http://blocgame.com/stats.php?id=64351</v>
      </c>
      <c r="X555" s="4">
        <f>SUMPRODUCT(MID(0&amp;feed!V554,LARGE(INDEX(ISNUMBER(--MID(feed!V554,ROW($1:$5),1))*
ROW($1:$5),0),ROW($1:$5))+1,1)*10^ROW($1:$5)/10)</f>
        <v>0</v>
      </c>
      <c r="Y555">
        <f>feed!W554</f>
        <v>0</v>
      </c>
      <c r="Z555" s="4">
        <f>V555-H555*750-K555*375-L555*375</f>
        <v>27825</v>
      </c>
      <c r="AA555" s="8">
        <f>V555/N555</f>
        <v>36.417525773195877</v>
      </c>
      <c r="AB555" s="4">
        <f>N555/6</f>
        <v>161.66666666666666</v>
      </c>
      <c r="AC555" s="4">
        <f>V555/6</f>
        <v>5887.5</v>
      </c>
    </row>
    <row r="556" spans="1:29" x14ac:dyDescent="0.25">
      <c r="A556" t="str">
        <f>feed!A556</f>
        <v>Ghost</v>
      </c>
      <c r="B556" t="str">
        <f>feed!B556</f>
        <v>Kaali</v>
      </c>
      <c r="C556" t="str">
        <f>feed!C556</f>
        <v>The Order</v>
      </c>
      <c r="D556">
        <f>SUMPRODUCT(MID(0&amp;feed!D556,LARGE(INDEX(ISNUMBER(--MID(feed!D556,ROW($1:$19),1))*
ROW($1:$19),0),ROW($1:$19))+1,1)*10^ROW($1:$19)/10)</f>
        <v>67</v>
      </c>
      <c r="E556">
        <f>SUMPRODUCT(MID(0&amp;feed!E556,LARGE(INDEX(ISNUMBER(--MID(feed!E556,ROW($1:$19),1))*
ROW($1:$19),0),ROW($1:$19))+1,1)*10^ROW($1:$19)/10)</f>
        <v>3</v>
      </c>
      <c r="F556" t="str">
        <f>feed!F556</f>
        <v>Korean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3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2</v>
      </c>
      <c r="K556">
        <f>SUMPRODUCT(MID(0&amp;feed!K556,LARGE(INDEX(ISNUMBER(--MID(feed!K556,ROW($1:$19),1))*
ROW($1:$19),0),ROW($1:$19))+1,1)*10^ROW($1:$19)/10)</f>
        <v>23</v>
      </c>
      <c r="L556">
        <f>SUMPRODUCT(MID(0&amp;feed!L556,LARGE(INDEX(ISNUMBER(--MID(feed!L556,ROW($1:$19),1))*
ROW($1:$19),0),ROW($1:$19))+1,1)*10^ROW($1:$19)/10)</f>
        <v>12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968</v>
      </c>
      <c r="O556">
        <f>SUMPRODUCT(MID(0&amp;feed!O556,LARGE(INDEX(ISNUMBER(--MID(feed!O556,ROW($1:$5),1))*
ROW($1:$5),0),ROW($1:$5))+1,1)*10^ROW($1:$5)/10)</f>
        <v>4496</v>
      </c>
      <c r="P556" t="str">
        <f>feed!P556</f>
        <v>Untapped</v>
      </c>
      <c r="Q556">
        <f>IF(P556=0,40, IF(P556="Depleted",0, IF(P556="Near Depletion",10, IF(P556="Plentiful",70, IF(P556="Untapped",90,"Error")))))</f>
        <v>90</v>
      </c>
      <c r="R556" t="str">
        <f>feed!Q556</f>
        <v>Powerful</v>
      </c>
      <c r="S556">
        <f>IF(R556="None",0, IF(R556="Meagre",1.5, IF(R556="Small",3, IF(R556="Mediocre",4.5, IF(R556="Somewhat Large",6, IF(R556="Large",7.5, IF(R556="Powerful",9, IF(R556="Very Powerful",10,"Error"))))))))</f>
        <v>9</v>
      </c>
      <c r="T556" t="str">
        <f>feed!R556</f>
        <v>Arabia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556" t="str">
        <f>feed!U556</f>
        <v>http://blocgame.com/stats.php?id=63068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20497</v>
      </c>
      <c r="AA556" s="8">
        <f>V556/N556</f>
        <v>37.057851239669418</v>
      </c>
      <c r="AB556" s="4">
        <f>N556/6</f>
        <v>161.33333333333334</v>
      </c>
      <c r="AC556" s="4">
        <f>V556/6</f>
        <v>5978.666666666667</v>
      </c>
    </row>
    <row r="557" spans="1:29" x14ac:dyDescent="0.25">
      <c r="A557" t="str">
        <f>feed!A557</f>
        <v>Shinjukus</v>
      </c>
      <c r="B557" t="str">
        <f>feed!B557</f>
        <v>Lord Yaz</v>
      </c>
      <c r="C557" t="str">
        <f>feed!C557</f>
        <v>The Hetairoi Guild</v>
      </c>
      <c r="D557">
        <f>SUMPRODUCT(MID(0&amp;feed!D557,LARGE(INDEX(ISNUMBER(--MID(feed!D557,ROW($1:$19),1))*
ROW($1:$19),0),ROW($1:$19))+1,1)*10^ROW($1:$19)/10)</f>
        <v>3</v>
      </c>
      <c r="E557">
        <f>SUMPRODUCT(MID(0&amp;feed!E557,LARGE(INDEX(ISNUMBER(--MID(feed!E557,ROW($1:$19),1))*
ROW($1:$19),0),ROW($1:$19))+1,1)*10^ROW($1:$19)/10)</f>
        <v>1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2</v>
      </c>
      <c r="I557" t="str">
        <f>feed!I557</f>
        <v>Undisciplined Rabble</v>
      </c>
      <c r="J557">
        <f>SUMPRODUCT(MID(0&amp;feed!J557,LARGE(INDEX(ISNUMBER(--MID(feed!J557,ROW($1:$19),1))*
ROW($1:$19),0),ROW($1:$19))+1,1)*10^ROW($1:$19)/10)</f>
        <v>4</v>
      </c>
      <c r="K557">
        <f>SUMPRODUCT(MID(0&amp;feed!K557,LARGE(INDEX(ISNUMBER(--MID(feed!K557,ROW($1:$19),1))*
ROW($1:$19),0),ROW($1:$19))+1,1)*10^ROW($1:$19)/10)</f>
        <v>24</v>
      </c>
      <c r="L557">
        <f>SUMPRODUCT(MID(0&amp;feed!L557,LARGE(INDEX(ISNUMBER(--MID(feed!L557,ROW($1:$19),1))*
ROW($1:$19),0),ROW($1:$19))+1,1)*10^ROW($1:$19)/10)</f>
        <v>5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967</v>
      </c>
      <c r="O557">
        <f>SUMPRODUCT(MID(0&amp;feed!O557,LARGE(INDEX(ISNUMBER(--MID(feed!O557,ROW($1:$5),1))*
ROW($1:$5),0),ROW($1:$5))+1,1)*10^ROW($1:$5)/10)</f>
        <v>71</v>
      </c>
      <c r="P557" t="str">
        <f>feed!P557</f>
        <v>Untapped</v>
      </c>
      <c r="Q557">
        <f>IF(P557=0,40, IF(P557="Depleted",0, IF(P557="Near Depletion",10, IF(P557="Plentiful",70, IF(P557="Untapped",90,"Error")))))</f>
        <v>90</v>
      </c>
      <c r="R557" t="str">
        <f>feed!Q557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feed!R557</f>
        <v>Pacific Rim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557" t="str">
        <f>feed!U557</f>
        <v>http://blocgame.com/stats.php?id=64048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7116</v>
      </c>
      <c r="AA557" s="8">
        <f>V557/N557</f>
        <v>20.156153050672181</v>
      </c>
      <c r="AB557" s="4">
        <f>N557/6</f>
        <v>161.16666666666666</v>
      </c>
      <c r="AC557" s="4">
        <f>V557/6</f>
        <v>3248.5</v>
      </c>
    </row>
    <row r="558" spans="1:29" x14ac:dyDescent="0.25">
      <c r="A558" t="str">
        <f>feed!A558</f>
        <v>Mesa</v>
      </c>
      <c r="B558" t="str">
        <f>feed!B558</f>
        <v>mikemike</v>
      </c>
      <c r="C558">
        <f>feed!C558</f>
        <v>0</v>
      </c>
      <c r="D558">
        <f>SUMPRODUCT(MID(0&amp;feed!D558,LARGE(INDEX(ISNUMBER(--MID(feed!D558,ROW($1:$19),1))*
ROW($1:$19),0),ROW($1:$19))+1,1)*10^ROW($1:$19)/10)</f>
        <v>9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1</v>
      </c>
      <c r="I558" t="str">
        <f>feed!I558</f>
        <v>Poor</v>
      </c>
      <c r="J558">
        <f>SUMPRODUCT(MID(0&amp;feed!J558,LARGE(INDEX(ISNUMBER(--MID(feed!J558,ROW($1:$19),1))*
ROW($1:$19),0),ROW($1:$19))+1,1)*10^ROW($1:$19)/10)</f>
        <v>77</v>
      </c>
      <c r="K558">
        <f>SUMPRODUCT(MID(0&amp;feed!K558,LARGE(INDEX(ISNUMBER(--MID(feed!K558,ROW($1:$19),1))*
ROW($1:$19),0),ROW($1:$19))+1,1)*10^ROW($1:$19)/10)</f>
        <v>5</v>
      </c>
      <c r="L558">
        <f>SUMPRODUCT(MID(0&amp;feed!L558,LARGE(INDEX(ISNUMBER(--MID(feed!L558,ROW($1:$19),1))*
ROW($1:$19),0),ROW($1:$19))+1,1)*10^ROW($1:$19)/10)</f>
        <v>2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961</v>
      </c>
      <c r="O558">
        <f>SUMPRODUCT(MID(0&amp;feed!O558,LARGE(INDEX(ISNUMBER(--MID(feed!O558,ROW($1:$5),1))*
ROW($1:$5),0),ROW($1:$5))+1,1)*10^ROW($1:$5)/10)</f>
        <v>172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Small</v>
      </c>
      <c r="S558">
        <f>IF(R558="None",0, IF(R558="Meagre",1.5, IF(R558="Small",3, IF(R558="Mediocre",4.5, IF(R558="Somewhat Large",6, IF(R558="Large",7.5, IF(R558="Powerful",9, IF(R558="Very Powerful",10,"Error"))))))))</f>
        <v>3</v>
      </c>
      <c r="T558" t="str">
        <f>feed!R558</f>
        <v>Southern Cone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558" t="str">
        <f>feed!U558</f>
        <v>http://blocgame.com/stats.php?id=63490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9968</v>
      </c>
      <c r="AA558" s="8">
        <f>V558/N558</f>
        <v>13.884495317377732</v>
      </c>
      <c r="AB558" s="4">
        <f>N558/6</f>
        <v>160.16666666666666</v>
      </c>
      <c r="AC558" s="4">
        <f>V558/6</f>
        <v>2223.8333333333335</v>
      </c>
    </row>
    <row r="559" spans="1:29" x14ac:dyDescent="0.25">
      <c r="A559" t="str">
        <f>feed!A559</f>
        <v>RumBumistan</v>
      </c>
      <c r="B559" t="str">
        <f>feed!B559</f>
        <v>Bite Me Rum Bum</v>
      </c>
      <c r="C559">
        <f>feed!C559</f>
        <v>0</v>
      </c>
      <c r="D559">
        <f>SUMPRODUCT(MID(0&amp;feed!D559,LARGE(INDEX(ISNUMBER(--MID(feed!D559,ROW($1:$19),1))*
ROW($1:$19),0),ROW($1:$19))+1,1)*10^ROW($1:$19)/10)</f>
        <v>8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Nice</v>
      </c>
      <c r="H559">
        <f>SUMPRODUCT(MID(0&amp;feed!H559,LARGE(INDEX(ISNUMBER(--MID(feed!H559,ROW($1:$1),1))*
ROW($1:$1),0),ROW($1:$1))+1,1)*10^ROW($1:$1)/10)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38</v>
      </c>
      <c r="K559">
        <f>SUMPRODUCT(MID(0&amp;feed!K559,LARGE(INDEX(ISNUMBER(--MID(feed!K559,ROW($1:$19),1))*
ROW($1:$19),0),ROW($1:$19))+1,1)*10^ROW($1:$19)/10)</f>
        <v>9</v>
      </c>
      <c r="L559">
        <f>SUMPRODUCT(MID(0&amp;feed!L559,LARGE(INDEX(ISNUMBER(--MID(feed!L559,ROW($1:$19),1))*
ROW($1:$19),0),ROW($1:$19))+1,1)*10^ROW($1:$19)/10)</f>
        <v>0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960</v>
      </c>
      <c r="O559">
        <f>SUMPRODUCT(MID(0&amp;feed!O559,LARGE(INDEX(ISNUMBER(--MID(feed!O559,ROW($1:$5),1))*
ROW($1:$5),0),ROW($1:$5))+1,1)*10^ROW($1:$5)/10)</f>
        <v>25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feed!R559</f>
        <v>Indochina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559" t="str">
        <f>feed!U559</f>
        <v>http://blocgame.com/stats.php?id=64055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-327</v>
      </c>
      <c r="AA559" s="8">
        <f>V559/N559</f>
        <v>3.9562499999999998</v>
      </c>
      <c r="AB559" s="4">
        <f>N559/6</f>
        <v>160</v>
      </c>
      <c r="AC559" s="4">
        <f>V559/6</f>
        <v>633</v>
      </c>
    </row>
    <row r="560" spans="1:29" x14ac:dyDescent="0.25">
      <c r="A560" t="str">
        <f>feed!A560</f>
        <v>Yar</v>
      </c>
      <c r="B560" t="str">
        <f>feed!B560</f>
        <v>Johnny Depth</v>
      </c>
      <c r="C560">
        <f>feed!C560</f>
        <v>0</v>
      </c>
      <c r="D560">
        <f>SUMPRODUCT(MID(0&amp;feed!D560,LARGE(INDEX(ISNUMBER(--MID(feed!D560,ROW($1:$19),1))*
ROW($1:$19),0),ROW($1:$19))+1,1)*10^ROW($1:$19)/10)</f>
        <v>0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Questionable</v>
      </c>
      <c r="H560">
        <f>SUMPRODUCT(MID(0&amp;feed!H560,LARGE(INDEX(ISNUMBER(--MID(feed!H560,ROW($1:$1),1))*
ROW($1:$1),0),ROW($1:$1))+1,1)*10^ROW($1:$1)/10)</f>
        <v>0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10</v>
      </c>
      <c r="K560">
        <f>SUMPRODUCT(MID(0&amp;feed!K560,LARGE(INDEX(ISNUMBER(--MID(feed!K560,ROW($1:$19),1))*
ROW($1:$19),0),ROW($1:$19))+1,1)*10^ROW($1:$19)/10)</f>
        <v>3</v>
      </c>
      <c r="L560">
        <f>SUMPRODUCT(MID(0&amp;feed!L560,LARGE(INDEX(ISNUMBER(--MID(feed!L560,ROW($1:$19),1))*
ROW($1:$19),0),ROW($1:$19))+1,1)*10^ROW($1:$19)/10)</f>
        <v>1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959</v>
      </c>
      <c r="O560">
        <f>SUMPRODUCT(MID(0&amp;feed!O560,LARGE(INDEX(ISNUMBER(--MID(feed!O560,ROW($1:$5),1))*
ROW($1:$5),0),ROW($1:$5))+1,1)*10^ROW($1:$5)/10)</f>
        <v>1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feed!R560</f>
        <v>East Indies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560" t="str">
        <f>feed!U560</f>
        <v>http://blocgame.com/stats.php?id=62769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263</v>
      </c>
      <c r="AA560" s="8">
        <f>V560/N560</f>
        <v>1.8383733055265903</v>
      </c>
      <c r="AB560" s="4">
        <f>N560/6</f>
        <v>159.83333333333334</v>
      </c>
      <c r="AC560" s="4">
        <f>V560/6</f>
        <v>293.83333333333331</v>
      </c>
    </row>
    <row r="561" spans="1:29" x14ac:dyDescent="0.25">
      <c r="A561" t="str">
        <f>feed!A561</f>
        <v>Kem</v>
      </c>
      <c r="B561" t="str">
        <f>feed!B561</f>
        <v>KemKiller</v>
      </c>
      <c r="C561">
        <f>feed!C561</f>
        <v>0</v>
      </c>
      <c r="D561">
        <f>SUMPRODUCT(MID(0&amp;feed!D561,LARGE(INDEX(ISNUMBER(--MID(feed!D561,ROW($1:$19),1))*
ROW($1:$19),0),ROW($1:$19))+1,1)*10^ROW($1:$19)/10)</f>
        <v>7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Finest of the 19th century</v>
      </c>
      <c r="G561" t="str">
        <f>feed!G561</f>
        <v>Nice</v>
      </c>
      <c r="H561">
        <f>SUMPRODUCT(MID(0&amp;feed!H561,LARGE(INDEX(ISNUMBER(--MID(feed!H561,ROW($1:$1),1))*
ROW($1:$1),0),ROW($1:$1))+1,1)*10^ROW($1:$1)/10)</f>
        <v>0</v>
      </c>
      <c r="I561" t="str">
        <f>feed!I561</f>
        <v>Poor</v>
      </c>
      <c r="J561">
        <f>SUMPRODUCT(MID(0&amp;feed!J561,LARGE(INDEX(ISNUMBER(--MID(feed!J561,ROW($1:$19),1))*
ROW($1:$19),0),ROW($1:$19))+1,1)*10^ROW($1:$19)/10)</f>
        <v>38</v>
      </c>
      <c r="K561">
        <f>SUMPRODUCT(MID(0&amp;feed!K561,LARGE(INDEX(ISNUMBER(--MID(feed!K561,ROW($1:$19),1))*
ROW($1:$19),0),ROW($1:$19))+1,1)*10^ROW($1:$19)/10)</f>
        <v>2</v>
      </c>
      <c r="L561">
        <f>SUMPRODUCT(MID(0&amp;feed!L561,LARGE(INDEX(ISNUMBER(--MID(feed!L561,ROW($1:$19),1))*
ROW($1:$19),0),ROW($1:$19))+1,1)*10^ROW($1:$19)/10)</f>
        <v>0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957</v>
      </c>
      <c r="O561">
        <f>SUMPRODUCT(MID(0&amp;feed!O561,LARGE(INDEX(ISNUMBER(--MID(feed!O561,ROW($1:$5),1))*
ROW($1:$5),0),ROW($1:$5))+1,1)*10^ROW($1:$5)/10)</f>
        <v>0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feed!R561</f>
        <v>The Subcontinent</v>
      </c>
      <c r="U561" t="str">
        <f>feed!S561</f>
        <v>Neutral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561" t="str">
        <f>feed!U561</f>
        <v>http://blocgame.com/stats.php?id=63212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8517</v>
      </c>
      <c r="AA561" s="8">
        <f>V561/N561</f>
        <v>9.6833855799373048</v>
      </c>
      <c r="AB561" s="4">
        <f>N561/6</f>
        <v>159.5</v>
      </c>
      <c r="AC561" s="4">
        <f>V561/6</f>
        <v>1544.5</v>
      </c>
    </row>
    <row r="562" spans="1:29" x14ac:dyDescent="0.25">
      <c r="A562" t="str">
        <f>feed!A562</f>
        <v>morelia</v>
      </c>
      <c r="B562" t="str">
        <f>feed!B562</f>
        <v>lemambanglemai8621</v>
      </c>
      <c r="C562" t="str">
        <f>feed!C562</f>
        <v>PIRATES</v>
      </c>
      <c r="D562">
        <f>SUMPRODUCT(MID(0&amp;feed!D562,LARGE(INDEX(ISNUMBER(--MID(feed!D562,ROW($1:$19),1))*
ROW($1:$19),0),ROW($1:$19))+1,1)*10^ROW($1:$19)/10)</f>
        <v>53</v>
      </c>
      <c r="E562">
        <f>SUMPRODUCT(MID(0&amp;feed!E562,LARGE(INDEX(ISNUMBER(--MID(feed!E562,ROW($1:$19),1))*
ROW($1:$19),0),ROW($1:$19))+1,1)*10^ROW($1:$19)/10)</f>
        <v>0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0</v>
      </c>
      <c r="K562">
        <f>SUMPRODUCT(MID(0&amp;feed!K562,LARGE(INDEX(ISNUMBER(--MID(feed!K562,ROW($1:$19),1))*
ROW($1:$19),0),ROW($1:$19))+1,1)*10^ROW($1:$19)/10)</f>
        <v>14</v>
      </c>
      <c r="L562">
        <f>SUMPRODUCT(MID(0&amp;feed!L562,LARGE(INDEX(ISNUMBER(--MID(feed!L562,ROW($1:$19),1))*
ROW($1:$19),0),ROW($1:$19))+1,1)*10^ROW($1:$19)/10)</f>
        <v>8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955</v>
      </c>
      <c r="O562">
        <f>SUMPRODUCT(MID(0&amp;feed!O562,LARGE(INDEX(ISNUMBER(--MID(feed!O562,ROW($1:$5),1))*
ROW($1:$5),0),ROW($1:$5))+1,1)*10^ROW($1:$5)/10)</f>
        <v>49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Very Powerful</v>
      </c>
      <c r="S562">
        <f>IF(R562="None",0, IF(R562="Meagre",1.5, IF(R562="Small",3, IF(R562="Mediocre",4.5, IF(R562="Somewhat Large",6, IF(R562="Large",7.5, IF(R562="Powerful",9, IF(R562="Very Powerful",10,"Error"))))))))</f>
        <v>10</v>
      </c>
      <c r="T562" t="str">
        <f>feed!R562</f>
        <v>Caribbean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562" t="str">
        <f>feed!U562</f>
        <v>http://blocgame.com/stats.php?id=61850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15653</v>
      </c>
      <c r="AA562" s="8">
        <f>V562/N562</f>
        <v>26.6</v>
      </c>
      <c r="AB562" s="4">
        <f>N562/6</f>
        <v>159.16666666666666</v>
      </c>
      <c r="AC562" s="4">
        <f>V562/6</f>
        <v>4233.833333333333</v>
      </c>
    </row>
    <row r="563" spans="1:29" x14ac:dyDescent="0.25">
      <c r="A563" t="str">
        <f>feed!A563</f>
        <v>Malaysiastan</v>
      </c>
      <c r="B563" t="str">
        <f>feed!B563</f>
        <v>Pussiepounder</v>
      </c>
      <c r="C563" t="str">
        <f>feed!C563</f>
        <v>Brotherhood of Nod</v>
      </c>
      <c r="D563">
        <f>SUMPRODUCT(MID(0&amp;feed!D563,LARGE(INDEX(ISNUMBER(--MID(feed!D563,ROW($1:$19),1))*
ROW($1:$19),0),ROW($1:$19))+1,1)*10^ROW($1:$19)/10)</f>
        <v>50</v>
      </c>
      <c r="E563">
        <f>SUMPRODUCT(MID(0&amp;feed!E563,LARGE(INDEX(ISNUMBER(--MID(feed!E563,ROW($1:$19),1))*
ROW($1:$19),0),ROW($1:$19))+1,1)*10^ROW($1:$19)/10)</f>
        <v>0</v>
      </c>
      <c r="F563" t="str">
        <f>feed!F563</f>
        <v>Second World War surplus</v>
      </c>
      <c r="G563" t="str">
        <f>feed!G563</f>
        <v>Angelic</v>
      </c>
      <c r="H563">
        <f>SUMPRODUCT(MID(0&amp;feed!H563,LARGE(INDEX(ISNUMBER(--MID(feed!H563,ROW($1:$1),1))*
ROW($1:$1),0),ROW($1:$1))+1,1)*10^ROW($1:$1)/10)</f>
        <v>3</v>
      </c>
      <c r="I563" t="str">
        <f>feed!I563</f>
        <v>Poor</v>
      </c>
      <c r="J563">
        <f>SUMPRODUCT(MID(0&amp;feed!J563,LARGE(INDEX(ISNUMBER(--MID(feed!J563,ROW($1:$19),1))*
ROW($1:$19),0),ROW($1:$19))+1,1)*10^ROW($1:$19)/10)</f>
        <v>1</v>
      </c>
      <c r="K563">
        <f>SUMPRODUCT(MID(0&amp;feed!K563,LARGE(INDEX(ISNUMBER(--MID(feed!K563,ROW($1:$19),1))*
ROW($1:$19),0),ROW($1:$19))+1,1)*10^ROW($1:$19)/10)</f>
        <v>25</v>
      </c>
      <c r="L563">
        <f>SUMPRODUCT(MID(0&amp;feed!L563,LARGE(INDEX(ISNUMBER(--MID(feed!L563,ROW($1:$19),1))*
ROW($1:$19),0),ROW($1:$19))+1,1)*10^ROW($1:$19)/10)</f>
        <v>5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954</v>
      </c>
      <c r="O563">
        <f>SUMPRODUCT(MID(0&amp;feed!O563,LARGE(INDEX(ISNUMBER(--MID(feed!O563,ROW($1:$5),1))*
ROW($1:$5),0),ROW($1:$5))+1,1)*10^ROW($1:$5)/10)</f>
        <v>5</v>
      </c>
      <c r="P563" t="str">
        <f>feed!P563</f>
        <v>Plentiful</v>
      </c>
      <c r="Q563">
        <f>IF(P563=0,40, IF(P563="Depleted",0, IF(P563="Near Depletion",10, IF(P563="Plentiful",70, IF(P563="Untapped",90,"Error")))))</f>
        <v>70</v>
      </c>
      <c r="R563" t="str">
        <f>feed!Q563</f>
        <v>Very Powerful</v>
      </c>
      <c r="S563">
        <f>IF(R563="None",0, IF(R563="Meagre",1.5, IF(R563="Small",3, IF(R563="Mediocre",4.5, IF(R563="Somewhat Large",6, IF(R563="Large",7.5, IF(R563="Powerful",9, IF(R563="Very Powerful",10,"Error"))))))))</f>
        <v>10</v>
      </c>
      <c r="T563" t="str">
        <f>feed!R563</f>
        <v>Indochina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563" t="str">
        <f>feed!U563</f>
        <v>http://blocgame.com/stats.php?id=60911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23664</v>
      </c>
      <c r="AA563" s="8">
        <f>V563/N563</f>
        <v>38.955974842767297</v>
      </c>
      <c r="AB563" s="4">
        <f>N563/6</f>
        <v>159</v>
      </c>
      <c r="AC563" s="4">
        <f>V563/6</f>
        <v>6194</v>
      </c>
    </row>
    <row r="564" spans="1:29" x14ac:dyDescent="0.25">
      <c r="A564" t="str">
        <f>feed!A564</f>
        <v>Rhuer</v>
      </c>
      <c r="B564" t="str">
        <f>feed!B564</f>
        <v>Ha1000</v>
      </c>
      <c r="C564">
        <f>feed!C564</f>
        <v>0</v>
      </c>
      <c r="D564">
        <f>SUMPRODUCT(MID(0&amp;feed!D564,LARGE(INDEX(ISNUMBER(--MID(feed!D564,ROW($1:$19),1))*
ROW($1:$19),0),ROW($1:$19))+1,1)*10^ROW($1:$19)/10)</f>
        <v>7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First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1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79</v>
      </c>
      <c r="K564">
        <f>SUMPRODUCT(MID(0&amp;feed!K564,LARGE(INDEX(ISNUMBER(--MID(feed!K564,ROW($1:$19),1))*
ROW($1:$19),0),ROW($1:$19))+1,1)*10^ROW($1:$19)/10)</f>
        <v>7</v>
      </c>
      <c r="L564">
        <f>SUMPRODUCT(MID(0&amp;feed!L564,LARGE(INDEX(ISNUMBER(--MID(feed!L564,ROW($1:$19),1))*
ROW($1:$19),0),ROW($1:$19))+1,1)*10^ROW($1:$19)/10)</f>
        <v>2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953</v>
      </c>
      <c r="O564">
        <f>SUMPRODUCT(MID(0&amp;feed!O564,LARGE(INDEX(ISNUMBER(--MID(feed!O564,ROW($1:$5),1))*
ROW($1:$5),0),ROW($1:$5))+1,1)*10^ROW($1:$5)/10)</f>
        <v>1185</v>
      </c>
      <c r="P564">
        <f>feed!P564</f>
        <v>0</v>
      </c>
      <c r="Q564">
        <f>IF(P564=0,40, IF(P564="Depleted",0, IF(P564="Near Depletion",10, IF(P564="Plentiful",70, IF(P564="Untapped",90,"Error")))))</f>
        <v>40</v>
      </c>
      <c r="R564" t="str">
        <f>feed!Q564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feed!R564</f>
        <v>Arabia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564" t="str">
        <f>feed!U564</f>
        <v>http://blocgame.com/stats.php?id=63913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2615</v>
      </c>
      <c r="AA564" s="8">
        <f>V564/N564</f>
        <v>7.0724029380902413</v>
      </c>
      <c r="AB564" s="4">
        <f>N564/6</f>
        <v>158.83333333333334</v>
      </c>
      <c r="AC564" s="4">
        <f>V564/6</f>
        <v>1123.3333333333333</v>
      </c>
    </row>
    <row r="565" spans="1:29" x14ac:dyDescent="0.25">
      <c r="A565" t="str">
        <f>feed!A565</f>
        <v>Falamata</v>
      </c>
      <c r="B565" t="str">
        <f>feed!B565</f>
        <v>Hansfuergo</v>
      </c>
      <c r="C565" t="str">
        <f>feed!C565</f>
        <v>The Federal Colonies</v>
      </c>
      <c r="D565">
        <f>SUMPRODUCT(MID(0&amp;feed!D565,LARGE(INDEX(ISNUMBER(--MID(feed!D565,ROW($1:$19),1))*
ROW($1:$19),0),ROW($1:$19))+1,1)*10^ROW($1:$19)/10)</f>
        <v>43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Good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31</v>
      </c>
      <c r="L565">
        <f>SUMPRODUCT(MID(0&amp;feed!L565,LARGE(INDEX(ISNUMBER(--MID(feed!L565,ROW($1:$19),1))*
ROW($1:$19),0),ROW($1:$19))+1,1)*10^ROW($1:$19)/10)</f>
        <v>10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952</v>
      </c>
      <c r="O565">
        <f>SUMPRODUCT(MID(0&amp;feed!O565,LARGE(INDEX(ISNUMBER(--MID(feed!O565,ROW($1:$5),1))*
ROW($1:$5),0),ROW($1:$5))+1,1)*10^ROW($1:$5)/10)</f>
        <v>10</v>
      </c>
      <c r="P565" t="str">
        <f>feed!P565</f>
        <v>Plentiful</v>
      </c>
      <c r="Q565">
        <f>IF(P565=0,40, IF(P565="Depleted",0, IF(P565="Near Depletion",10, IF(P565="Plentiful",70, IF(P565="Untapped",90,"Error")))))</f>
        <v>70</v>
      </c>
      <c r="R565" t="str">
        <f>feed!Q565</f>
        <v>Powerful</v>
      </c>
      <c r="S565">
        <f>IF(R565="None",0, IF(R565="Meagre",1.5, IF(R565="Small",3, IF(R565="Mediocre",4.5, IF(R565="Somewhat Large",6, IF(R565="Large",7.5, IF(R565="Powerful",9, IF(R565="Very Powerful",10,"Error"))))))))</f>
        <v>9</v>
      </c>
      <c r="T565" t="str">
        <f>feed!R565</f>
        <v>Gran Colombia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65" t="str">
        <f>feed!U565</f>
        <v>http://blocgame.com/stats.php?id=62057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33648</v>
      </c>
      <c r="AA565" s="8">
        <f>V565/N565</f>
        <v>53.070378151260506</v>
      </c>
      <c r="AB565" s="4">
        <f>N565/6</f>
        <v>158.66666666666666</v>
      </c>
      <c r="AC565" s="4">
        <f>V565/6</f>
        <v>8420.5</v>
      </c>
    </row>
    <row r="566" spans="1:29" x14ac:dyDescent="0.25">
      <c r="A566" t="str">
        <f>feed!A566</f>
        <v>New Granada</v>
      </c>
      <c r="B566" t="str">
        <f>feed!B566</f>
        <v>Huey Long</v>
      </c>
      <c r="C566" t="str">
        <f>feed!C566</f>
        <v>The Order</v>
      </c>
      <c r="D566">
        <f>SUMPRODUCT(MID(0&amp;feed!D566,LARGE(INDEX(ISNUMBER(--MID(feed!D566,ROW($1:$19),1))*
ROW($1:$19),0),ROW($1:$19))+1,1)*10^ROW($1:$19)/10)</f>
        <v>105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3</v>
      </c>
      <c r="I566" t="str">
        <f>feed!I566</f>
        <v>Good</v>
      </c>
      <c r="J566">
        <f>SUMPRODUCT(MID(0&amp;feed!J566,LARGE(INDEX(ISNUMBER(--MID(feed!J566,ROW($1:$19),1))*
ROW($1:$19),0),ROW($1:$19))+1,1)*10^ROW($1:$19)/10)</f>
        <v>8</v>
      </c>
      <c r="K566">
        <f>SUMPRODUCT(MID(0&amp;feed!K566,LARGE(INDEX(ISNUMBER(--MID(feed!K566,ROW($1:$19),1))*
ROW($1:$19),0),ROW($1:$19))+1,1)*10^ROW($1:$19)/10)</f>
        <v>21</v>
      </c>
      <c r="L566">
        <f>SUMPRODUCT(MID(0&amp;feed!L566,LARGE(INDEX(ISNUMBER(--MID(feed!L566,ROW($1:$19),1))*
ROW($1:$19),0),ROW($1:$19))+1,1)*10^ROW($1:$19)/10)</f>
        <v>7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950</v>
      </c>
      <c r="O566">
        <f>SUMPRODUCT(MID(0&amp;feed!O566,LARGE(INDEX(ISNUMBER(--MID(feed!O566,ROW($1:$5),1))*
ROW($1:$5),0),ROW($1:$5))+1,1)*10^ROW($1:$5)/10)</f>
        <v>421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feed!R566</f>
        <v>Southern Cone</v>
      </c>
      <c r="U566" t="str">
        <f>feed!S566</f>
        <v>United States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566" t="str">
        <f>feed!U566</f>
        <v>http://blocgame.com/stats.php?id=63401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16927</v>
      </c>
      <c r="AA566" s="8">
        <f>V566/N566</f>
        <v>31.238947368421051</v>
      </c>
      <c r="AB566" s="4">
        <f>N566/6</f>
        <v>158.33333333333334</v>
      </c>
      <c r="AC566" s="4">
        <f>V566/6</f>
        <v>4946.166666666667</v>
      </c>
    </row>
    <row r="567" spans="1:29" x14ac:dyDescent="0.25">
      <c r="A567" t="str">
        <f>feed!A567</f>
        <v>Pahang Power</v>
      </c>
      <c r="B567" t="str">
        <f>feed!B567</f>
        <v>Kerol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129</v>
      </c>
      <c r="E567">
        <f>SUMPRODUCT(MID(0&amp;feed!E567,LARGE(INDEX(ISNUMBER(--MID(feed!E567,ROW($1:$19),1))*
ROW($1:$19),0),ROW($1:$19))+1,1)*10^ROW($1:$19)/10)</f>
        <v>1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3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9</v>
      </c>
      <c r="K567">
        <f>SUMPRODUCT(MID(0&amp;feed!K567,LARGE(INDEX(ISNUMBER(--MID(feed!K567,ROW($1:$19),1))*
ROW($1:$19),0),ROW($1:$19))+1,1)*10^ROW($1:$19)/10)</f>
        <v>15</v>
      </c>
      <c r="L567">
        <f>SUMPRODUCT(MID(0&amp;feed!L567,LARGE(INDEX(ISNUMBER(--MID(feed!L567,ROW($1:$19),1))*
ROW($1:$19),0),ROW($1:$19))+1,1)*10^ROW($1:$19)/10)</f>
        <v>7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949</v>
      </c>
      <c r="O567">
        <f>SUMPRODUCT(MID(0&amp;feed!O567,LARGE(INDEX(ISNUMBER(--MID(feed!O567,ROW($1:$5),1))*
ROW($1:$5),0),ROW($1:$5))+1,1)*10^ROW($1:$5)/10)</f>
        <v>605</v>
      </c>
      <c r="P567" t="str">
        <f>feed!P567</f>
        <v>Untapped</v>
      </c>
      <c r="Q567">
        <f>IF(P567=0,40, IF(P567="Depleted",0, IF(P567="Near Depletion",10, IF(P567="Plentiful",70, IF(P567="Untapped",90,"Error")))))</f>
        <v>90</v>
      </c>
      <c r="R567" t="str">
        <f>feed!Q567</f>
        <v>Very Powerful</v>
      </c>
      <c r="S567">
        <f>IF(R567="None",0, IF(R567="Meagre",1.5, IF(R567="Small",3, IF(R567="Mediocre",4.5, IF(R567="Somewhat Large",6, IF(R567="Large",7.5, IF(R567="Powerful",9, IF(R567="Very Powerful",10,"Error"))))))))</f>
        <v>10</v>
      </c>
      <c r="T567" t="str">
        <f>feed!R567</f>
        <v>East Indies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567" t="str">
        <f>feed!U567</f>
        <v>http://blocgame.com/stats.php?id=60578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21305</v>
      </c>
      <c r="AA567" s="8">
        <f>V567/N567</f>
        <v>33.514225500526869</v>
      </c>
      <c r="AB567" s="4">
        <f>N567/6</f>
        <v>158.16666666666666</v>
      </c>
      <c r="AC567" s="4">
        <f>V567/6</f>
        <v>5300.833333333333</v>
      </c>
    </row>
    <row r="568" spans="1:29" x14ac:dyDescent="0.25">
      <c r="A568" t="str">
        <f>feed!A569</f>
        <v>Ashbury</v>
      </c>
      <c r="B568" t="str">
        <f>feed!B569</f>
        <v>Mr.Southward</v>
      </c>
      <c r="C568">
        <f>feed!C569</f>
        <v>0</v>
      </c>
      <c r="D568">
        <f>SUMPRODUCT(MID(0&amp;feed!D569,LARGE(INDEX(ISNUMBER(--MID(feed!D569,ROW($1:$19),1))*
ROW($1:$19),0),ROW($1:$19))+1,1)*10^ROW($1:$19)/10)</f>
        <v>86</v>
      </c>
      <c r="E568">
        <f>SUMPRODUCT(MID(0&amp;feed!E569,LARGE(INDEX(ISNUMBER(--MID(feed!E569,ROW($1:$19),1))*
ROW($1:$19),0),ROW($1:$19))+1,1)*10^ROW($1:$19)/10)</f>
        <v>5</v>
      </c>
      <c r="F568" t="str">
        <f>feed!F569</f>
        <v>Second World War surplus</v>
      </c>
      <c r="G568" t="str">
        <f>feed!G569</f>
        <v>Gandhi-like</v>
      </c>
      <c r="H568">
        <f>SUMPRODUCT(MID(0&amp;feed!H569,LARGE(INDEX(ISNUMBER(--MID(feed!H569,ROW($1:$1),1))*
ROW($1:$1),0),ROW($1:$1))+1,1)*10^ROW($1:$1)/10)</f>
        <v>4</v>
      </c>
      <c r="I568" t="str">
        <f>feed!I569</f>
        <v>Elite</v>
      </c>
      <c r="J568">
        <f>SUMPRODUCT(MID(0&amp;feed!J569,LARGE(INDEX(ISNUMBER(--MID(feed!J569,ROW($1:$19),1))*
ROW($1:$19),0),ROW($1:$19))+1,1)*10^ROW($1:$19)/10)</f>
        <v>14</v>
      </c>
      <c r="K568">
        <f>SUMPRODUCT(MID(0&amp;feed!K569,LARGE(INDEX(ISNUMBER(--MID(feed!K569,ROW($1:$19),1))*
ROW($1:$19),0),ROW($1:$19))+1,1)*10^ROW($1:$19)/10)</f>
        <v>28</v>
      </c>
      <c r="L568">
        <f>SUMPRODUCT(MID(0&amp;feed!L569,LARGE(INDEX(ISNUMBER(--MID(feed!L569,ROW($1:$19),1))*
ROW($1:$19),0),ROW($1:$19))+1,1)*10^ROW($1:$19)/10)</f>
        <v>9</v>
      </c>
      <c r="M568" t="str">
        <f>feed!M569</f>
        <v>Free Market</v>
      </c>
      <c r="N568">
        <f>SUMPRODUCT(MID(0&amp;feed!N569,LARGE(INDEX(ISNUMBER(--MID(feed!N569,ROW($1:$5),1))*
ROW($1:$5),0),ROW($1:$5))+1,1)*10^ROW($1:$5)/10)</f>
        <v>948</v>
      </c>
      <c r="O568">
        <f>SUMPRODUCT(MID(0&amp;feed!O569,LARGE(INDEX(ISNUMBER(--MID(feed!O569,ROW($1:$5),1))*
ROW($1:$5),0),ROW($1:$5))+1,1)*10^ROW($1:$5)/10)</f>
        <v>102</v>
      </c>
      <c r="P568" t="str">
        <f>feed!P569</f>
        <v>Untapped</v>
      </c>
      <c r="Q568">
        <f>IF(P568=0,40, IF(P568="Depleted",0, IF(P568="Near Depletion",10, IF(P568="Plentiful",70, IF(P568="Untapped",90,"Error")))))</f>
        <v>90</v>
      </c>
      <c r="R568" t="str">
        <f>feed!Q569</f>
        <v>Large</v>
      </c>
      <c r="S568">
        <f>IF(R568="None",0, IF(R568="Meagre",1.5, IF(R568="Small",3, IF(R568="Mediocre",4.5, IF(R568="Somewhat Large",6, IF(R568="Large",7.5, IF(R568="Powerful",9, IF(R568="Very Powerful",10,"Error"))))))))</f>
        <v>7.5</v>
      </c>
      <c r="T568" t="str">
        <f>feed!R569</f>
        <v>Pacific Rim</v>
      </c>
      <c r="U568" t="str">
        <f>feed!S569</f>
        <v>United States</v>
      </c>
      <c r="V568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568" t="str">
        <f>feed!U569</f>
        <v>http://blocgame.com/stats.php?id=64755</v>
      </c>
      <c r="X568" s="4">
        <f>SUMPRODUCT(MID(0&amp;feed!V569,LARGE(INDEX(ISNUMBER(--MID(feed!V569,ROW($1:$5),1))*
ROW($1:$5),0),ROW($1:$5))+1,1)*10^ROW($1:$5)/10)</f>
        <v>0</v>
      </c>
      <c r="Y568">
        <f>feed!W569</f>
        <v>0</v>
      </c>
      <c r="Z568" s="4">
        <f>V568-H568*750-K568*375-L568*375</f>
        <v>25702</v>
      </c>
      <c r="AA568" s="8">
        <f>V568/N568</f>
        <v>44.912447257383967</v>
      </c>
      <c r="AB568" s="4">
        <f>N568/6</f>
        <v>158</v>
      </c>
      <c r="AC568" s="4">
        <f>V568/6</f>
        <v>7096.166666666667</v>
      </c>
    </row>
    <row r="569" spans="1:29" x14ac:dyDescent="0.25">
      <c r="A569" t="str">
        <f>feed!A568</f>
        <v>Tok Jembal</v>
      </c>
      <c r="B569" t="str">
        <f>feed!B568</f>
        <v>Lady H</v>
      </c>
      <c r="C569" t="str">
        <f>feed!C568</f>
        <v>The Order</v>
      </c>
      <c r="D569">
        <f>SUMPRODUCT(MID(0&amp;feed!D568,LARGE(INDEX(ISNUMBER(--MID(feed!D568,ROW($1:$19),1))*
ROW($1:$19),0),ROW($1:$19))+1,1)*10^ROW($1:$19)/10)</f>
        <v>70</v>
      </c>
      <c r="E569">
        <f>SUMPRODUCT(MID(0&amp;feed!E568,LARGE(INDEX(ISNUMBER(--MID(feed!E568,ROW($1:$19),1))*
ROW($1:$19),0),ROW($1:$19))+1,1)*10^ROW($1:$19)/10)</f>
        <v>0</v>
      </c>
      <c r="F569" t="str">
        <f>feed!F568</f>
        <v>Second World War surplus</v>
      </c>
      <c r="G569" t="str">
        <f>feed!G568</f>
        <v>Gandhi-like</v>
      </c>
      <c r="H569">
        <f>SUMPRODUCT(MID(0&amp;feed!H568,LARGE(INDEX(ISNUMBER(--MID(feed!H568,ROW($1:$1),1))*
ROW($1:$1),0),ROW($1:$1))+1,1)*10^ROW($1:$1)/10)</f>
        <v>2</v>
      </c>
      <c r="I569" t="str">
        <f>feed!I568</f>
        <v>Poor</v>
      </c>
      <c r="J569">
        <f>SUMPRODUCT(MID(0&amp;feed!J568,LARGE(INDEX(ISNUMBER(--MID(feed!J568,ROW($1:$19),1))*
ROW($1:$19),0),ROW($1:$19))+1,1)*10^ROW($1:$19)/10)</f>
        <v>1</v>
      </c>
      <c r="K569">
        <f>SUMPRODUCT(MID(0&amp;feed!K568,LARGE(INDEX(ISNUMBER(--MID(feed!K568,ROW($1:$19),1))*
ROW($1:$19),0),ROW($1:$19))+1,1)*10^ROW($1:$19)/10)</f>
        <v>16</v>
      </c>
      <c r="L569">
        <f>SUMPRODUCT(MID(0&amp;feed!L568,LARGE(INDEX(ISNUMBER(--MID(feed!L568,ROW($1:$19),1))*
ROW($1:$19),0),ROW($1:$19))+1,1)*10^ROW($1:$19)/10)</f>
        <v>17</v>
      </c>
      <c r="M569" t="str">
        <f>feed!M568</f>
        <v>Mixed Economy</v>
      </c>
      <c r="N569">
        <f>SUMPRODUCT(MID(0&amp;feed!N568,LARGE(INDEX(ISNUMBER(--MID(feed!N568,ROW($1:$5),1))*
ROW($1:$5),0),ROW($1:$5))+1,1)*10^ROW($1:$5)/10)</f>
        <v>948</v>
      </c>
      <c r="O569">
        <f>SUMPRODUCT(MID(0&amp;feed!O568,LARGE(INDEX(ISNUMBER(--MID(feed!O568,ROW($1:$5),1))*
ROW($1:$5),0),ROW($1:$5))+1,1)*10^ROW($1:$5)/10)</f>
        <v>1358</v>
      </c>
      <c r="P569" t="str">
        <f>feed!P568</f>
        <v>Untapped</v>
      </c>
      <c r="Q569">
        <f>IF(P569=0,40, IF(P569="Depleted",0, IF(P569="Near Depletion",10, IF(P569="Plentiful",70, IF(P569="Untapped",90,"Error")))))</f>
        <v>90</v>
      </c>
      <c r="R569" t="str">
        <f>feed!Q568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feed!R568</f>
        <v>Arabia</v>
      </c>
      <c r="U569" t="str">
        <f>feed!S568</f>
        <v>Neutral</v>
      </c>
      <c r="V569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569" t="str">
        <f>feed!U568</f>
        <v>http://blocgame.com/stats.php?id=60840</v>
      </c>
      <c r="X569" s="4">
        <f>SUMPRODUCT(MID(0&amp;feed!V568,LARGE(INDEX(ISNUMBER(--MID(feed!V568,ROW($1:$5),1))*
ROW($1:$5),0),ROW($1:$5))+1,1)*10^ROW($1:$5)/10)</f>
        <v>0</v>
      </c>
      <c r="Y569">
        <f>feed!W568</f>
        <v>0</v>
      </c>
      <c r="Z569" s="4">
        <f>V569-H569*750-K569*375-L569*375</f>
        <v>12752</v>
      </c>
      <c r="AA569" s="8">
        <f>V569/N569</f>
        <v>28.087552742616033</v>
      </c>
      <c r="AB569" s="4">
        <f>N569/6</f>
        <v>158</v>
      </c>
      <c r="AC569" s="4">
        <f>V569/6</f>
        <v>4437.833333333333</v>
      </c>
    </row>
    <row r="570" spans="1:29" x14ac:dyDescent="0.25">
      <c r="A570" t="str">
        <f>feed!A570</f>
        <v>La Federacion</v>
      </c>
      <c r="B570" t="str">
        <f>feed!B570</f>
        <v>Jose Raul Martinez</v>
      </c>
      <c r="C570" t="str">
        <f>feed!C570</f>
        <v>The Fallen</v>
      </c>
      <c r="D570">
        <f>SUMPRODUCT(MID(0&amp;feed!D570,LARGE(INDEX(ISNUMBER(--MID(feed!D570,ROW($1:$19),1))*
ROW($1:$19),0),ROW($1:$19))+1,1)*10^ROW($1:$19)/10)</f>
        <v>57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1</v>
      </c>
      <c r="I570" t="str">
        <f>feed!I570</f>
        <v>Standard</v>
      </c>
      <c r="J570">
        <f>SUMPRODUCT(MID(0&amp;feed!J570,LARGE(INDEX(ISNUMBER(--MID(feed!J570,ROW($1:$19),1))*
ROW($1:$19),0),ROW($1:$19))+1,1)*10^ROW($1:$19)/10)</f>
        <v>11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1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942</v>
      </c>
      <c r="O570">
        <f>SUMPRODUCT(MID(0&amp;feed!O570,LARGE(INDEX(ISNUMBER(--MID(feed!O570,ROW($1:$5),1))*
ROW($1:$5),0),ROW($1:$5))+1,1)*10^ROW($1:$5)/10)</f>
        <v>369</v>
      </c>
      <c r="P570" t="str">
        <f>feed!P570</f>
        <v>Plentiful</v>
      </c>
      <c r="Q570">
        <f>IF(P570=0,40, IF(P570="Depleted",0, IF(P570="Near Depletion",10, IF(P570="Plentiful",70, IF(P570="Untapped",90,"Error")))))</f>
        <v>70</v>
      </c>
      <c r="R570" t="str">
        <f>feed!Q570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feed!R570</f>
        <v>Mesoamerica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570" t="str">
        <f>feed!U570</f>
        <v>http://blocgame.com/stats.php?id=64281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27993</v>
      </c>
      <c r="AA570" s="8">
        <f>V570/N570</f>
        <v>33.29936305732484</v>
      </c>
      <c r="AB570" s="4">
        <f>N570/6</f>
        <v>157</v>
      </c>
      <c r="AC570" s="4">
        <f>V570/6</f>
        <v>5228</v>
      </c>
    </row>
    <row r="571" spans="1:29" x14ac:dyDescent="0.25">
      <c r="A571" t="str">
        <f>feed!A571</f>
        <v>Dirk-Dirkastan</v>
      </c>
      <c r="B571" t="str">
        <f>feed!B571</f>
        <v>Vyper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70</v>
      </c>
      <c r="E571">
        <f>SUMPRODUCT(MID(0&amp;feed!E571,LARGE(INDEX(ISNUMBER(--MID(feed!E571,ROW($1:$19),1))*
ROW($1:$19),0),ROW($1:$19))+1,1)*10^ROW($1:$19)/10)</f>
        <v>2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11</v>
      </c>
      <c r="K571">
        <f>SUMPRODUCT(MID(0&amp;feed!K571,LARGE(INDEX(ISNUMBER(--MID(feed!K571,ROW($1:$19),1))*
ROW($1:$19),0),ROW($1:$19))+1,1)*10^ROW($1:$19)/10)</f>
        <v>26</v>
      </c>
      <c r="L571">
        <f>SUMPRODUCT(MID(0&amp;feed!L571,LARGE(INDEX(ISNUMBER(--MID(feed!L571,ROW($1:$19),1))*
ROW($1:$19),0),ROW($1:$19))+1,1)*10^ROW($1:$19)/10)</f>
        <v>12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940</v>
      </c>
      <c r="O571">
        <f>SUMPRODUCT(MID(0&amp;feed!O571,LARGE(INDEX(ISNUMBER(--MID(feed!O571,ROW($1:$5),1))*
ROW($1:$5),0),ROW($1:$5))+1,1)*10^ROW($1:$5)/10)</f>
        <v>449</v>
      </c>
      <c r="P571" t="str">
        <f>feed!P571</f>
        <v>Near Depletion</v>
      </c>
      <c r="Q571">
        <f>IF(P571=0,40, IF(P571="Depleted",0, IF(P571="Near Depletion",10, IF(P571="Plentiful",70, IF(P571="Untapped",90,"Error")))))</f>
        <v>10</v>
      </c>
      <c r="R571" t="str">
        <f>feed!Q571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feed!R571</f>
        <v>Caribbean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571" t="str">
        <f>feed!U571</f>
        <v>http://blocgame.com/stats.php?id=63936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23284</v>
      </c>
      <c r="AA571" s="8">
        <f>V571/N571</f>
        <v>42.323404255319147</v>
      </c>
      <c r="AB571" s="4">
        <f>N571/6</f>
        <v>156.66666666666666</v>
      </c>
      <c r="AC571" s="4">
        <f>V571/6</f>
        <v>6630.666666666667</v>
      </c>
    </row>
    <row r="572" spans="1:29" x14ac:dyDescent="0.25">
      <c r="A572" t="str">
        <f>feed!A572</f>
        <v>Chaz</v>
      </c>
      <c r="B572" t="str">
        <f>feed!B572</f>
        <v>Jack Urzak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97</v>
      </c>
      <c r="E572">
        <f>SUMPRODUCT(MID(0&amp;feed!E572,LARGE(INDEX(ISNUMBER(--MID(feed!E572,ROW($1:$19),1))*
ROW($1:$19),0),ROW($1:$19))+1,1)*10^ROW($1:$19)/10)</f>
        <v>4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2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3</v>
      </c>
      <c r="K572">
        <f>SUMPRODUCT(MID(0&amp;feed!K572,LARGE(INDEX(ISNUMBER(--MID(feed!K572,ROW($1:$19),1))*
ROW($1:$19),0),ROW($1:$19))+1,1)*10^ROW($1:$19)/10)</f>
        <v>23</v>
      </c>
      <c r="L572">
        <f>SUMPRODUCT(MID(0&amp;feed!L572,LARGE(INDEX(ISNUMBER(--MID(feed!L572,ROW($1:$19),1))*
ROW($1:$19),0),ROW($1:$19))+1,1)*10^ROW($1:$19)/10)</f>
        <v>8</v>
      </c>
      <c r="M572" t="str">
        <f>feed!M572</f>
        <v>Free Market</v>
      </c>
      <c r="N572">
        <f>SUMPRODUCT(MID(0&amp;feed!N572,LARGE(INDEX(ISNUMBER(--MID(feed!N572,ROW($1:$5),1))*
ROW($1:$5),0),ROW($1:$5))+1,1)*10^ROW($1:$5)/10)</f>
        <v>939</v>
      </c>
      <c r="O572">
        <f>SUMPRODUCT(MID(0&amp;feed!O572,LARGE(INDEX(ISNUMBER(--MID(feed!O572,ROW($1:$5),1))*
ROW($1:$5),0),ROW($1:$5))+1,1)*10^ROW($1:$5)/10)</f>
        <v>927</v>
      </c>
      <c r="P572" t="str">
        <f>feed!P572</f>
        <v>Plentiful</v>
      </c>
      <c r="Q572">
        <f>IF(P572=0,40, IF(P572="Depleted",0, IF(P572="Near Depletion",10, IF(P572="Plentiful",70, IF(P572="Untapped",90,"Error")))))</f>
        <v>70</v>
      </c>
      <c r="R572" t="str">
        <f>feed!Q572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feed!R572</f>
        <v>East Africa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572" t="str">
        <f>feed!U572</f>
        <v>http://blocgame.com/stats.php?id=63326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26421</v>
      </c>
      <c r="AA572" s="8">
        <f>V572/N572</f>
        <v>42.115015974440894</v>
      </c>
      <c r="AB572" s="4">
        <f>N572/6</f>
        <v>156.5</v>
      </c>
      <c r="AC572" s="4">
        <f>V572/6</f>
        <v>6591</v>
      </c>
    </row>
    <row r="573" spans="1:29" x14ac:dyDescent="0.25">
      <c r="A573" t="str">
        <f>feed!A573</f>
        <v>Pingaslavia</v>
      </c>
      <c r="B573" t="str">
        <f>feed!B573</f>
        <v>CowsRTasty</v>
      </c>
      <c r="C573" t="str">
        <f>feed!C573</f>
        <v>Interpol</v>
      </c>
      <c r="D573">
        <f>SUMPRODUCT(MID(0&amp;feed!D573,LARGE(INDEX(ISNUMBER(--MID(feed!D573,ROW($1:$19),1))*
ROW($1:$19),0),ROW($1:$19))+1,1)*10^ROW($1:$19)/10)</f>
        <v>38</v>
      </c>
      <c r="E573">
        <f>SUMPRODUCT(MID(0&amp;feed!E573,LARGE(INDEX(ISNUMBER(--MID(feed!E573,ROW($1:$19),1))*
ROW($1:$19),0),ROW($1:$19))+1,1)*10^ROW($1:$19)/10)</f>
        <v>0</v>
      </c>
      <c r="F573" t="str">
        <f>feed!F573</f>
        <v>Korean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Good</v>
      </c>
      <c r="J573">
        <f>SUMPRODUCT(MID(0&amp;feed!J573,LARGE(INDEX(ISNUMBER(--MID(feed!J573,ROW($1:$19),1))*
ROW($1:$19),0),ROW($1:$19))+1,1)*10^ROW($1:$19)/10)</f>
        <v>36</v>
      </c>
      <c r="K573">
        <f>SUMPRODUCT(MID(0&amp;feed!K573,LARGE(INDEX(ISNUMBER(--MID(feed!K573,ROW($1:$19),1))*
ROW($1:$19),0),ROW($1:$19))+1,1)*10^ROW($1:$19)/10)</f>
        <v>15</v>
      </c>
      <c r="L573">
        <f>SUMPRODUCT(MID(0&amp;feed!L573,LARGE(INDEX(ISNUMBER(--MID(feed!L573,ROW($1:$19),1))*
ROW($1:$19),0),ROW($1:$19))+1,1)*10^ROW($1:$19)/10)</f>
        <v>3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934</v>
      </c>
      <c r="O573">
        <f>SUMPRODUCT(MID(0&amp;feed!O573,LARGE(INDEX(ISNUMBER(--MID(feed!O573,ROW($1:$5),1))*
ROW($1:$5),0),ROW($1:$5))+1,1)*10^ROW($1:$5)/10)</f>
        <v>462</v>
      </c>
      <c r="P573" t="str">
        <f>feed!P573</f>
        <v>Untapped</v>
      </c>
      <c r="Q573">
        <f>IF(P573=0,40, IF(P573="Depleted",0, IF(P573="Near Depletion",10, IF(P573="Plentiful",70, IF(P573="Untapped",90,"Error")))))</f>
        <v>90</v>
      </c>
      <c r="R573" t="str">
        <f>feed!Q573</f>
        <v>Powerful</v>
      </c>
      <c r="S573">
        <f>IF(R573="None",0, IF(R573="Meagre",1.5, IF(R573="Small",3, IF(R573="Mediocre",4.5, IF(R573="Somewhat Large",6, IF(R573="Large",7.5, IF(R573="Powerful",9, IF(R573="Very Powerful",10,"Error"))))))))</f>
        <v>9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573" t="str">
        <f>feed!U573</f>
        <v>http://blocgame.com/stats.php?id=6730</v>
      </c>
      <c r="X573" s="4">
        <f>SUMPRODUCT(MID(0&amp;feed!V573,LARGE(INDEX(ISNUMBER(--MID(feed!V573,ROW($1:$5),1))*
ROW($1:$5),0),ROW($1:$5))+1,1)*10^ROW($1:$5)/10)</f>
        <v>1</v>
      </c>
      <c r="Y573">
        <f>feed!W573</f>
        <v>0</v>
      </c>
      <c r="Z573" s="4">
        <f>V573-H573*750-K573*375-L573*375</f>
        <v>17145</v>
      </c>
      <c r="AA573" s="8">
        <f>V573/N573</f>
        <v>26.386509635974303</v>
      </c>
      <c r="AB573" s="4">
        <f>N573/6</f>
        <v>155.66666666666666</v>
      </c>
      <c r="AC573" s="4">
        <f>V573/6</f>
        <v>4107.5</v>
      </c>
    </row>
    <row r="574" spans="1:29" x14ac:dyDescent="0.25">
      <c r="A574" t="str">
        <f>feed!A574</f>
        <v>Acirassi</v>
      </c>
      <c r="B574" t="str">
        <f>feed!B574</f>
        <v>Flexy</v>
      </c>
      <c r="C574" t="str">
        <f>feed!C574</f>
        <v>The Fallen</v>
      </c>
      <c r="D574">
        <f>SUMPRODUCT(MID(0&amp;feed!D574,LARGE(INDEX(ISNUMBER(--MID(feed!D574,ROW($1:$19),1))*
ROW($1:$19),0),ROW($1:$19))+1,1)*10^ROW($1:$19)/10)</f>
        <v>208</v>
      </c>
      <c r="E574">
        <f>SUMPRODUCT(MID(0&amp;feed!E574,LARGE(INDEX(ISNUMBER(--MID(feed!E574,ROW($1:$19),1))*
ROW($1:$19),0),ROW($1:$19))+1,1)*10^ROW($1:$19)/10)</f>
        <v>22</v>
      </c>
      <c r="F574" t="str">
        <f>feed!F574</f>
        <v>Vietnam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6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7</v>
      </c>
      <c r="K574">
        <f>SUMPRODUCT(MID(0&amp;feed!K574,LARGE(INDEX(ISNUMBER(--MID(feed!K574,ROW($1:$19),1))*
ROW($1:$19),0),ROW($1:$19))+1,1)*10^ROW($1:$19)/10)</f>
        <v>95</v>
      </c>
      <c r="L574">
        <f>SUMPRODUCT(MID(0&amp;feed!L574,LARGE(INDEX(ISNUMBER(--MID(feed!L574,ROW($1:$19),1))*
ROW($1:$19),0),ROW($1:$19))+1,1)*10^ROW($1:$19)/10)</f>
        <v>75</v>
      </c>
      <c r="M574" t="str">
        <f>feed!M574</f>
        <v>Free Market</v>
      </c>
      <c r="N574">
        <f>SUMPRODUCT(MID(0&amp;feed!N574,LARGE(INDEX(ISNUMBER(--MID(feed!N574,ROW($1:$5),1))*
ROW($1:$5),0),ROW($1:$5))+1,1)*10^ROW($1:$5)/10)</f>
        <v>934</v>
      </c>
      <c r="O574">
        <f>SUMPRODUCT(MID(0&amp;feed!O574,LARGE(INDEX(ISNUMBER(--MID(feed!O574,ROW($1:$5),1))*
ROW($1:$5),0),ROW($1:$5))+1,1)*10^ROW($1:$5)/10)</f>
        <v>9183</v>
      </c>
      <c r="P574" t="str">
        <f>feed!P574</f>
        <v>Untapped</v>
      </c>
      <c r="Q574">
        <f>IF(P574=0,40, IF(P574="Depleted",0, IF(P574="Near Depletion",10, IF(P574="Plentiful",70, IF(P574="Untapped",90,"Error")))))</f>
        <v>90</v>
      </c>
      <c r="R574" t="str">
        <f>feed!Q574</f>
        <v>Very Powerful</v>
      </c>
      <c r="S574">
        <f>IF(R574="None",0, IF(R574="Meagre",1.5, IF(R574="Small",3, IF(R574="Mediocre",4.5, IF(R574="Somewhat Large",6, IF(R574="Large",7.5, IF(R574="Powerful",9, IF(R574="Very Powerful",10,"Error"))))))))</f>
        <v>10</v>
      </c>
      <c r="T574" t="str">
        <f>feed!R574</f>
        <v>Mesopotamia</v>
      </c>
      <c r="U574" t="str">
        <f>feed!S574</f>
        <v>United States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574" t="str">
        <f>feed!U574</f>
        <v>http://blocgame.com/stats.php?id=49805</v>
      </c>
      <c r="X574" s="4">
        <f>SUMPRODUCT(MID(0&amp;feed!V574,LARGE(INDEX(ISNUMBER(--MID(feed!V574,ROW($1:$5),1))*
ROW($1:$5),0),ROW($1:$5))+1,1)*10^ROW($1:$5)/10)</f>
        <v>1</v>
      </c>
      <c r="Y574">
        <f>feed!W574</f>
        <v>0</v>
      </c>
      <c r="Z574" s="4">
        <f>V574-H574*750-K574*375-L574*375</f>
        <v>47746</v>
      </c>
      <c r="AA574" s="8">
        <f>V574/N574</f>
        <v>124.19271948608137</v>
      </c>
      <c r="AB574" s="4">
        <f>N574/6</f>
        <v>155.66666666666666</v>
      </c>
      <c r="AC574" s="4">
        <f>V574/6</f>
        <v>19332.666666666668</v>
      </c>
    </row>
    <row r="575" spans="1:29" x14ac:dyDescent="0.25">
      <c r="A575" t="str">
        <f>feed!A575</f>
        <v>SAMSON</v>
      </c>
      <c r="B575" t="str">
        <f>feed!B575</f>
        <v>Delilah</v>
      </c>
      <c r="C575" t="str">
        <f>feed!C575</f>
        <v>PIRATES</v>
      </c>
      <c r="D575">
        <f>SUMPRODUCT(MID(0&amp;feed!D575,LARGE(INDEX(ISNUMBER(--MID(feed!D575,ROW($1:$19),1))*
ROW($1:$19),0),ROW($1:$19))+1,1)*10^ROW($1:$19)/10)</f>
        <v>31</v>
      </c>
      <c r="E575">
        <f>SUMPRODUCT(MID(0&amp;feed!E575,LARGE(INDEX(ISNUMBER(--MID(feed!E575,ROW($1:$19),1))*
ROW($1:$19),0),ROW($1:$19))+1,1)*10^ROW($1:$19)/10)</f>
        <v>0</v>
      </c>
      <c r="F575" t="str">
        <f>feed!F575</f>
        <v>Second World War surplus</v>
      </c>
      <c r="G575" t="str">
        <f>feed!G575</f>
        <v>Questionable</v>
      </c>
      <c r="H575">
        <f>SUMPRODUCT(MID(0&amp;feed!H575,LARGE(INDEX(ISNUMBER(--MID(feed!H575,ROW($1:$1),1))*
ROW($1:$1),0),ROW($1:$1))+1,1)*10^ROW($1:$1)/10)</f>
        <v>1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19</v>
      </c>
      <c r="K575">
        <f>SUMPRODUCT(MID(0&amp;feed!K575,LARGE(INDEX(ISNUMBER(--MID(feed!K575,ROW($1:$19),1))*
ROW($1:$19),0),ROW($1:$19))+1,1)*10^ROW($1:$19)/10)</f>
        <v>6</v>
      </c>
      <c r="L575">
        <f>SUMPRODUCT(MID(0&amp;feed!L575,LARGE(INDEX(ISNUMBER(--MID(feed!L575,ROW($1:$19),1))*
ROW($1:$19),0),ROW($1:$19))+1,1)*10^ROW($1:$19)/10)</f>
        <v>6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934</v>
      </c>
      <c r="O575">
        <f>SUMPRODUCT(MID(0&amp;feed!O575,LARGE(INDEX(ISNUMBER(--MID(feed!O575,ROW($1:$5),1))*
ROW($1:$5),0),ROW($1:$5))+1,1)*10^ROW($1:$5)/10)</f>
        <v>2287</v>
      </c>
      <c r="P575">
        <f>feed!P575</f>
        <v>0</v>
      </c>
      <c r="Q575">
        <f>IF(P575=0,40, IF(P575="Depleted",0, IF(P575="Near Depletion",10, IF(P575="Plentiful",70, IF(P575="Untapped",90,"Error")))))</f>
        <v>40</v>
      </c>
      <c r="R575" t="str">
        <f>feed!Q575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feed!R575</f>
        <v>Egypt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75" t="str">
        <f>feed!U575</f>
        <v>http://blocgame.com/stats.php?id=62316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3183</v>
      </c>
      <c r="AA575" s="8">
        <f>V575/N575</f>
        <v>9.0289079229122056</v>
      </c>
      <c r="AB575" s="4">
        <f>N575/6</f>
        <v>155.66666666666666</v>
      </c>
      <c r="AC575" s="4">
        <f>V575/6</f>
        <v>1405.5</v>
      </c>
    </row>
    <row r="576" spans="1:29" x14ac:dyDescent="0.25">
      <c r="A576" t="str">
        <f>feed!A576</f>
        <v>Clearwater</v>
      </c>
      <c r="B576" t="str">
        <f>feed!B576</f>
        <v>Creedence</v>
      </c>
      <c r="C576">
        <f>feed!C576</f>
        <v>0</v>
      </c>
      <c r="D576">
        <f>SUMPRODUCT(MID(0&amp;feed!D576,LARGE(INDEX(ISNUMBER(--MID(feed!D576,ROW($1:$19),1))*
ROW($1:$19),0),ROW($1:$19))+1,1)*10^ROW($1:$19)/10)</f>
        <v>2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Good</v>
      </c>
      <c r="H576">
        <f>SUMPRODUCT(MID(0&amp;feed!H576,LARGE(INDEX(ISNUMBER(--MID(feed!H576,ROW($1:$1),1))*
ROW($1:$1),0),ROW($1:$1))+1,1)*10^ROW($1:$1)/10)</f>
        <v>1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38</v>
      </c>
      <c r="K576">
        <f>SUMPRODUCT(MID(0&amp;feed!K576,LARGE(INDEX(ISNUMBER(--MID(feed!K576,ROW($1:$19),1))*
ROW($1:$19),0),ROW($1:$19))+1,1)*10^ROW($1:$19)/10)</f>
        <v>10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932</v>
      </c>
      <c r="O576">
        <f>SUMPRODUCT(MID(0&amp;feed!O576,LARGE(INDEX(ISNUMBER(--MID(feed!O576,ROW($1:$5),1))*
ROW($1:$5),0),ROW($1:$5))+1,1)*10^ROW($1:$5)/10)</f>
        <v>0</v>
      </c>
      <c r="P576">
        <f>feed!P576</f>
        <v>0</v>
      </c>
      <c r="Q576">
        <f>IF(P576=0,40, IF(P576="Depleted",0, IF(P576="Near Depletion",10, IF(P576="Plentiful",70, IF(P576="Untapped",90,"Error")))))</f>
        <v>40</v>
      </c>
      <c r="R576" t="str">
        <f>feed!Q576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feed!R576</f>
        <v>Indochina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576" t="str">
        <f>feed!U576</f>
        <v>http://blocgame.com/stats.php?id=64249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2203</v>
      </c>
      <c r="AA576" s="8">
        <f>V576/N576</f>
        <v>7.1920600858369097</v>
      </c>
      <c r="AB576" s="4">
        <f>N576/6</f>
        <v>155.33333333333334</v>
      </c>
      <c r="AC576" s="4">
        <f>V576/6</f>
        <v>1117.1666666666667</v>
      </c>
    </row>
    <row r="577" spans="1:29" x14ac:dyDescent="0.25">
      <c r="A577" t="str">
        <f>feed!A577</f>
        <v>RATHKEALE</v>
      </c>
      <c r="B577" t="str">
        <f>feed!B577</f>
        <v>Rathkeale</v>
      </c>
      <c r="C577">
        <f>feed!C577</f>
        <v>0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0</v>
      </c>
      <c r="I577" t="str">
        <f>feed!I577</f>
        <v>Good</v>
      </c>
      <c r="J577">
        <f>SUMPRODUCT(MID(0&amp;feed!J577,LARGE(INDEX(ISNUMBER(--MID(feed!J577,ROW($1:$19),1))*
ROW($1:$19),0),ROW($1:$19))+1,1)*10^ROW($1:$19)/10)</f>
        <v>61</v>
      </c>
      <c r="K577">
        <f>SUMPRODUCT(MID(0&amp;feed!K577,LARGE(INDEX(ISNUMBER(--MID(feed!K577,ROW($1:$19),1))*
ROW($1:$19),0),ROW($1:$19))+1,1)*10^ROW($1:$19)/10)</f>
        <v>2</v>
      </c>
      <c r="L577">
        <f>SUMPRODUCT(MID(0&amp;feed!L577,LARGE(INDEX(ISNUMBER(--MID(feed!L577,ROW($1:$19),1))*
ROW($1:$19),0),ROW($1:$19))+1,1)*10^ROW($1:$19)/10)</f>
        <v>1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930</v>
      </c>
      <c r="O577">
        <f>SUMPRODUCT(MID(0&amp;feed!O577,LARGE(INDEX(ISNUMBER(--MID(feed!O577,ROW($1:$5),1))*
ROW($1:$5),0),ROW($1:$5))+1,1)*10^ROW($1:$5)/10)</f>
        <v>1419</v>
      </c>
      <c r="P577" t="str">
        <f>feed!P577</f>
        <v>Untapped</v>
      </c>
      <c r="Q577">
        <f>IF(P577=0,40, IF(P577="Depleted",0, IF(P577="Near Depletion",10, IF(P577="Plentiful",70, IF(P577="Untapped",90,"Error")))))</f>
        <v>90</v>
      </c>
      <c r="R577" t="str">
        <f>feed!Q577</f>
        <v>Mediocre</v>
      </c>
      <c r="S577">
        <f>IF(R577="None",0, IF(R577="Meagre",1.5, IF(R577="Small",3, IF(R577="Mediocre",4.5, IF(R577="Somewhat Large",6, IF(R577="Large",7.5, IF(R577="Powerful",9, IF(R577="Very Powerful",10,"Error"))))))))</f>
        <v>4.5</v>
      </c>
      <c r="T577" t="str">
        <f>feed!R577</f>
        <v>Mesopotamia</v>
      </c>
      <c r="U577" t="str">
        <f>feed!S577</f>
        <v>United States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577" t="str">
        <f>feed!U577</f>
        <v>http://blocgame.com/stats.php?id=55636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>V577-H577*750-K577*375-L577*375</f>
        <v>8235</v>
      </c>
      <c r="AA577" s="8">
        <f>V577/N577</f>
        <v>10.064516129032258</v>
      </c>
      <c r="AB577" s="4">
        <f>N577/6</f>
        <v>155</v>
      </c>
      <c r="AC577" s="4">
        <f>V577/6</f>
        <v>1560</v>
      </c>
    </row>
    <row r="578" spans="1:29" x14ac:dyDescent="0.25">
      <c r="A578" t="str">
        <f>feed!A578</f>
        <v>KL Lanas</v>
      </c>
      <c r="B578" t="str">
        <f>feed!B578</f>
        <v>suwey90</v>
      </c>
      <c r="C578" t="str">
        <f>feed!C578</f>
        <v>PIRATES</v>
      </c>
      <c r="D578">
        <f>SUMPRODUCT(MID(0&amp;feed!D578,LARGE(INDEX(ISNUMBER(--MID(feed!D578,ROW($1:$19),1))*
ROW($1:$19),0),ROW($1:$19))+1,1)*10^ROW($1:$19)/10)</f>
        <v>61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1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93</v>
      </c>
      <c r="K578">
        <f>SUMPRODUCT(MID(0&amp;feed!K578,LARGE(INDEX(ISNUMBER(--MID(feed!K578,ROW($1:$19),1))*
ROW($1:$19),0),ROW($1:$19))+1,1)*10^ROW($1:$19)/10)</f>
        <v>9</v>
      </c>
      <c r="L578">
        <f>SUMPRODUCT(MID(0&amp;feed!L578,LARGE(INDEX(ISNUMBER(--MID(feed!L578,ROW($1:$19),1))*
ROW($1:$19),0),ROW($1:$19))+1,1)*10^ROW($1:$19)/10)</f>
        <v>6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926</v>
      </c>
      <c r="O578">
        <f>SUMPRODUCT(MID(0&amp;feed!O578,LARGE(INDEX(ISNUMBER(--MID(feed!O578,ROW($1:$5),1))*
ROW($1:$5),0),ROW($1:$5))+1,1)*10^ROW($1:$5)/10)</f>
        <v>481</v>
      </c>
      <c r="P578" t="str">
        <f>feed!P578</f>
        <v>Untapped</v>
      </c>
      <c r="Q578">
        <f>IF(P578=0,40, IF(P578="Depleted",0, IF(P578="Near Depletion",10, IF(P578="Plentiful",70, IF(P578="Untapped",90,"Error")))))</f>
        <v>90</v>
      </c>
      <c r="R578" t="str">
        <f>feed!Q578</f>
        <v>Somewhat Large</v>
      </c>
      <c r="S578">
        <f>IF(R578="None",0, IF(R578="Meagre",1.5, IF(R578="Small",3, IF(R578="Mediocre",4.5, IF(R578="Somewhat Large",6, IF(R578="Large",7.5, IF(R578="Powerful",9, IF(R578="Very Powerful",10,"Error"))))))))</f>
        <v>6</v>
      </c>
      <c r="T578" t="str">
        <f>feed!R578</f>
        <v>East Indies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578" t="str">
        <f>feed!U578</f>
        <v>http://blocgame.com/stats.php?id=60623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14307</v>
      </c>
      <c r="AA578" s="8">
        <f>V578/N578</f>
        <v>22.334773218142548</v>
      </c>
      <c r="AB578" s="4">
        <f>N578/6</f>
        <v>154.33333333333334</v>
      </c>
      <c r="AC578" s="4">
        <f>V578/6</f>
        <v>3447</v>
      </c>
    </row>
    <row r="579" spans="1:29" x14ac:dyDescent="0.25">
      <c r="A579" t="str">
        <f>feed!A579</f>
        <v>Le tits now</v>
      </c>
      <c r="B579" t="str">
        <f>feed!B579</f>
        <v>bake and shake</v>
      </c>
      <c r="C579" t="str">
        <f>feed!C579</f>
        <v>The Federal Colonies</v>
      </c>
      <c r="D579">
        <f>SUMPRODUCT(MID(0&amp;feed!D579,LARGE(INDEX(ISNUMBER(--MID(feed!D579,ROW($1:$19),1))*
ROW($1:$19),0),ROW($1:$19))+1,1)*10^ROW($1:$19)/10)</f>
        <v>15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Good</v>
      </c>
      <c r="H579">
        <f>SUMPRODUCT(MID(0&amp;feed!H579,LARGE(INDEX(ISNUMBER(--MID(feed!H579,ROW($1:$1),1))*
ROW($1:$1),0),ROW($1:$1))+1,1)*10^ROW($1:$1)/10)</f>
        <v>0</v>
      </c>
      <c r="I579" t="str">
        <f>feed!I579</f>
        <v>Elite</v>
      </c>
      <c r="J579">
        <f>SUMPRODUCT(MID(0&amp;feed!J579,LARGE(INDEX(ISNUMBER(--MID(feed!J579,ROW($1:$19),1))*
ROW($1:$19),0),ROW($1:$19))+1,1)*10^ROW($1:$19)/10)</f>
        <v>15</v>
      </c>
      <c r="K579">
        <f>SUMPRODUCT(MID(0&amp;feed!K579,LARGE(INDEX(ISNUMBER(--MID(feed!K579,ROW($1:$19),1))*
ROW($1:$19),0),ROW($1:$19))+1,1)*10^ROW($1:$19)/10)</f>
        <v>10</v>
      </c>
      <c r="L579">
        <f>SUMPRODUCT(MID(0&amp;feed!L579,LARGE(INDEX(ISNUMBER(--MID(feed!L579,ROW($1:$19),1))*
ROW($1:$19),0),ROW($1:$19))+1,1)*10^ROW($1:$19)/10)</f>
        <v>4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926</v>
      </c>
      <c r="O579">
        <f>SUMPRODUCT(MID(0&amp;feed!O579,LARGE(INDEX(ISNUMBER(--MID(feed!O579,ROW($1:$5),1))*
ROW($1:$5),0),ROW($1:$5))+1,1)*10^ROW($1:$5)/10)</f>
        <v>107</v>
      </c>
      <c r="P579">
        <f>feed!P579</f>
        <v>0</v>
      </c>
      <c r="Q579">
        <f>IF(P579=0,40, IF(P579="Depleted",0, IF(P579="Near Depletion",10, IF(P579="Plentiful",70, IF(P579="Untapped",90,"Error")))))</f>
        <v>40</v>
      </c>
      <c r="R579" t="str">
        <f>feed!Q579</f>
        <v>Small</v>
      </c>
      <c r="S579">
        <f>IF(R579="None",0, IF(R579="Meagre",1.5, IF(R579="Small",3, IF(R579="Mediocre",4.5, IF(R579="Somewhat Large",6, IF(R579="Large",7.5, IF(R579="Powerful",9, IF(R579="Very Powerful",10,"Error"))))))))</f>
        <v>3</v>
      </c>
      <c r="T579" t="str">
        <f>feed!R579</f>
        <v>Mesoamerica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579" t="str">
        <f>feed!U579</f>
        <v>http://blocgame.com/stats.php?id=64023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12337</v>
      </c>
      <c r="AA579" s="8">
        <f>V579/N579</f>
        <v>18.992440604751621</v>
      </c>
      <c r="AB579" s="4">
        <f>N579/6</f>
        <v>154.33333333333334</v>
      </c>
      <c r="AC579" s="4">
        <f>V579/6</f>
        <v>2931.1666666666665</v>
      </c>
    </row>
    <row r="580" spans="1:29" x14ac:dyDescent="0.25">
      <c r="A580" t="str">
        <f>feed!A580</f>
        <v>Genowia</v>
      </c>
      <c r="B580" t="str">
        <f>feed!B580</f>
        <v>ThePole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59</v>
      </c>
      <c r="E580">
        <f>SUMPRODUCT(MID(0&amp;feed!E580,LARGE(INDEX(ISNUMBER(--MID(feed!E580,ROW($1:$19),1))*
ROW($1:$19),0),ROW($1:$19))+1,1)*10^ROW($1:$19)/10)</f>
        <v>1</v>
      </c>
      <c r="F580" t="str">
        <f>feed!F580</f>
        <v>Korean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22</v>
      </c>
      <c r="K580">
        <f>SUMPRODUCT(MID(0&amp;feed!K580,LARGE(INDEX(ISNUMBER(--MID(feed!K580,ROW($1:$19),1))*
ROW($1:$19),0),ROW($1:$19))+1,1)*10^ROW($1:$19)/10)</f>
        <v>14</v>
      </c>
      <c r="L580">
        <f>SUMPRODUCT(MID(0&amp;feed!L580,LARGE(INDEX(ISNUMBER(--MID(feed!L580,ROW($1:$19),1))*
ROW($1:$19),0),ROW($1:$19))+1,1)*10^ROW($1:$19)/10)</f>
        <v>6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924</v>
      </c>
      <c r="O580">
        <f>SUMPRODUCT(MID(0&amp;feed!O580,LARGE(INDEX(ISNUMBER(--MID(feed!O580,ROW($1:$5),1))*
ROW($1:$5),0),ROW($1:$5))+1,1)*10^ROW($1:$5)/10)</f>
        <v>17</v>
      </c>
      <c r="P580" t="str">
        <f>feed!P580</f>
        <v>Untapped</v>
      </c>
      <c r="Q580">
        <f>IF(P580=0,40, IF(P580="Depleted",0, IF(P580="Near Depletion",10, IF(P580="Plentiful",70, IF(P580="Untapped",90,"Error")))))</f>
        <v>90</v>
      </c>
      <c r="R580" t="str">
        <f>feed!Q580</f>
        <v>Very Powerful</v>
      </c>
      <c r="S580">
        <f>IF(R580="None",0, IF(R580="Meagre",1.5, IF(R580="Small",3, IF(R580="Mediocre",4.5, IF(R580="Somewhat Large",6, IF(R580="Large",7.5, IF(R580="Powerful",9, IF(R580="Very Powerful",10,"Error"))))))))</f>
        <v>10</v>
      </c>
      <c r="T580" t="str">
        <f>feed!R580</f>
        <v>Pacific Rim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580" t="str">
        <f>feed!U580</f>
        <v>http://blocgame.com/stats.php?id=50839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24584</v>
      </c>
      <c r="AA580" s="8">
        <f>V580/N580</f>
        <v>36.346320346320347</v>
      </c>
      <c r="AB580" s="4">
        <f>N580/6</f>
        <v>154</v>
      </c>
      <c r="AC580" s="4">
        <f>V580/6</f>
        <v>5597.333333333333</v>
      </c>
    </row>
    <row r="581" spans="1:29" x14ac:dyDescent="0.25">
      <c r="A581" t="str">
        <f>feed!A581</f>
        <v>gong badang</v>
      </c>
      <c r="B581" t="str">
        <f>feed!B581</f>
        <v>yusjimmy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101</v>
      </c>
      <c r="E581">
        <f>SUMPRODUCT(MID(0&amp;feed!E581,LARGE(INDEX(ISNUMBER(--MID(feed!E581,ROW($1:$19),1))*
ROW($1:$19),0),ROW($1:$19))+1,1)*10^ROW($1:$19)/10)</f>
        <v>11</v>
      </c>
      <c r="F581" t="str">
        <f>feed!F581</f>
        <v>Korean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4</v>
      </c>
      <c r="I581" t="str">
        <f>feed!I581</f>
        <v>Poor</v>
      </c>
      <c r="J581">
        <f>SUMPRODUCT(MID(0&amp;feed!J581,LARGE(INDEX(ISNUMBER(--MID(feed!J581,ROW($1:$19),1))*
ROW($1:$19),0),ROW($1:$19))+1,1)*10^ROW($1:$19)/10)</f>
        <v>3</v>
      </c>
      <c r="K581">
        <f>SUMPRODUCT(MID(0&amp;feed!K581,LARGE(INDEX(ISNUMBER(--MID(feed!K581,ROW($1:$19),1))*
ROW($1:$19),0),ROW($1:$19))+1,1)*10^ROW($1:$19)/10)</f>
        <v>27</v>
      </c>
      <c r="L581">
        <f>SUMPRODUCT(MID(0&amp;feed!L581,LARGE(INDEX(ISNUMBER(--MID(feed!L581,ROW($1:$19),1))*
ROW($1:$19),0),ROW($1:$19))+1,1)*10^ROW($1:$19)/10)</f>
        <v>22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921</v>
      </c>
      <c r="O581">
        <f>SUMPRODUCT(MID(0&amp;feed!O581,LARGE(INDEX(ISNUMBER(--MID(feed!O581,ROW($1:$5),1))*
ROW($1:$5),0),ROW($1:$5))+1,1)*10^ROW($1:$5)/10)</f>
        <v>2640</v>
      </c>
      <c r="P581" t="str">
        <f>feed!P581</f>
        <v>Untapped</v>
      </c>
      <c r="Q581">
        <f>IF(P581=0,40, IF(P581="Depleted",0, IF(P581="Near Depletion",10, IF(P581="Plentiful",70, IF(P581="Untapped",90,"Error")))))</f>
        <v>90</v>
      </c>
      <c r="R581" t="str">
        <f>feed!Q581</f>
        <v>Very Powerful</v>
      </c>
      <c r="S581">
        <f>IF(R581="None",0, IF(R581="Meagre",1.5, IF(R581="Small",3, IF(R581="Mediocre",4.5, IF(R581="Somewhat Large",6, IF(R581="Large",7.5, IF(R581="Powerful",9, IF(R581="Very Powerful",10,"Error"))))))))</f>
        <v>10</v>
      </c>
      <c r="T581" t="str">
        <f>feed!R581</f>
        <v>Arabia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581" t="str">
        <f>feed!U581</f>
        <v>http://blocgame.com/stats.php?id=61914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7882</v>
      </c>
      <c r="AA581" s="8">
        <f>V581/N581</f>
        <v>31.766558089033659</v>
      </c>
      <c r="AB581" s="4">
        <f>N581/6</f>
        <v>153.5</v>
      </c>
      <c r="AC581" s="4">
        <f>V581/6</f>
        <v>4876.166666666667</v>
      </c>
    </row>
    <row r="582" spans="1:29" x14ac:dyDescent="0.25">
      <c r="A582" t="str">
        <f>feed!A582</f>
        <v>Mata Helang</v>
      </c>
      <c r="B582" t="str">
        <f>feed!B582</f>
        <v>Mata Helang</v>
      </c>
      <c r="C582" t="str">
        <f>feed!C582</f>
        <v>PIRATES</v>
      </c>
      <c r="D582">
        <f>SUMPRODUCT(MID(0&amp;feed!D582,LARGE(INDEX(ISNUMBER(--MID(feed!D582,ROW($1:$19),1))*
ROW($1:$19),0),ROW($1:$19))+1,1)*10^ROW($1:$19)/10)</f>
        <v>53</v>
      </c>
      <c r="E582">
        <f>SUMPRODUCT(MID(0&amp;feed!E582,LARGE(INDEX(ISNUMBER(--MID(feed!E582,ROW($1:$19),1))*
ROW($1:$19),0),ROW($1:$19))+1,1)*10^ROW($1:$19)/10)</f>
        <v>0</v>
      </c>
      <c r="F582" t="str">
        <f>feed!F582</f>
        <v>Finest of the 19th century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3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0</v>
      </c>
      <c r="K582">
        <f>SUMPRODUCT(MID(0&amp;feed!K582,LARGE(INDEX(ISNUMBER(--MID(feed!K582,ROW($1:$19),1))*
ROW($1:$19),0),ROW($1:$19))+1,1)*10^ROW($1:$19)/10)</f>
        <v>40</v>
      </c>
      <c r="L582">
        <f>SUMPRODUCT(MID(0&amp;feed!L582,LARGE(INDEX(ISNUMBER(--MID(feed!L582,ROW($1:$19),1))*
ROW($1:$19),0),ROW($1:$19))+1,1)*10^ROW($1:$19)/10)</f>
        <v>6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914</v>
      </c>
      <c r="O582">
        <f>SUMPRODUCT(MID(0&amp;feed!O582,LARGE(INDEX(ISNUMBER(--MID(feed!O582,ROW($1:$5),1))*
ROW($1:$5),0),ROW($1:$5))+1,1)*10^ROW($1:$5)/10)</f>
        <v>234</v>
      </c>
      <c r="P582" t="str">
        <f>feed!P582</f>
        <v>Untapped</v>
      </c>
      <c r="Q582">
        <f>IF(P582=0,40, IF(P582="Depleted",0, IF(P582="Near Depletion",10, IF(P582="Plentiful",70, IF(P582="Untapped",90,"Error")))))</f>
        <v>90</v>
      </c>
      <c r="R582" t="str">
        <f>feed!Q582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feed!R582</f>
        <v>Pacific Rim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582" t="str">
        <f>feed!U582</f>
        <v>http://blocgame.com/stats.php?id=64412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>V582-H582*750-K582*375-L582*375</f>
        <v>500</v>
      </c>
      <c r="AA582" s="8">
        <f>V582/N582</f>
        <v>21.881838074398249</v>
      </c>
      <c r="AB582" s="4">
        <f>N582/6</f>
        <v>152.33333333333334</v>
      </c>
      <c r="AC582" s="4">
        <f>V582/6</f>
        <v>3333.3333333333335</v>
      </c>
    </row>
    <row r="583" spans="1:29" x14ac:dyDescent="0.25">
      <c r="A583" t="str">
        <f>feed!A583</f>
        <v>Derpkins</v>
      </c>
      <c r="B583" t="str">
        <f>feed!B583</f>
        <v>Mr. Derp</v>
      </c>
      <c r="C583">
        <f>feed!C583</f>
        <v>0</v>
      </c>
      <c r="D583">
        <f>SUMPRODUCT(MID(0&amp;feed!D583,LARGE(INDEX(ISNUMBER(--MID(feed!D583,ROW($1:$19),1))*
ROW($1:$19),0),ROW($1:$19))+1,1)*10^ROW($1:$19)/10)</f>
        <v>16</v>
      </c>
      <c r="E583">
        <f>SUMPRODUCT(MID(0&amp;feed!E583,LARGE(INDEX(ISNUMBER(--MID(feed!E583,ROW($1:$19),1))*
ROW($1:$19),0),ROW($1:$19))+1,1)*10^ROW($1:$19)/10)</f>
        <v>0</v>
      </c>
      <c r="F583" t="str">
        <f>feed!F583</f>
        <v>First World War surplus</v>
      </c>
      <c r="G583" t="str">
        <f>feed!G583</f>
        <v>Angelic</v>
      </c>
      <c r="H583">
        <f>SUMPRODUCT(MID(0&amp;feed!H583,LARGE(INDEX(ISNUMBER(--MID(feed!H583,ROW($1:$1),1))*
ROW($1:$1),0),ROW($1:$1))+1,1)*10^ROW($1:$1)/10)</f>
        <v>0</v>
      </c>
      <c r="I583" t="str">
        <f>feed!I583</f>
        <v>Undisciplined Rabble</v>
      </c>
      <c r="J583">
        <f>SUMPRODUCT(MID(0&amp;feed!J583,LARGE(INDEX(ISNUMBER(--MID(feed!J583,ROW($1:$19),1))*
ROW($1:$19),0),ROW($1:$19))+1,1)*10^ROW($1:$19)/10)</f>
        <v>7</v>
      </c>
      <c r="K583">
        <f>SUMPRODUCT(MID(0&amp;feed!K583,LARGE(INDEX(ISNUMBER(--MID(feed!K583,ROW($1:$19),1))*
ROW($1:$19),0),ROW($1:$19))+1,1)*10^ROW($1:$19)/10)</f>
        <v>2</v>
      </c>
      <c r="L583">
        <f>SUMPRODUCT(MID(0&amp;feed!L583,LARGE(INDEX(ISNUMBER(--MID(feed!L583,ROW($1:$19),1))*
ROW($1:$19),0),ROW($1:$19))+1,1)*10^ROW($1:$19)/10)</f>
        <v>3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912</v>
      </c>
      <c r="O583">
        <f>SUMPRODUCT(MID(0&amp;feed!O583,LARGE(INDEX(ISNUMBER(--MID(feed!O583,ROW($1:$5),1))*
ROW($1:$5),0),ROW($1:$5))+1,1)*10^ROW($1:$5)/10)</f>
        <v>3</v>
      </c>
      <c r="P583" t="str">
        <f>feed!P583</f>
        <v>Plentiful</v>
      </c>
      <c r="Q583">
        <f>IF(P583=0,40, IF(P583="Depleted",0, IF(P583="Near Depletion",10, IF(P583="Plentiful",70, IF(P583="Untapped",90,"Error")))))</f>
        <v>70</v>
      </c>
      <c r="R583" t="str">
        <f>feed!Q583</f>
        <v>Somewhat Large</v>
      </c>
      <c r="S583">
        <f>IF(R583="None",0, IF(R583="Meagre",1.5, IF(R583="Small",3, IF(R583="Mediocre",4.5, IF(R583="Somewhat Large",6, IF(R583="Large",7.5, IF(R583="Powerful",9, IF(R583="Very Powerful",10,"Error"))))))))</f>
        <v>6</v>
      </c>
      <c r="T583" t="str">
        <f>feed!R583</f>
        <v>Pacific Rim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583" t="str">
        <f>feed!U583</f>
        <v>http://blocgame.com/stats.php?id=59737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5953</v>
      </c>
      <c r="AA583" s="8">
        <f>V583/N583</f>
        <v>8.5833333333333339</v>
      </c>
      <c r="AB583" s="4">
        <f>N583/6</f>
        <v>152</v>
      </c>
      <c r="AC583" s="4">
        <f>V583/6</f>
        <v>1304.6666666666667</v>
      </c>
    </row>
    <row r="584" spans="1:29" x14ac:dyDescent="0.25">
      <c r="A584" t="str">
        <f>feed!A584</f>
        <v>Ishtar</v>
      </c>
      <c r="B584" t="str">
        <f>feed!B584</f>
        <v>Magnus Magnus</v>
      </c>
      <c r="C584" t="str">
        <f>feed!C584</f>
        <v>Brotherhood of Nod</v>
      </c>
      <c r="D584">
        <f>SUMPRODUCT(MID(0&amp;feed!D584,LARGE(INDEX(ISNUMBER(--MID(feed!D584,ROW($1:$19),1))*
ROW($1:$19),0),ROW($1:$19))+1,1)*10^ROW($1:$19)/10)</f>
        <v>79</v>
      </c>
      <c r="E584">
        <f>SUMPRODUCT(MID(0&amp;feed!E584,LARGE(INDEX(ISNUMBER(--MID(feed!E584,ROW($1:$19),1))*
ROW($1:$19),0),ROW($1:$19))+1,1)*10^ROW($1:$19)/10)</f>
        <v>5</v>
      </c>
      <c r="F584" t="str">
        <f>feed!F584</f>
        <v>Korean War surplus</v>
      </c>
      <c r="G584" t="str">
        <f>feed!G584</f>
        <v>Angelic</v>
      </c>
      <c r="H584">
        <f>SUMPRODUCT(MID(0&amp;feed!H584,LARGE(INDEX(ISNUMBER(--MID(feed!H584,ROW($1:$1),1))*
ROW($1:$1),0),ROW($1:$1))+1,1)*10^ROW($1:$1)/10)</f>
        <v>3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13</v>
      </c>
      <c r="K584">
        <f>SUMPRODUCT(MID(0&amp;feed!K584,LARGE(INDEX(ISNUMBER(--MID(feed!K584,ROW($1:$19),1))*
ROW($1:$19),0),ROW($1:$19))+1,1)*10^ROW($1:$19)/10)</f>
        <v>21</v>
      </c>
      <c r="L584">
        <f>SUMPRODUCT(MID(0&amp;feed!L584,LARGE(INDEX(ISNUMBER(--MID(feed!L584,ROW($1:$19),1))*
ROW($1:$19),0),ROW($1:$19))+1,1)*10^ROW($1:$19)/10)</f>
        <v>11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910</v>
      </c>
      <c r="O584">
        <f>SUMPRODUCT(MID(0&amp;feed!O584,LARGE(INDEX(ISNUMBER(--MID(feed!O584,ROW($1:$5),1))*
ROW($1:$5),0),ROW($1:$5))+1,1)*10^ROW($1:$5)/10)</f>
        <v>4963</v>
      </c>
      <c r="P584" t="str">
        <f>feed!P584</f>
        <v>Untapped</v>
      </c>
      <c r="Q584">
        <f>IF(P584=0,40, IF(P584="Depleted",0, IF(P584="Near Depletion",10, IF(P584="Plentiful",70, IF(P584="Untapped",90,"Error")))))</f>
        <v>90</v>
      </c>
      <c r="R584" t="str">
        <f>feed!Q584</f>
        <v>Very Powerful</v>
      </c>
      <c r="S584">
        <f>IF(R584="None",0, IF(R584="Meagre",1.5, IF(R584="Small",3, IF(R584="Mediocre",4.5, IF(R584="Somewhat Large",6, IF(R584="Large",7.5, IF(R584="Powerful",9, IF(R584="Very Powerful",10,"Error"))))))))</f>
        <v>10</v>
      </c>
      <c r="T584" t="str">
        <f>feed!R584</f>
        <v>Mesopotamia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584" t="str">
        <f>feed!U584</f>
        <v>http://blocgame.com/stats.php?id=55882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20441</v>
      </c>
      <c r="AA584" s="8">
        <f>V584/N584</f>
        <v>38.121978021978023</v>
      </c>
      <c r="AB584" s="4">
        <f>N584/6</f>
        <v>151.66666666666666</v>
      </c>
      <c r="AC584" s="4">
        <f>V584/6</f>
        <v>5781.833333333333</v>
      </c>
    </row>
    <row r="585" spans="1:29" x14ac:dyDescent="0.25">
      <c r="A585" t="str">
        <f>feed!A585</f>
        <v>Ironforge</v>
      </c>
      <c r="B585" t="str">
        <f>feed!B585</f>
        <v>Mephasto</v>
      </c>
      <c r="C585">
        <f>feed!C585</f>
        <v>0</v>
      </c>
      <c r="D585">
        <f>SUMPRODUCT(MID(0&amp;feed!D585,LARGE(INDEX(ISNUMBER(--MID(feed!D585,ROW($1:$19),1))*
ROW($1:$19),0),ROW($1:$19))+1,1)*10^ROW($1:$19)/10)</f>
        <v>48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30</v>
      </c>
      <c r="K585">
        <f>SUMPRODUCT(MID(0&amp;feed!K585,LARGE(INDEX(ISNUMBER(--MID(feed!K585,ROW($1:$19),1))*
ROW($1:$19),0),ROW($1:$19))+1,1)*10^ROW($1:$19)/10)</f>
        <v>4</v>
      </c>
      <c r="L585">
        <f>SUMPRODUCT(MID(0&amp;feed!L585,LARGE(INDEX(ISNUMBER(--MID(feed!L585,ROW($1:$19),1))*
ROW($1:$19),0),ROW($1:$19))+1,1)*10^ROW($1:$19)/10)</f>
        <v>2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909</v>
      </c>
      <c r="O585">
        <f>SUMPRODUCT(MID(0&amp;feed!O585,LARGE(INDEX(ISNUMBER(--MID(feed!O585,ROW($1:$5),1))*
ROW($1:$5),0),ROW($1:$5))+1,1)*10^ROW($1:$5)/10)</f>
        <v>141</v>
      </c>
      <c r="P585" t="str">
        <f>feed!P585</f>
        <v>Untapped</v>
      </c>
      <c r="Q585">
        <f>IF(P585=0,40, IF(P585="Depleted",0, IF(P585="Near Depletion",10, IF(P585="Plentiful",70, IF(P585="Untapped",90,"Error")))))</f>
        <v>90</v>
      </c>
      <c r="R585" t="str">
        <f>feed!Q585</f>
        <v>Small</v>
      </c>
      <c r="S585">
        <f>IF(R585="None",0, IF(R585="Meagre",1.5, IF(R585="Small",3, IF(R585="Mediocre",4.5, IF(R585="Somewhat Large",6, IF(R585="Large",7.5, IF(R585="Powerful",9, IF(R585="Very Powerful",10,"Error"))))))))</f>
        <v>3</v>
      </c>
      <c r="T585" t="str">
        <f>feed!R585</f>
        <v>Amazonia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585" t="str">
        <f>feed!U585</f>
        <v>http://blocgame.com/stats.php?id=63135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25411</v>
      </c>
      <c r="AA585" s="8">
        <f>V585/N585</f>
        <v>32.080308030803081</v>
      </c>
      <c r="AB585" s="4">
        <f>N585/6</f>
        <v>151.5</v>
      </c>
      <c r="AC585" s="4">
        <f>V585/6</f>
        <v>4860.166666666667</v>
      </c>
    </row>
    <row r="586" spans="1:29" x14ac:dyDescent="0.25">
      <c r="A586" t="str">
        <f>feed!A586</f>
        <v>FlySoGood</v>
      </c>
      <c r="B586" t="str">
        <f>feed!B586</f>
        <v>ycheez</v>
      </c>
      <c r="C586" t="str">
        <f>feed!C586</f>
        <v>The Hetairoi Guild</v>
      </c>
      <c r="D586">
        <f>SUMPRODUCT(MID(0&amp;feed!D586,LARGE(INDEX(ISNUMBER(--MID(feed!D586,ROW($1:$19),1))*
ROW($1:$19),0),ROW($1:$19))+1,1)*10^ROW($1:$19)/10)</f>
        <v>10</v>
      </c>
      <c r="E586">
        <f>SUMPRODUCT(MID(0&amp;feed!E586,LARGE(INDEX(ISNUMBER(--MID(feed!E586,ROW($1:$19),1))*
ROW($1:$19),0),ROW($1:$19))+1,1)*10^ROW($1:$19)/10)</f>
        <v>2</v>
      </c>
      <c r="F586" t="str">
        <f>feed!F586</f>
        <v>Second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0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134</v>
      </c>
      <c r="K586">
        <f>SUMPRODUCT(MID(0&amp;feed!K586,LARGE(INDEX(ISNUMBER(--MID(feed!K586,ROW($1:$19),1))*
ROW($1:$19),0),ROW($1:$19))+1,1)*10^ROW($1:$19)/10)</f>
        <v>27</v>
      </c>
      <c r="L586">
        <f>SUMPRODUCT(MID(0&amp;feed!L586,LARGE(INDEX(ISNUMBER(--MID(feed!L586,ROW($1:$19),1))*
ROW($1:$19),0),ROW($1:$19))+1,1)*10^ROW($1:$19)/10)</f>
        <v>16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906</v>
      </c>
      <c r="O586">
        <f>SUMPRODUCT(MID(0&amp;feed!O586,LARGE(INDEX(ISNUMBER(--MID(feed!O586,ROW($1:$5),1))*
ROW($1:$5),0),ROW($1:$5))+1,1)*10^ROW($1:$5)/10)</f>
        <v>1119</v>
      </c>
      <c r="P586" t="str">
        <f>feed!P586</f>
        <v>Untapped</v>
      </c>
      <c r="Q586">
        <f>IF(P586=0,40, IF(P586="Depleted",0, IF(P586="Near Depletion",10, IF(P586="Plentiful",70, IF(P586="Untapped",90,"Error")))))</f>
        <v>90</v>
      </c>
      <c r="R586" t="str">
        <f>feed!Q586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feed!R586</f>
        <v>Atlas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586" t="str">
        <f>feed!U586</f>
        <v>http://blocgame.com/stats.php?id=54541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9440</v>
      </c>
      <c r="AA586" s="8">
        <f>V586/N586</f>
        <v>28.217439293598233</v>
      </c>
      <c r="AB586" s="4">
        <f>N586/6</f>
        <v>151</v>
      </c>
      <c r="AC586" s="4">
        <f>V586/6</f>
        <v>4260.833333333333</v>
      </c>
    </row>
    <row r="587" spans="1:29" x14ac:dyDescent="0.25">
      <c r="A587" t="str">
        <f>feed!A587</f>
        <v>Soviet Kekbodia</v>
      </c>
      <c r="B587" t="str">
        <f>feed!B587</f>
        <v>Wojak Stalin</v>
      </c>
      <c r="C587">
        <f>feed!C587</f>
        <v>0</v>
      </c>
      <c r="D587">
        <f>SUMPRODUCT(MID(0&amp;feed!D587,LARGE(INDEX(ISNUMBER(--MID(feed!D587,ROW($1:$19),1))*
ROW($1:$19),0),ROW($1:$19))+1,1)*10^ROW($1:$19)/10)</f>
        <v>4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First World War surplus</v>
      </c>
      <c r="G587" t="str">
        <f>feed!G587</f>
        <v>Normal</v>
      </c>
      <c r="H587">
        <f>SUMPRODUCT(MID(0&amp;feed!H587,LARGE(INDEX(ISNUMBER(--MID(feed!H587,ROW($1:$1),1))*
ROW($1:$1),0),ROW($1:$1))+1,1)*10^ROW($1:$1)/10)</f>
        <v>0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109</v>
      </c>
      <c r="K587">
        <f>SUMPRODUCT(MID(0&amp;feed!K587,LARGE(INDEX(ISNUMBER(--MID(feed!K587,ROW($1:$19),1))*
ROW($1:$19),0),ROW($1:$19))+1,1)*10^ROW($1:$19)/10)</f>
        <v>3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905</v>
      </c>
      <c r="O587">
        <f>SUMPRODUCT(MID(0&amp;feed!O587,LARGE(INDEX(ISNUMBER(--MID(feed!O587,ROW($1:$5),1))*
ROW($1:$5),0),ROW($1:$5))+1,1)*10^ROW($1:$5)/10)</f>
        <v>0</v>
      </c>
      <c r="P587" t="str">
        <f>feed!P587</f>
        <v>Untapped</v>
      </c>
      <c r="Q587">
        <f>IF(P587=0,40, IF(P587="Depleted",0, IF(P587="Near Depletion",10, IF(P587="Plentiful",70, IF(P587="Untapped",90,"Error")))))</f>
        <v>90</v>
      </c>
      <c r="R587" t="str">
        <f>feed!Q587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feed!R587</f>
        <v>Pacific Rim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587" t="str">
        <f>feed!U587</f>
        <v>http://blocgame.com/stats.php?id=63380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2388</v>
      </c>
      <c r="AA587" s="8">
        <f>V587/N587</f>
        <v>3.8817679558011049</v>
      </c>
      <c r="AB587" s="4">
        <f>N587/6</f>
        <v>150.83333333333334</v>
      </c>
      <c r="AC587" s="4">
        <f>V587/6</f>
        <v>585.5</v>
      </c>
    </row>
    <row r="588" spans="1:29" x14ac:dyDescent="0.25">
      <c r="A588" t="str">
        <f>feed!A588</f>
        <v>mzymz</v>
      </c>
      <c r="B588" t="str">
        <f>feed!B588</f>
        <v>mzymz79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119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3</v>
      </c>
      <c r="I588" t="str">
        <f>feed!I588</f>
        <v>Undisciplined Rabble</v>
      </c>
      <c r="J588">
        <f>SUMPRODUCT(MID(0&amp;feed!J588,LARGE(INDEX(ISNUMBER(--MID(feed!J588,ROW($1:$19),1))*
ROW($1:$19),0),ROW($1:$19))+1,1)*10^ROW($1:$19)/10)</f>
        <v>4</v>
      </c>
      <c r="K588">
        <f>SUMPRODUCT(MID(0&amp;feed!K588,LARGE(INDEX(ISNUMBER(--MID(feed!K588,ROW($1:$19),1))*
ROW($1:$19),0),ROW($1:$19))+1,1)*10^ROW($1:$19)/10)</f>
        <v>33</v>
      </c>
      <c r="L588">
        <f>SUMPRODUCT(MID(0&amp;feed!L588,LARGE(INDEX(ISNUMBER(--MID(feed!L588,ROW($1:$19),1))*
ROW($1:$19),0),ROW($1:$19))+1,1)*10^ROW($1:$19)/10)</f>
        <v>7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903</v>
      </c>
      <c r="O588">
        <f>SUMPRODUCT(MID(0&amp;feed!O588,LARGE(INDEX(ISNUMBER(--MID(feed!O588,ROW($1:$5),1))*
ROW($1:$5),0),ROW($1:$5))+1,1)*10^ROW($1:$5)/10)</f>
        <v>92</v>
      </c>
      <c r="P588" t="str">
        <f>feed!P588</f>
        <v>Plentiful</v>
      </c>
      <c r="Q588">
        <f>IF(P588=0,40, IF(P588="Depleted",0, IF(P588="Near Depletion",10, IF(P588="Plentiful",70, IF(P588="Untapped",90,"Error")))))</f>
        <v>70</v>
      </c>
      <c r="R588" t="str">
        <f>feed!Q588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feed!R588</f>
        <v>Caribbean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588" t="str">
        <f>feed!U588</f>
        <v>http://blocgame.com/stats.php?id=62580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20985</v>
      </c>
      <c r="AA588" s="8">
        <f>V588/N588</f>
        <v>42.342192691029901</v>
      </c>
      <c r="AB588" s="4">
        <f>N588/6</f>
        <v>150.5</v>
      </c>
      <c r="AC588" s="4">
        <f>V588/6</f>
        <v>6372.5</v>
      </c>
    </row>
    <row r="589" spans="1:29" x14ac:dyDescent="0.25">
      <c r="A589" t="str">
        <f>feed!A589</f>
        <v>Yidi Gao</v>
      </c>
      <c r="B589" t="str">
        <f>feed!B589</f>
        <v>Clayton Gao</v>
      </c>
      <c r="C589">
        <f>feed!C589</f>
        <v>0</v>
      </c>
      <c r="D589">
        <f>SUMPRODUCT(MID(0&amp;feed!D589,LARGE(INDEX(ISNUMBER(--MID(feed!D589,ROW($1:$19),1))*
ROW($1:$19),0),ROW($1:$19))+1,1)*10^ROW($1:$19)/10)</f>
        <v>8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Questionable</v>
      </c>
      <c r="H589">
        <f>SUMPRODUCT(MID(0&amp;feed!H589,LARGE(INDEX(ISNUMBER(--MID(feed!H589,ROW($1:$1),1))*
ROW($1:$1),0),ROW($1:$1))+1,1)*10^ROW($1:$1)/10)</f>
        <v>0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17</v>
      </c>
      <c r="K589">
        <f>SUMPRODUCT(MID(0&amp;feed!K589,LARGE(INDEX(ISNUMBER(--MID(feed!K589,ROW($1:$19),1))*
ROW($1:$19),0),ROW($1:$19))+1,1)*10^ROW($1:$19)/10)</f>
        <v>0</v>
      </c>
      <c r="L589">
        <f>SUMPRODUCT(MID(0&amp;feed!L589,LARGE(INDEX(ISNUMBER(--MID(feed!L589,ROW($1:$19),1))*
ROW($1:$19),0),ROW($1:$19))+1,1)*10^ROW($1:$19)/10)</f>
        <v>0</v>
      </c>
      <c r="M589" t="str">
        <f>feed!M589</f>
        <v>Mixed Economy</v>
      </c>
      <c r="N589">
        <f>SUMPRODUCT(MID(0&amp;feed!N589,LARGE(INDEX(ISNUMBER(--MID(feed!N589,ROW($1:$5),1))*
ROW($1:$5),0),ROW($1:$5))+1,1)*10^ROW($1:$5)/10)</f>
        <v>902</v>
      </c>
      <c r="O589">
        <f>SUMPRODUCT(MID(0&amp;feed!O589,LARGE(INDEX(ISNUMBER(--MID(feed!O589,ROW($1:$5),1))*
ROW($1:$5),0),ROW($1:$5))+1,1)*10^ROW($1:$5)/10)</f>
        <v>0</v>
      </c>
      <c r="P589" t="str">
        <f>feed!P589</f>
        <v>Untapped</v>
      </c>
      <c r="Q589">
        <f>IF(P589=0,40, IF(P589="Depleted",0, IF(P589="Near Depletion",10, IF(P589="Plentiful",70, IF(P589="Untapped",90,"Error")))))</f>
        <v>90</v>
      </c>
      <c r="R589" t="str">
        <f>feed!Q589</f>
        <v>None</v>
      </c>
      <c r="S589">
        <f>IF(R589="None",0, IF(R589="Meagre",1.5, IF(R589="Small",3, IF(R589="Mediocre",4.5, IF(R589="Somewhat Large",6, IF(R589="Large",7.5, IF(R589="Powerful",9, IF(R589="Very Powerful",10,"Error"))))))))</f>
        <v>0</v>
      </c>
      <c r="T589" t="str">
        <f>feed!R589</f>
        <v>China</v>
      </c>
      <c r="U589" t="str">
        <f>feed!S589</f>
        <v>Neutral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589" t="str">
        <f>feed!U589</f>
        <v>http://blocgame.com/stats.php?id=64426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>V589-H589*750-K589*375-L589*375</f>
        <v>7570</v>
      </c>
      <c r="AA589" s="8">
        <f>V589/N589</f>
        <v>8.3924611973392462</v>
      </c>
      <c r="AB589" s="4">
        <f>N589/6</f>
        <v>150.33333333333334</v>
      </c>
      <c r="AC589" s="4">
        <f>V589/6</f>
        <v>1261.6666666666667</v>
      </c>
    </row>
    <row r="590" spans="1:29" x14ac:dyDescent="0.25">
      <c r="A590" t="str">
        <f>feed!A590</f>
        <v>Mocha</v>
      </c>
      <c r="B590" t="str">
        <f>feed!B590</f>
        <v>dudearse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71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1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6</v>
      </c>
      <c r="K590">
        <f>SUMPRODUCT(MID(0&amp;feed!K590,LARGE(INDEX(ISNUMBER(--MID(feed!K590,ROW($1:$19),1))*
ROW($1:$19),0),ROW($1:$19))+1,1)*10^ROW($1:$19)/10)</f>
        <v>14</v>
      </c>
      <c r="L590">
        <f>SUMPRODUCT(MID(0&amp;feed!L590,LARGE(INDEX(ISNUMBER(--MID(feed!L590,ROW($1:$19),1))*
ROW($1:$19),0),ROW($1:$19))+1,1)*10^ROW($1:$19)/10)</f>
        <v>3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899</v>
      </c>
      <c r="O590">
        <f>SUMPRODUCT(MID(0&amp;feed!O590,LARGE(INDEX(ISNUMBER(--MID(feed!O590,ROW($1:$5),1))*
ROW($1:$5),0),ROW($1:$5))+1,1)*10^ROW($1:$5)/10)</f>
        <v>42</v>
      </c>
      <c r="P590" t="str">
        <f>feed!P590</f>
        <v>Near Depletion</v>
      </c>
      <c r="Q590">
        <f>IF(P590=0,40, IF(P590="Depleted",0, IF(P590="Near Depletion",10, IF(P590="Plentiful",70, IF(P590="Untapped",90,"Error")))))</f>
        <v>10</v>
      </c>
      <c r="R590" t="str">
        <f>feed!Q590</f>
        <v>Large</v>
      </c>
      <c r="S590">
        <f>IF(R590="None",0, IF(R590="Meagre",1.5, IF(R590="Small",3, IF(R590="Mediocre",4.5, IF(R590="Somewhat Large",6, IF(R590="Large",7.5, IF(R590="Powerful",9, IF(R590="Very Powerful",10,"Error"))))))))</f>
        <v>7.5</v>
      </c>
      <c r="T590" t="str">
        <f>feed!R590</f>
        <v>Indochina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90" t="str">
        <f>feed!U590</f>
        <v>http://blocgame.com/stats.php?id=61298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6931</v>
      </c>
      <c r="AA590" s="8">
        <f>V590/N590</f>
        <v>15.635150166852059</v>
      </c>
      <c r="AB590" s="4">
        <f>N590/6</f>
        <v>149.83333333333334</v>
      </c>
      <c r="AC590" s="4">
        <f>V590/6</f>
        <v>2342.6666666666665</v>
      </c>
    </row>
    <row r="591" spans="1:29" x14ac:dyDescent="0.25">
      <c r="A591" t="str">
        <f>feed!A591</f>
        <v>Serbija</v>
      </c>
      <c r="B591" t="str">
        <f>feed!B591</f>
        <v>Radovan Karadï¿½iï¿½</v>
      </c>
      <c r="C591" t="str">
        <f>feed!C591</f>
        <v>Steel Brotherhood</v>
      </c>
      <c r="D591">
        <f>SUMPRODUCT(MID(0&amp;feed!D591,LARGE(INDEX(ISNUMBER(--MID(feed!D591,ROW($1:$19),1))*
ROW($1:$19),0),ROW($1:$19))+1,1)*10^ROW($1:$19)/10)</f>
        <v>81</v>
      </c>
      <c r="E591">
        <f>SUMPRODUCT(MID(0&amp;feed!E591,LARGE(INDEX(ISNUMBER(--MID(feed!E591,ROW($1:$19),1))*
ROW($1:$19),0),ROW($1:$19))+1,1)*10^ROW($1:$19)/10)</f>
        <v>3</v>
      </c>
      <c r="F591" t="str">
        <f>feed!F591</f>
        <v>Korean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3</v>
      </c>
      <c r="I591" t="str">
        <f>feed!I591</f>
        <v>Elite</v>
      </c>
      <c r="J591">
        <f>SUMPRODUCT(MID(0&amp;feed!J591,LARGE(INDEX(ISNUMBER(--MID(feed!J591,ROW($1:$19),1))*
ROW($1:$19),0),ROW($1:$19))+1,1)*10^ROW($1:$19)/10)</f>
        <v>15</v>
      </c>
      <c r="K591">
        <f>SUMPRODUCT(MID(0&amp;feed!K591,LARGE(INDEX(ISNUMBER(--MID(feed!K591,ROW($1:$19),1))*
ROW($1:$19),0),ROW($1:$19))+1,1)*10^ROW($1:$19)/10)</f>
        <v>33</v>
      </c>
      <c r="L591">
        <f>SUMPRODUCT(MID(0&amp;feed!L591,LARGE(INDEX(ISNUMBER(--MID(feed!L591,ROW($1:$19),1))*
ROW($1:$19),0),ROW($1:$19))+1,1)*10^ROW($1:$19)/10)</f>
        <v>18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899</v>
      </c>
      <c r="O591">
        <f>SUMPRODUCT(MID(0&amp;feed!O591,LARGE(INDEX(ISNUMBER(--MID(feed!O591,ROW($1:$5),1))*
ROW($1:$5),0),ROW($1:$5))+1,1)*10^ROW($1:$5)/10)</f>
        <v>3397</v>
      </c>
      <c r="P591" t="str">
        <f>feed!P591</f>
        <v>Untapped</v>
      </c>
      <c r="Q591">
        <f>IF(P591=0,40, IF(P591="Depleted",0, IF(P591="Near Depletion",10, IF(P591="Plentiful",70, IF(P591="Untapped",90,"Error")))))</f>
        <v>90</v>
      </c>
      <c r="R591" t="str">
        <f>feed!Q591</f>
        <v>Very Powerful</v>
      </c>
      <c r="S591">
        <f>IF(R591="None",0, IF(R591="Meagre",1.5, IF(R591="Small",3, IF(R591="Mediocre",4.5, IF(R591="Somewhat Large",6, IF(R591="Large",7.5, IF(R591="Powerful",9, IF(R591="Very Powerful",10,"Error"))))))))</f>
        <v>10</v>
      </c>
      <c r="T591" t="str">
        <f>feed!R591</f>
        <v>Atlas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591" t="str">
        <f>feed!U591</f>
        <v>http://blocgame.com/stats.php?id=62971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>V591-H591*750-K591*375-L591*375</f>
        <v>19392</v>
      </c>
      <c r="AA591" s="8">
        <f>V591/N591</f>
        <v>45.347052280311459</v>
      </c>
      <c r="AB591" s="4">
        <f>N591/6</f>
        <v>149.83333333333334</v>
      </c>
      <c r="AC591" s="4">
        <f>V591/6</f>
        <v>6794.5</v>
      </c>
    </row>
    <row r="592" spans="1:29" x14ac:dyDescent="0.25">
      <c r="A592" t="str">
        <f>feed!A592</f>
        <v>Priuze</v>
      </c>
      <c r="B592" t="str">
        <f>feed!B592</f>
        <v>Mattholai Fischev</v>
      </c>
      <c r="C592" t="str">
        <f>feed!C592</f>
        <v>Pact of Red October</v>
      </c>
      <c r="D592">
        <f>SUMPRODUCT(MID(0&amp;feed!D592,LARGE(INDEX(ISNUMBER(--MID(feed!D592,ROW($1:$19),1))*
ROW($1:$19),0),ROW($1:$19))+1,1)*10^ROW($1:$19)/10)</f>
        <v>33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Questionable</v>
      </c>
      <c r="H592">
        <f>SUMPRODUCT(MID(0&amp;feed!H592,LARGE(INDEX(ISNUMBER(--MID(feed!H592,ROW($1:$1),1))*
ROW($1:$1),0),ROW($1:$1))+1,1)*10^ROW($1:$1)/10)</f>
        <v>1</v>
      </c>
      <c r="I592" t="str">
        <f>feed!I592</f>
        <v>Elite</v>
      </c>
      <c r="J592">
        <f>SUMPRODUCT(MID(0&amp;feed!J592,LARGE(INDEX(ISNUMBER(--MID(feed!J592,ROW($1:$19),1))*
ROW($1:$19),0),ROW($1:$19))+1,1)*10^ROW($1:$19)/10)</f>
        <v>3</v>
      </c>
      <c r="K592">
        <f>SUMPRODUCT(MID(0&amp;feed!K592,LARGE(INDEX(ISNUMBER(--MID(feed!K592,ROW($1:$19),1))*
ROW($1:$19),0),ROW($1:$19))+1,1)*10^ROW($1:$19)/10)</f>
        <v>10</v>
      </c>
      <c r="L592">
        <f>SUMPRODUCT(MID(0&amp;feed!L592,LARGE(INDEX(ISNUMBER(--MID(feed!L592,ROW($1:$19),1))*
ROW($1:$19),0),ROW($1:$19))+1,1)*10^ROW($1:$19)/10)</f>
        <v>5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892</v>
      </c>
      <c r="O592">
        <f>SUMPRODUCT(MID(0&amp;feed!O592,LARGE(INDEX(ISNUMBER(--MID(feed!O592,ROW($1:$5),1))*
ROW($1:$5),0),ROW($1:$5))+1,1)*10^ROW($1:$5)/10)</f>
        <v>3472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feed!R592</f>
        <v>Mesopotamia</v>
      </c>
      <c r="U592" t="str">
        <f>feed!S592</f>
        <v>Soviet Union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592" t="str">
        <f>feed!U592</f>
        <v>http://blocgame.com/stats.php?id=64742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25000</v>
      </c>
      <c r="AA592" s="8">
        <f>V592/N592</f>
        <v>35.173766816143498</v>
      </c>
      <c r="AB592" s="4">
        <f>N592/6</f>
        <v>148.66666666666666</v>
      </c>
      <c r="AC592" s="4">
        <f>V592/6</f>
        <v>5229.166666666667</v>
      </c>
    </row>
    <row r="593" spans="1:29" x14ac:dyDescent="0.25">
      <c r="A593" t="str">
        <f>feed!A593</f>
        <v>Lahanation</v>
      </c>
      <c r="B593" t="str">
        <f>feed!B593</f>
        <v>Sahanation</v>
      </c>
      <c r="C593" t="str">
        <f>feed!C593</f>
        <v>The Federal Colonies</v>
      </c>
      <c r="D593">
        <f>SUMPRODUCT(MID(0&amp;feed!D593,LARGE(INDEX(ISNUMBER(--MID(feed!D593,ROW($1:$19),1))*
ROW($1:$19),0),ROW($1:$19))+1,1)*10^ROW($1:$19)/10)</f>
        <v>4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34</v>
      </c>
      <c r="K593">
        <f>SUMPRODUCT(MID(0&amp;feed!K593,LARGE(INDEX(ISNUMBER(--MID(feed!K593,ROW($1:$19),1))*
ROW($1:$19),0),ROW($1:$19))+1,1)*10^ROW($1:$19)/10)</f>
        <v>4</v>
      </c>
      <c r="L593">
        <f>SUMPRODUCT(MID(0&amp;feed!L593,LARGE(INDEX(ISNUMBER(--MID(feed!L593,ROW($1:$19),1))*
ROW($1:$19),0),ROW($1:$19))+1,1)*10^ROW($1:$19)/10)</f>
        <v>2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889</v>
      </c>
      <c r="O593">
        <f>SUMPRODUCT(MID(0&amp;feed!O593,LARGE(INDEX(ISNUMBER(--MID(feed!O593,ROW($1:$5),1))*
ROW($1:$5),0),ROW($1:$5))+1,1)*10^ROW($1:$5)/10)</f>
        <v>2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Meagre</v>
      </c>
      <c r="S593">
        <f>IF(R593="None",0, IF(R593="Meagre",1.5, IF(R593="Small",3, IF(R593="Mediocre",4.5, IF(R593="Somewhat Large",6, IF(R593="Large",7.5, IF(R593="Powerful",9, IF(R593="Very Powerful",10,"Error"))))))))</f>
        <v>1.5</v>
      </c>
      <c r="T593" t="str">
        <f>feed!R593</f>
        <v>East Indies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593" t="str">
        <f>feed!U593</f>
        <v>http://blocgame.com/stats.php?id=60391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4383</v>
      </c>
      <c r="AA593" s="8">
        <f>V593/N593</f>
        <v>7.4611923509561304</v>
      </c>
      <c r="AB593" s="4">
        <f>N593/6</f>
        <v>148.16666666666666</v>
      </c>
      <c r="AC593" s="4">
        <f>V593/6</f>
        <v>1105.5</v>
      </c>
    </row>
    <row r="594" spans="1:29" x14ac:dyDescent="0.25">
      <c r="A594" t="str">
        <f>feed!A594</f>
        <v>Anfield</v>
      </c>
      <c r="B594" t="str">
        <f>feed!B594</f>
        <v>p0ssyb0ss</v>
      </c>
      <c r="C594" t="str">
        <f>feed!C594</f>
        <v>Steel Brotherhood</v>
      </c>
      <c r="D594">
        <f>SUMPRODUCT(MID(0&amp;feed!D594,LARGE(INDEX(ISNUMBER(--MID(feed!D594,ROW($1:$19),1))*
ROW($1:$19),0),ROW($1:$19))+1,1)*10^ROW($1:$19)/10)</f>
        <v>28</v>
      </c>
      <c r="E594">
        <f>SUMPRODUCT(MID(0&amp;feed!E594,LARGE(INDEX(ISNUMBER(--MID(feed!E594,ROW($1:$19),1))*
ROW($1:$19),0),ROW($1:$19))+1,1)*10^ROW($1:$19)/10)</f>
        <v>0</v>
      </c>
      <c r="F594" t="str">
        <f>feed!F594</f>
        <v>Second World War surplus</v>
      </c>
      <c r="G594" t="str">
        <f>feed!G594</f>
        <v>Nice</v>
      </c>
      <c r="H594">
        <f>SUMPRODUCT(MID(0&amp;feed!H594,LARGE(INDEX(ISNUMBER(--MID(feed!H594,ROW($1:$1),1))*
ROW($1:$1),0),ROW($1:$1))+1,1)*10^ROW($1:$1)/10)</f>
        <v>0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20</v>
      </c>
      <c r="K594">
        <f>SUMPRODUCT(MID(0&amp;feed!K594,LARGE(INDEX(ISNUMBER(--MID(feed!K594,ROW($1:$19),1))*
ROW($1:$19),0),ROW($1:$19))+1,1)*10^ROW($1:$19)/10)</f>
        <v>2</v>
      </c>
      <c r="L594">
        <f>SUMPRODUCT(MID(0&amp;feed!L594,LARGE(INDEX(ISNUMBER(--MID(feed!L594,ROW($1:$19),1))*
ROW($1:$19),0),ROW($1:$19))+1,1)*10^ROW($1:$19)/10)</f>
        <v>0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889</v>
      </c>
      <c r="O594">
        <f>SUMPRODUCT(MID(0&amp;feed!O594,LARGE(INDEX(ISNUMBER(--MID(feed!O594,ROW($1:$5),1))*
ROW($1:$5),0),ROW($1:$5))+1,1)*10^ROW($1:$5)/10)</f>
        <v>0</v>
      </c>
      <c r="P594">
        <f>feed!P594</f>
        <v>0</v>
      </c>
      <c r="Q594">
        <f>IF(P594=0,40, IF(P594="Depleted",0, IF(P594="Near Depletion",10, IF(P594="Plentiful",70, IF(P594="Untapped",90,"Error")))))</f>
        <v>40</v>
      </c>
      <c r="R594" t="str">
        <f>feed!Q594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feed!R594</f>
        <v>China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594" t="str">
        <f>feed!U594</f>
        <v>http://blocgame.com/stats.php?id=64538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>V594-H594*750-K594*375-L594*375</f>
        <v>13002</v>
      </c>
      <c r="AA594" s="8">
        <f>V594/N594</f>
        <v>15.469066366704162</v>
      </c>
      <c r="AB594" s="4">
        <f>N594/6</f>
        <v>148.16666666666666</v>
      </c>
      <c r="AC594" s="4">
        <f>V594/6</f>
        <v>2292</v>
      </c>
    </row>
    <row r="595" spans="1:29" x14ac:dyDescent="0.25">
      <c r="A595" t="str">
        <f>feed!A595</f>
        <v>MumbosMountain</v>
      </c>
      <c r="B595" t="str">
        <f>feed!B595</f>
        <v>Mumbo Jumbo</v>
      </c>
      <c r="C595" t="str">
        <f>feed!C595</f>
        <v>Steel Brotherhood</v>
      </c>
      <c r="D595">
        <f>SUMPRODUCT(MID(0&amp;feed!D595,LARGE(INDEX(ISNUMBER(--MID(feed!D595,ROW($1:$19),1))*
ROW($1:$19),0),ROW($1:$19))+1,1)*10^ROW($1:$19)/10)</f>
        <v>58</v>
      </c>
      <c r="E595">
        <f>SUMPRODUCT(MID(0&amp;feed!E595,LARGE(INDEX(ISNUMBER(--MID(feed!E595,ROW($1:$19),1))*
ROW($1:$19),0),ROW($1:$19))+1,1)*10^ROW($1:$19)/10)</f>
        <v>4</v>
      </c>
      <c r="F595" t="str">
        <f>feed!F595</f>
        <v>Korean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3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2</v>
      </c>
      <c r="K595">
        <f>SUMPRODUCT(MID(0&amp;feed!K595,LARGE(INDEX(ISNUMBER(--MID(feed!K595,ROW($1:$19),1))*
ROW($1:$19),0),ROW($1:$19))+1,1)*10^ROW($1:$19)/10)</f>
        <v>17</v>
      </c>
      <c r="L595">
        <f>SUMPRODUCT(MID(0&amp;feed!L595,LARGE(INDEX(ISNUMBER(--MID(feed!L595,ROW($1:$19),1))*
ROW($1:$19),0),ROW($1:$19))+1,1)*10^ROW($1:$19)/10)</f>
        <v>3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885</v>
      </c>
      <c r="O595">
        <f>SUMPRODUCT(MID(0&amp;feed!O595,LARGE(INDEX(ISNUMBER(--MID(feed!O595,ROW($1:$5),1))*
ROW($1:$5),0),ROW($1:$5))+1,1)*10^ROW($1:$5)/10)</f>
        <v>147</v>
      </c>
      <c r="P595" t="str">
        <f>feed!P595</f>
        <v>Plentiful</v>
      </c>
      <c r="Q595">
        <f>IF(P595=0,40, IF(P595="Depleted",0, IF(P595="Near Depletion",10, IF(P595="Plentiful",70, IF(P595="Untapped",90,"Error")))))</f>
        <v>70</v>
      </c>
      <c r="R595" t="str">
        <f>feed!Q595</f>
        <v>Mediocre</v>
      </c>
      <c r="S595">
        <f>IF(R595="None",0, IF(R595="Meagre",1.5, IF(R595="Small",3, IF(R595="Mediocre",4.5, IF(R595="Somewhat Large",6, IF(R595="Large",7.5, IF(R595="Powerful",9, IF(R595="Very Powerful",10,"Error"))))))))</f>
        <v>4.5</v>
      </c>
      <c r="T595" t="str">
        <f>feed!R595</f>
        <v>Mesoamerica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595" t="str">
        <f>feed!U595</f>
        <v>http://blocgame.com/stats.php?id=54444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29524</v>
      </c>
      <c r="AA595" s="8">
        <f>V595/N595</f>
        <v>44.3774011299435</v>
      </c>
      <c r="AB595" s="4">
        <f>N595/6</f>
        <v>147.5</v>
      </c>
      <c r="AC595" s="4">
        <f>V595/6</f>
        <v>6545.666666666667</v>
      </c>
    </row>
    <row r="596" spans="1:29" x14ac:dyDescent="0.25">
      <c r="A596" t="str">
        <f>feed!A596</f>
        <v>Black Gold</v>
      </c>
      <c r="B596" t="str">
        <f>feed!B596</f>
        <v>SIEG_HEIL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48</v>
      </c>
      <c r="E596">
        <f>SUMPRODUCT(MID(0&amp;feed!E596,LARGE(INDEX(ISNUMBER(--MID(feed!E596,ROW($1:$19),1))*
ROW($1:$19),0),ROW($1:$19))+1,1)*10^ROW($1:$19)/10)</f>
        <v>0</v>
      </c>
      <c r="F596" t="str">
        <f>feed!F596</f>
        <v>Korean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1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34</v>
      </c>
      <c r="K596">
        <f>SUMPRODUCT(MID(0&amp;feed!K596,LARGE(INDEX(ISNUMBER(--MID(feed!K596,ROW($1:$19),1))*
ROW($1:$19),0),ROW($1:$19))+1,1)*10^ROW($1:$19)/10)</f>
        <v>7</v>
      </c>
      <c r="L596">
        <f>SUMPRODUCT(MID(0&amp;feed!L596,LARGE(INDEX(ISNUMBER(--MID(feed!L596,ROW($1:$19),1))*
ROW($1:$19),0),ROW($1:$19))+1,1)*10^ROW($1:$19)/10)</f>
        <v>11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883</v>
      </c>
      <c r="O596">
        <f>SUMPRODUCT(MID(0&amp;feed!O596,LARGE(INDEX(ISNUMBER(--MID(feed!O596,ROW($1:$5),1))*
ROW($1:$5),0),ROW($1:$5))+1,1)*10^ROW($1:$5)/10)</f>
        <v>6547</v>
      </c>
      <c r="P596" t="str">
        <f>feed!P596</f>
        <v>Untapped</v>
      </c>
      <c r="Q596">
        <f>IF(P596=0,40, IF(P596="Depleted",0, IF(P596="Near Depletion",10, IF(P596="Plentiful",70, IF(P596="Untapped",90,"Error")))))</f>
        <v>90</v>
      </c>
      <c r="R596" t="str">
        <f>feed!Q596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feed!R596</f>
        <v>Egypt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596" t="str">
        <f>feed!U596</f>
        <v>http://blocgame.com/stats.php?id=64027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31258</v>
      </c>
      <c r="AA596" s="8">
        <f>V596/N596</f>
        <v>43.893544733861837</v>
      </c>
      <c r="AB596" s="4">
        <f>N596/6</f>
        <v>147.16666666666666</v>
      </c>
      <c r="AC596" s="4">
        <f>V596/6</f>
        <v>6459.666666666667</v>
      </c>
    </row>
    <row r="597" spans="1:29" x14ac:dyDescent="0.25">
      <c r="A597" t="str">
        <f>feed!A597</f>
        <v>Magna Bonom</v>
      </c>
      <c r="B597" t="str">
        <f>feed!B597</f>
        <v>Krull</v>
      </c>
      <c r="C597" t="str">
        <f>feed!C597</f>
        <v>Brotherhood of Nod</v>
      </c>
      <c r="D597">
        <f>SUMPRODUCT(MID(0&amp;feed!D597,LARGE(INDEX(ISNUMBER(--MID(feed!D597,ROW($1:$19),1))*
ROW($1:$19),0),ROW($1:$19))+1,1)*10^ROW($1:$19)/10)</f>
        <v>94</v>
      </c>
      <c r="E597">
        <f>SUMPRODUCT(MID(0&amp;feed!E597,LARGE(INDEX(ISNUMBER(--MID(feed!E597,ROW($1:$19),1))*
ROW($1:$19),0),ROW($1:$19))+1,1)*10^ROW($1:$19)/10)</f>
        <v>6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3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13</v>
      </c>
      <c r="K597">
        <f>SUMPRODUCT(MID(0&amp;feed!K597,LARGE(INDEX(ISNUMBER(--MID(feed!K597,ROW($1:$19),1))*
ROW($1:$19),0),ROW($1:$19))+1,1)*10^ROW($1:$19)/10)</f>
        <v>26</v>
      </c>
      <c r="L597">
        <f>SUMPRODUCT(MID(0&amp;feed!L597,LARGE(INDEX(ISNUMBER(--MID(feed!L597,ROW($1:$19),1))*
ROW($1:$19),0),ROW($1:$19))+1,1)*10^ROW($1:$19)/10)</f>
        <v>13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881</v>
      </c>
      <c r="O597">
        <f>SUMPRODUCT(MID(0&amp;feed!O597,LARGE(INDEX(ISNUMBER(--MID(feed!O597,ROW($1:$5),1))*
ROW($1:$5),0),ROW($1:$5))+1,1)*10^ROW($1:$5)/10)</f>
        <v>4967</v>
      </c>
      <c r="P597" t="str">
        <f>feed!P597</f>
        <v>Untapped</v>
      </c>
      <c r="Q597">
        <f>IF(P597=0,40, IF(P597="Depleted",0, IF(P597="Near Depletion",10, IF(P597="Plentiful",70, IF(P597="Untapped",90,"Error")))))</f>
        <v>90</v>
      </c>
      <c r="R597" t="str">
        <f>feed!Q597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feed!R597</f>
        <v>Egypt</v>
      </c>
      <c r="U597" t="str">
        <f>feed!S597</f>
        <v>Soviet Union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597" t="str">
        <f>feed!U597</f>
        <v>http://blocgame.com/stats.php?id=59435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>V597-H597*750-K597*375-L597*375</f>
        <v>22334</v>
      </c>
      <c r="AA597" s="8">
        <f>V597/N597</f>
        <v>44.505107832009081</v>
      </c>
      <c r="AB597" s="4">
        <f>N597/6</f>
        <v>146.83333333333334</v>
      </c>
      <c r="AC597" s="4">
        <f>V597/6</f>
        <v>6534.833333333333</v>
      </c>
    </row>
    <row r="598" spans="1:29" x14ac:dyDescent="0.25">
      <c r="A598" t="str">
        <f>feed!A598</f>
        <v>Awesomeria</v>
      </c>
      <c r="B598" t="str">
        <f>feed!B598</f>
        <v>killbodies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389</v>
      </c>
      <c r="E598">
        <f>SUMPRODUCT(MID(0&amp;feed!E598,LARGE(INDEX(ISNUMBER(--MID(feed!E598,ROW($1:$19),1))*
ROW($1:$19),0),ROW($1:$19))+1,1)*10^ROW($1:$19)/10)</f>
        <v>8</v>
      </c>
      <c r="F598" t="str">
        <f>feed!F598</f>
        <v>Second World War surplus</v>
      </c>
      <c r="G598" t="str">
        <f>feed!G598</f>
        <v>Angelic</v>
      </c>
      <c r="H598">
        <f>SUMPRODUCT(MID(0&amp;feed!H598,LARGE(INDEX(ISNUMBER(--MID(feed!H598,ROW($1:$1),1))*
ROW($1:$1),0),ROW($1:$1))+1,1)*10^ROW($1:$1)/10)</f>
        <v>5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0</v>
      </c>
      <c r="K598">
        <f>SUMPRODUCT(MID(0&amp;feed!K598,LARGE(INDEX(ISNUMBER(--MID(feed!K598,ROW($1:$19),1))*
ROW($1:$19),0),ROW($1:$19))+1,1)*10^ROW($1:$19)/10)</f>
        <v>50</v>
      </c>
      <c r="L598">
        <f>SUMPRODUCT(MID(0&amp;feed!L598,LARGE(INDEX(ISNUMBER(--MID(feed!L598,ROW($1:$19),1))*
ROW($1:$19),0),ROW($1:$19))+1,1)*10^ROW($1:$19)/10)</f>
        <v>10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870</v>
      </c>
      <c r="O598">
        <f>SUMPRODUCT(MID(0&amp;feed!O598,LARGE(INDEX(ISNUMBER(--MID(feed!O598,ROW($1:$5),1))*
ROW($1:$5),0),ROW($1:$5))+1,1)*10^ROW($1:$5)/10)</f>
        <v>10</v>
      </c>
      <c r="P598" t="str">
        <f>feed!P598</f>
        <v>Plentiful</v>
      </c>
      <c r="Q598">
        <f>IF(P598=0,40, IF(P598="Depleted",0, IF(P598="Near Depletion",10, IF(P598="Plentiful",70, IF(P598="Untapped",90,"Error")))))</f>
        <v>70</v>
      </c>
      <c r="R598" t="str">
        <f>feed!Q598</f>
        <v>Very Powerful</v>
      </c>
      <c r="S598">
        <f>IF(R598="None",0, IF(R598="Meagre",1.5, IF(R598="Small",3, IF(R598="Mediocre",4.5, IF(R598="Somewhat Large",6, IF(R598="Large",7.5, IF(R598="Powerful",9, IF(R598="Very Powerful",10,"Error"))))))))</f>
        <v>10</v>
      </c>
      <c r="T598" t="str">
        <f>feed!R598</f>
        <v>Congo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598" t="str">
        <f>feed!U598</f>
        <v>http://blocgame.com/stats.php?id=57755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17106</v>
      </c>
      <c r="AA598" s="8">
        <f>V598/N598</f>
        <v>49.834482758620688</v>
      </c>
      <c r="AB598" s="4">
        <f>N598/6</f>
        <v>145</v>
      </c>
      <c r="AC598" s="4">
        <f>V598/6</f>
        <v>7226</v>
      </c>
    </row>
    <row r="599" spans="1:29" x14ac:dyDescent="0.25">
      <c r="A599" t="str">
        <f>feed!A599</f>
        <v>Eurassia</v>
      </c>
      <c r="B599" t="str">
        <f>feed!B599</f>
        <v>KurdishStalin</v>
      </c>
      <c r="C599" t="str">
        <f>feed!C599</f>
        <v>Pact of Red October</v>
      </c>
      <c r="D599">
        <f>SUMPRODUCT(MID(0&amp;feed!D599,LARGE(INDEX(ISNUMBER(--MID(feed!D599,ROW($1:$19),1))*
ROW($1:$19),0),ROW($1:$19))+1,1)*10^ROW($1:$19)/10)</f>
        <v>47</v>
      </c>
      <c r="E599">
        <f>SUMPRODUCT(MID(0&amp;feed!E599,LARGE(INDEX(ISNUMBER(--MID(feed!E599,ROW($1:$19),1))*
ROW($1:$19),0),ROW($1:$19))+1,1)*10^ROW($1:$19)/10)</f>
        <v>1</v>
      </c>
      <c r="F599" t="str">
        <f>feed!F599</f>
        <v>Second World War surplus</v>
      </c>
      <c r="G599" t="str">
        <f>feed!G599</f>
        <v>Isolated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4</v>
      </c>
      <c r="K599">
        <f>SUMPRODUCT(MID(0&amp;feed!K599,LARGE(INDEX(ISNUMBER(--MID(feed!K599,ROW($1:$19),1))*
ROW($1:$19),0),ROW($1:$19))+1,1)*10^ROW($1:$19)/10)</f>
        <v>7</v>
      </c>
      <c r="L599">
        <f>SUMPRODUCT(MID(0&amp;feed!L599,LARGE(INDEX(ISNUMBER(--MID(feed!L599,ROW($1:$19),1))*
ROW($1:$19),0),ROW($1:$19))+1,1)*10^ROW($1:$19)/10)</f>
        <v>5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868</v>
      </c>
      <c r="O599">
        <f>SUMPRODUCT(MID(0&amp;feed!O599,LARGE(INDEX(ISNUMBER(--MID(feed!O599,ROW($1:$5),1))*
ROW($1:$5),0),ROW($1:$5))+1,1)*10^ROW($1:$5)/10)</f>
        <v>3198</v>
      </c>
      <c r="P599">
        <f>feed!P599</f>
        <v>0</v>
      </c>
      <c r="Q599">
        <f>IF(P599=0,40, IF(P599="Depleted",0, IF(P599="Near Depletion",10, IF(P599="Plentiful",70, IF(P599="Untapped",90,"Error")))))</f>
        <v>40</v>
      </c>
      <c r="R599" t="str">
        <f>feed!Q599</f>
        <v>Somewhat Large</v>
      </c>
      <c r="S599">
        <f>IF(R599="None",0, IF(R599="Meagre",1.5, IF(R599="Small",3, IF(R599="Mediocre",4.5, IF(R599="Somewhat Large",6, IF(R599="Large",7.5, IF(R599="Powerful",9, IF(R599="Very Powerful",10,"Error"))))))))</f>
        <v>6</v>
      </c>
      <c r="T599" t="str">
        <f>feed!R599</f>
        <v>Mesopotamia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599" t="str">
        <f>feed!U599</f>
        <v>http://blocgame.com/stats.php?id=63019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15200</v>
      </c>
      <c r="AA599" s="8">
        <f>V599/N599</f>
        <v>24.423963133640552</v>
      </c>
      <c r="AB599" s="4">
        <f>N599/6</f>
        <v>144.66666666666666</v>
      </c>
      <c r="AC599" s="4">
        <f>V599/6</f>
        <v>3533.3333333333335</v>
      </c>
    </row>
    <row r="600" spans="1:29" x14ac:dyDescent="0.25">
      <c r="A600" t="str">
        <f>feed!A600</f>
        <v>The Boer</v>
      </c>
      <c r="B600" t="str">
        <f>feed!B600</f>
        <v>Joe Soap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9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Nice</v>
      </c>
      <c r="H600">
        <f>SUMPRODUCT(MID(0&amp;feed!H600,LARGE(INDEX(ISNUMBER(--MID(feed!H600,ROW($1:$1),1))*
ROW($1:$1),0),ROW($1:$1))+1,1)*10^ROW($1:$1)/10)</f>
        <v>2</v>
      </c>
      <c r="I600" t="str">
        <f>feed!I600</f>
        <v>Standard</v>
      </c>
      <c r="J600">
        <f>SUMPRODUCT(MID(0&amp;feed!J600,LARGE(INDEX(ISNUMBER(--MID(feed!J600,ROW($1:$19),1))*
ROW($1:$19),0),ROW($1:$19))+1,1)*10^ROW($1:$19)/10)</f>
        <v>63</v>
      </c>
      <c r="K600">
        <f>SUMPRODUCT(MID(0&amp;feed!K600,LARGE(INDEX(ISNUMBER(--MID(feed!K600,ROW($1:$19),1))*
ROW($1:$19),0),ROW($1:$19))+1,1)*10^ROW($1:$19)/10)</f>
        <v>12</v>
      </c>
      <c r="L600">
        <f>SUMPRODUCT(MID(0&amp;feed!L600,LARGE(INDEX(ISNUMBER(--MID(feed!L600,ROW($1:$19),1))*
ROW($1:$19),0),ROW($1:$19))+1,1)*10^ROW($1:$19)/10)</f>
        <v>4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867</v>
      </c>
      <c r="O600">
        <f>SUMPRODUCT(MID(0&amp;feed!O600,LARGE(INDEX(ISNUMBER(--MID(feed!O600,ROW($1:$5),1))*
ROW($1:$5),0),ROW($1:$5))+1,1)*10^ROW($1:$5)/10)</f>
        <v>713</v>
      </c>
      <c r="P600" t="str">
        <f>feed!P600</f>
        <v>Near Depletion</v>
      </c>
      <c r="Q600">
        <f>IF(P600=0,40, IF(P600="Depleted",0, IF(P600="Near Depletion",10, IF(P600="Plentiful",70, IF(P600="Untapped",90,"Error")))))</f>
        <v>10</v>
      </c>
      <c r="R600" t="str">
        <f>feed!Q600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feed!R600</f>
        <v>Southern Africa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600" t="str">
        <f>feed!U600</f>
        <v>http://blocgame.com/stats.php?id=55355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12300</v>
      </c>
      <c r="AA600" s="8">
        <f>V600/N600</f>
        <v>22.837370242214533</v>
      </c>
      <c r="AB600" s="4">
        <f>N600/6</f>
        <v>144.5</v>
      </c>
      <c r="AC600" s="4">
        <f>V600/6</f>
        <v>3300</v>
      </c>
    </row>
    <row r="601" spans="1:29" x14ac:dyDescent="0.25">
      <c r="A601" t="str">
        <f>feed!A601</f>
        <v>West Pacific</v>
      </c>
      <c r="B601" t="str">
        <f>feed!B601</f>
        <v>Thunder Eagle</v>
      </c>
      <c r="C601" t="str">
        <f>feed!C601</f>
        <v>The Khilafah</v>
      </c>
      <c r="D601">
        <f>SUMPRODUCT(MID(0&amp;feed!D601,LARGE(INDEX(ISNUMBER(--MID(feed!D601,ROW($1:$19),1))*
ROW($1:$19),0),ROW($1:$19))+1,1)*10^ROW($1:$19)/10)</f>
        <v>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Questionable</v>
      </c>
      <c r="H601">
        <f>SUMPRODUCT(MID(0&amp;feed!H601,LARGE(INDEX(ISNUMBER(--MID(feed!H601,ROW($1:$1),1))*
ROW($1:$1),0),ROW($1:$1))+1,1)*10^ROW($1:$1)/10)</f>
        <v>0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16</v>
      </c>
      <c r="K601">
        <f>SUMPRODUCT(MID(0&amp;feed!K601,LARGE(INDEX(ISNUMBER(--MID(feed!K601,ROW($1:$19),1))*
ROW($1:$19),0),ROW($1:$19))+1,1)*10^ROW($1:$19)/10)</f>
        <v>1</v>
      </c>
      <c r="L601">
        <f>SUMPRODUCT(MID(0&amp;feed!L601,LARGE(INDEX(ISNUMBER(--MID(feed!L601,ROW($1:$19),1))*
ROW($1:$19),0),ROW($1:$19))+1,1)*10^ROW($1:$19)/10)</f>
        <v>2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865</v>
      </c>
      <c r="O601">
        <f>SUMPRODUCT(MID(0&amp;feed!O601,LARGE(INDEX(ISNUMBER(--MID(feed!O601,ROW($1:$5),1))*
ROW($1:$5),0),ROW($1:$5))+1,1)*10^ROW($1:$5)/10)</f>
        <v>145</v>
      </c>
      <c r="P601">
        <f>feed!P601</f>
        <v>0</v>
      </c>
      <c r="Q601">
        <f>IF(P601=0,40, IF(P601="Depleted",0, IF(P601="Near Depletion",10, IF(P601="Plentiful",70, IF(P601="Untapped",90,"Error")))))</f>
        <v>40</v>
      </c>
      <c r="R601" t="str">
        <f>feed!Q601</f>
        <v>Somewhat Large</v>
      </c>
      <c r="S601">
        <f>IF(R601="None",0, IF(R601="Meagre",1.5, IF(R601="Small",3, IF(R601="Mediocre",4.5, IF(R601="Somewhat Large",6, IF(R601="Large",7.5, IF(R601="Powerful",9, IF(R601="Very Powerful",10,"Error"))))))))</f>
        <v>6</v>
      </c>
      <c r="T601" t="str">
        <f>feed!R601</f>
        <v>Pacific Rim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601" t="str">
        <f>feed!U601</f>
        <v>http://blocgame.com/stats.php?id=62429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65</v>
      </c>
      <c r="AA601" s="8">
        <f>V601/N601</f>
        <v>1.3757225433526012</v>
      </c>
      <c r="AB601" s="4">
        <f>N601/6</f>
        <v>144.16666666666666</v>
      </c>
      <c r="AC601" s="4">
        <f>V601/6</f>
        <v>198.33333333333334</v>
      </c>
    </row>
    <row r="602" spans="1:29" x14ac:dyDescent="0.25">
      <c r="A602" t="str">
        <f>feed!A602</f>
        <v>Last Horn</v>
      </c>
      <c r="B602" t="str">
        <f>feed!B602</f>
        <v>Prince Charming</v>
      </c>
      <c r="C602" t="str">
        <f>feed!C602</f>
        <v>The Khilafah</v>
      </c>
      <c r="D602">
        <f>SUMPRODUCT(MID(0&amp;feed!D602,LARGE(INDEX(ISNUMBER(--MID(feed!D602,ROW($1:$19),1))*
ROW($1:$19),0),ROW($1:$19))+1,1)*10^ROW($1:$19)/10)</f>
        <v>101</v>
      </c>
      <c r="E602">
        <f>SUMPRODUCT(MID(0&amp;feed!E602,LARGE(INDEX(ISNUMBER(--MID(feed!E602,ROW($1:$19),1))*
ROW($1:$19),0),ROW($1:$19))+1,1)*10^ROW($1:$19)/10)</f>
        <v>2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4</v>
      </c>
      <c r="K602">
        <f>SUMPRODUCT(MID(0&amp;feed!K602,LARGE(INDEX(ISNUMBER(--MID(feed!K602,ROW($1:$19),1))*
ROW($1:$19),0),ROW($1:$19))+1,1)*10^ROW($1:$19)/10)</f>
        <v>33</v>
      </c>
      <c r="L602">
        <f>SUMPRODUCT(MID(0&amp;feed!L602,LARGE(INDEX(ISNUMBER(--MID(feed!L602,ROW($1:$19),1))*
ROW($1:$19),0),ROW($1:$19))+1,1)*10^ROW($1:$19)/10)</f>
        <v>5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864</v>
      </c>
      <c r="O602">
        <f>SUMPRODUCT(MID(0&amp;feed!O602,LARGE(INDEX(ISNUMBER(--MID(feed!O602,ROW($1:$5),1))*
ROW($1:$5),0),ROW($1:$5))+1,1)*10^ROW($1:$5)/10)</f>
        <v>562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Very Powerful</v>
      </c>
      <c r="S602">
        <f>IF(R602="None",0, IF(R602="Meagre",1.5, IF(R602="Small",3, IF(R602="Mediocre",4.5, IF(R602="Somewhat Large",6, IF(R602="Large",7.5, IF(R602="Powerful",9, IF(R602="Very Powerful",10,"Error"))))))))</f>
        <v>10</v>
      </c>
      <c r="T602" t="str">
        <f>feed!R602</f>
        <v>West Africa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602" t="str">
        <f>feed!U602</f>
        <v>http://blocgame.com/stats.php?id=64043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18021</v>
      </c>
      <c r="AA602" s="8">
        <f>V602/N602</f>
        <v>39.086805555555557</v>
      </c>
      <c r="AB602" s="4">
        <f>N602/6</f>
        <v>144</v>
      </c>
      <c r="AC602" s="4">
        <f>V602/6</f>
        <v>5628.5</v>
      </c>
    </row>
    <row r="603" spans="1:29" x14ac:dyDescent="0.25">
      <c r="A603" t="str">
        <f>feed!A605</f>
        <v>Corn God</v>
      </c>
      <c r="B603" t="str">
        <f>feed!B605</f>
        <v>gonzi</v>
      </c>
      <c r="C603" t="str">
        <f>feed!C605</f>
        <v>The Order</v>
      </c>
      <c r="D603">
        <f>SUMPRODUCT(MID(0&amp;feed!D605,LARGE(INDEX(ISNUMBER(--MID(feed!D605,ROW($1:$19),1))*
ROW($1:$19),0),ROW($1:$19))+1,1)*10^ROW($1:$19)/10)</f>
        <v>39</v>
      </c>
      <c r="E603">
        <f>SUMPRODUCT(MID(0&amp;feed!E605,LARGE(INDEX(ISNUMBER(--MID(feed!E605,ROW($1:$19),1))*
ROW($1:$19),0),ROW($1:$19))+1,1)*10^ROW($1:$19)/10)</f>
        <v>0</v>
      </c>
      <c r="F603" t="str">
        <f>feed!F605</f>
        <v>First World War surplus</v>
      </c>
      <c r="G603" t="str">
        <f>feed!G605</f>
        <v>Gandhi-like</v>
      </c>
      <c r="H603">
        <f>SUMPRODUCT(MID(0&amp;feed!H605,LARGE(INDEX(ISNUMBER(--MID(feed!H605,ROW($1:$1),1))*
ROW($1:$1),0),ROW($1:$1))+1,1)*10^ROW($1:$1)/10)</f>
        <v>1</v>
      </c>
      <c r="I603" t="str">
        <f>feed!I605</f>
        <v>Standard</v>
      </c>
      <c r="J603">
        <f>SUMPRODUCT(MID(0&amp;feed!J605,LARGE(INDEX(ISNUMBER(--MID(feed!J605,ROW($1:$19),1))*
ROW($1:$19),0),ROW($1:$19))+1,1)*10^ROW($1:$19)/10)</f>
        <v>45</v>
      </c>
      <c r="K603">
        <f>SUMPRODUCT(MID(0&amp;feed!K605,LARGE(INDEX(ISNUMBER(--MID(feed!K605,ROW($1:$19),1))*
ROW($1:$19),0),ROW($1:$19))+1,1)*10^ROW($1:$19)/10)</f>
        <v>7</v>
      </c>
      <c r="L603">
        <f>SUMPRODUCT(MID(0&amp;feed!L605,LARGE(INDEX(ISNUMBER(--MID(feed!L605,ROW($1:$19),1))*
ROW($1:$19),0),ROW($1:$19))+1,1)*10^ROW($1:$19)/10)</f>
        <v>1</v>
      </c>
      <c r="M603" t="str">
        <f>feed!M605</f>
        <v>Central Planning</v>
      </c>
      <c r="N603">
        <f>SUMPRODUCT(MID(0&amp;feed!N605,LARGE(INDEX(ISNUMBER(--MID(feed!N605,ROW($1:$5),1))*
ROW($1:$5),0),ROW($1:$5))+1,1)*10^ROW($1:$5)/10)</f>
        <v>861</v>
      </c>
      <c r="O603">
        <f>SUMPRODUCT(MID(0&amp;feed!O605,LARGE(INDEX(ISNUMBER(--MID(feed!O605,ROW($1:$5),1))*
ROW($1:$5),0),ROW($1:$5))+1,1)*10^ROW($1:$5)/10)</f>
        <v>14</v>
      </c>
      <c r="P603" t="str">
        <f>feed!P605</f>
        <v>Untapped</v>
      </c>
      <c r="Q603">
        <f>IF(P603=0,40, IF(P603="Depleted",0, IF(P603="Near Depletion",10, IF(P603="Plentiful",70, IF(P603="Untapped",90,"Error")))))</f>
        <v>90</v>
      </c>
      <c r="R603" t="str">
        <f>feed!Q605</f>
        <v>Meagre</v>
      </c>
      <c r="S603">
        <f>IF(R603="None",0, IF(R603="Meagre",1.5, IF(R603="Small",3, IF(R603="Mediocre",4.5, IF(R603="Somewhat Large",6, IF(R603="Large",7.5, IF(R603="Powerful",9, IF(R603="Very Powerful",10,"Error"))))))))</f>
        <v>1.5</v>
      </c>
      <c r="T603" t="str">
        <f>feed!R605</f>
        <v>Amazonia</v>
      </c>
      <c r="U603" t="str">
        <f>feed!S605</f>
        <v>Soviet Union</v>
      </c>
      <c r="V603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603" t="str">
        <f>feed!U605</f>
        <v>http://blocgame.com/stats.php?id=64682</v>
      </c>
      <c r="X603" s="4">
        <f>SUMPRODUCT(MID(0&amp;feed!V605,LARGE(INDEX(ISNUMBER(--MID(feed!V605,ROW($1:$5),1))*
ROW($1:$5),0),ROW($1:$5))+1,1)*10^ROW($1:$5)/10)</f>
        <v>0</v>
      </c>
      <c r="Y603">
        <f>feed!W605</f>
        <v>0</v>
      </c>
      <c r="Z603" s="4">
        <f>V603-H603*750-K603*375-L603*375</f>
        <v>29704</v>
      </c>
      <c r="AA603" s="8">
        <f>V603/N603</f>
        <v>38.854819976771196</v>
      </c>
      <c r="AB603" s="4">
        <f>N603/6</f>
        <v>143.5</v>
      </c>
      <c r="AC603" s="4">
        <f>V603/6</f>
        <v>5575.666666666667</v>
      </c>
    </row>
    <row r="604" spans="1:29" x14ac:dyDescent="0.25">
      <c r="A604" t="str">
        <f>feed!A603</f>
        <v>Beluncas War</v>
      </c>
      <c r="B604" t="str">
        <f>feed!B603</f>
        <v>RamaRama</v>
      </c>
      <c r="C604" t="str">
        <f>feed!C603</f>
        <v>PIRATES</v>
      </c>
      <c r="D604">
        <f>SUMPRODUCT(MID(0&amp;feed!D603,LARGE(INDEX(ISNUMBER(--MID(feed!D603,ROW($1:$19),1))*
ROW($1:$19),0),ROW($1:$19))+1,1)*10^ROW($1:$19)/10)</f>
        <v>94</v>
      </c>
      <c r="E604">
        <f>SUMPRODUCT(MID(0&amp;feed!E603,LARGE(INDEX(ISNUMBER(--MID(feed!E603,ROW($1:$19),1))*
ROW($1:$19),0),ROW($1:$19))+1,1)*10^ROW($1:$19)/10)</f>
        <v>11</v>
      </c>
      <c r="F604" t="str">
        <f>feed!F603</f>
        <v>Second World War surplus</v>
      </c>
      <c r="G604" t="str">
        <f>feed!G603</f>
        <v>Gandhi-like</v>
      </c>
      <c r="H604">
        <f>SUMPRODUCT(MID(0&amp;feed!H603,LARGE(INDEX(ISNUMBER(--MID(feed!H603,ROW($1:$1),1))*
ROW($1:$1),0),ROW($1:$1))+1,1)*10^ROW($1:$1)/10)</f>
        <v>4</v>
      </c>
      <c r="I604" t="str">
        <f>feed!I603</f>
        <v>Poor</v>
      </c>
      <c r="J604">
        <f>SUMPRODUCT(MID(0&amp;feed!J603,LARGE(INDEX(ISNUMBER(--MID(feed!J603,ROW($1:$19),1))*
ROW($1:$19),0),ROW($1:$19))+1,1)*10^ROW($1:$19)/10)</f>
        <v>0</v>
      </c>
      <c r="K604">
        <f>SUMPRODUCT(MID(0&amp;feed!K603,LARGE(INDEX(ISNUMBER(--MID(feed!K603,ROW($1:$19),1))*
ROW($1:$19),0),ROW($1:$19))+1,1)*10^ROW($1:$19)/10)</f>
        <v>18</v>
      </c>
      <c r="L604">
        <f>SUMPRODUCT(MID(0&amp;feed!L603,LARGE(INDEX(ISNUMBER(--MID(feed!L603,ROW($1:$19),1))*
ROW($1:$19),0),ROW($1:$19))+1,1)*10^ROW($1:$19)/10)</f>
        <v>18</v>
      </c>
      <c r="M604" t="str">
        <f>feed!M603</f>
        <v>Mixed Economy</v>
      </c>
      <c r="N604">
        <f>SUMPRODUCT(MID(0&amp;feed!N603,LARGE(INDEX(ISNUMBER(--MID(feed!N603,ROW($1:$5),1))*
ROW($1:$5),0),ROW($1:$5))+1,1)*10^ROW($1:$5)/10)</f>
        <v>861</v>
      </c>
      <c r="O604">
        <f>SUMPRODUCT(MID(0&amp;feed!O603,LARGE(INDEX(ISNUMBER(--MID(feed!O603,ROW($1:$5),1))*
ROW($1:$5),0),ROW($1:$5))+1,1)*10^ROW($1:$5)/10)</f>
        <v>18</v>
      </c>
      <c r="P604" t="str">
        <f>feed!P603</f>
        <v>Untapped</v>
      </c>
      <c r="Q604">
        <f>IF(P604=0,40, IF(P604="Depleted",0, IF(P604="Near Depletion",10, IF(P604="Plentiful",70, IF(P604="Untapped",90,"Error")))))</f>
        <v>90</v>
      </c>
      <c r="R604" t="str">
        <f>feed!Q603</f>
        <v>Very Powerful</v>
      </c>
      <c r="S604">
        <f>IF(R604="None",0, IF(R604="Meagre",1.5, IF(R604="Small",3, IF(R604="Mediocre",4.5, IF(R604="Somewhat Large",6, IF(R604="Large",7.5, IF(R604="Powerful",9, IF(R604="Very Powerful",10,"Error"))))))))</f>
        <v>10</v>
      </c>
      <c r="T604" t="str">
        <f>feed!R603</f>
        <v>Pacific Rim</v>
      </c>
      <c r="U604" t="str">
        <f>feed!S603</f>
        <v>United States</v>
      </c>
      <c r="V604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604" t="str">
        <f>feed!U603</f>
        <v>http://blocgame.com/stats.php?id=61487</v>
      </c>
      <c r="X604" s="4">
        <f>SUMPRODUCT(MID(0&amp;feed!V603,LARGE(INDEX(ISNUMBER(--MID(feed!V603,ROW($1:$5),1))*
ROW($1:$5),0),ROW($1:$5))+1,1)*10^ROW($1:$5)/10)</f>
        <v>0</v>
      </c>
      <c r="Y604">
        <f>feed!W603</f>
        <v>0</v>
      </c>
      <c r="Z604" s="4">
        <f>V604-H604*750-K604*375-L604*375</f>
        <v>3898</v>
      </c>
      <c r="AA604" s="8">
        <f>V604/N604</f>
        <v>23.691056910569106</v>
      </c>
      <c r="AB604" s="4">
        <f>N604/6</f>
        <v>143.5</v>
      </c>
      <c r="AC604" s="4">
        <f>V604/6</f>
        <v>3399.6666666666665</v>
      </c>
    </row>
    <row r="605" spans="1:29" x14ac:dyDescent="0.25">
      <c r="A605" t="str">
        <f>feed!A604</f>
        <v>WeWuz</v>
      </c>
      <c r="B605" t="str">
        <f>feed!B604</f>
        <v>OfficerDarrenWilson</v>
      </c>
      <c r="C605" t="str">
        <f>feed!C604</f>
        <v>SPQR</v>
      </c>
      <c r="D605">
        <f>SUMPRODUCT(MID(0&amp;feed!D604,LARGE(INDEX(ISNUMBER(--MID(feed!D604,ROW($1:$19),1))*
ROW($1:$19),0),ROW($1:$19))+1,1)*10^ROW($1:$19)/10)</f>
        <v>5</v>
      </c>
      <c r="E605">
        <f>SUMPRODUCT(MID(0&amp;feed!E604,LARGE(INDEX(ISNUMBER(--MID(feed!E604,ROW($1:$19),1))*
ROW($1:$19),0),ROW($1:$19))+1,1)*10^ROW($1:$19)/10)</f>
        <v>0</v>
      </c>
      <c r="F605" t="str">
        <f>feed!F604</f>
        <v>Second World War surplus</v>
      </c>
      <c r="G605" t="str">
        <f>feed!G604</f>
        <v>Good</v>
      </c>
      <c r="H605">
        <f>SUMPRODUCT(MID(0&amp;feed!H604,LARGE(INDEX(ISNUMBER(--MID(feed!H604,ROW($1:$1),1))*
ROW($1:$1),0),ROW($1:$1))+1,1)*10^ROW($1:$1)/10)</f>
        <v>1</v>
      </c>
      <c r="I605" t="str">
        <f>feed!I604</f>
        <v>Elite</v>
      </c>
      <c r="J605">
        <f>SUMPRODUCT(MID(0&amp;feed!J604,LARGE(INDEX(ISNUMBER(--MID(feed!J604,ROW($1:$19),1))*
ROW($1:$19),0),ROW($1:$19))+1,1)*10^ROW($1:$19)/10)</f>
        <v>8</v>
      </c>
      <c r="K605">
        <f>SUMPRODUCT(MID(0&amp;feed!K604,LARGE(INDEX(ISNUMBER(--MID(feed!K604,ROW($1:$19),1))*
ROW($1:$19),0),ROW($1:$19))+1,1)*10^ROW($1:$19)/10)</f>
        <v>11</v>
      </c>
      <c r="L605">
        <f>SUMPRODUCT(MID(0&amp;feed!L604,LARGE(INDEX(ISNUMBER(--MID(feed!L604,ROW($1:$19),1))*
ROW($1:$19),0),ROW($1:$19))+1,1)*10^ROW($1:$19)/10)</f>
        <v>4</v>
      </c>
      <c r="M605" t="str">
        <f>feed!M604</f>
        <v>Mixed Economy</v>
      </c>
      <c r="N605">
        <f>SUMPRODUCT(MID(0&amp;feed!N604,LARGE(INDEX(ISNUMBER(--MID(feed!N604,ROW($1:$5),1))*
ROW($1:$5),0),ROW($1:$5))+1,1)*10^ROW($1:$5)/10)</f>
        <v>861</v>
      </c>
      <c r="O605">
        <f>SUMPRODUCT(MID(0&amp;feed!O604,LARGE(INDEX(ISNUMBER(--MID(feed!O604,ROW($1:$5),1))*
ROW($1:$5),0),ROW($1:$5))+1,1)*10^ROW($1:$5)/10)</f>
        <v>2521</v>
      </c>
      <c r="P605" t="str">
        <f>feed!P604</f>
        <v>Untapped</v>
      </c>
      <c r="Q605">
        <f>IF(P605=0,40, IF(P605="Depleted",0, IF(P605="Near Depletion",10, IF(P605="Plentiful",70, IF(P605="Untapped",90,"Error")))))</f>
        <v>90</v>
      </c>
      <c r="R605" t="str">
        <f>feed!Q604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feed!R604</f>
        <v>Egypt</v>
      </c>
      <c r="U605" t="str">
        <f>feed!S604</f>
        <v>Neutral</v>
      </c>
      <c r="V60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605" t="str">
        <f>feed!U604</f>
        <v>http://blocgame.com/stats.php?id=63547</v>
      </c>
      <c r="X605" s="4">
        <f>SUMPRODUCT(MID(0&amp;feed!V604,LARGE(INDEX(ISNUMBER(--MID(feed!V604,ROW($1:$5),1))*
ROW($1:$5),0),ROW($1:$5))+1,1)*10^ROW($1:$5)/10)</f>
        <v>0</v>
      </c>
      <c r="Y605">
        <f>feed!W604</f>
        <v>0</v>
      </c>
      <c r="Z605" s="4">
        <f>V605-H605*750-K605*375-L605*375</f>
        <v>4745</v>
      </c>
      <c r="AA605" s="8">
        <f>V605/N605</f>
        <v>12.915214866434379</v>
      </c>
      <c r="AB605" s="4">
        <f>N605/6</f>
        <v>143.5</v>
      </c>
      <c r="AC605" s="4">
        <f>V605/6</f>
        <v>1853.3333333333333</v>
      </c>
    </row>
    <row r="606" spans="1:29" x14ac:dyDescent="0.25">
      <c r="A606" t="str">
        <f>feed!A607</f>
        <v>balancedgame</v>
      </c>
      <c r="B606" t="str">
        <f>feed!B607</f>
        <v>balancedgame</v>
      </c>
      <c r="C606">
        <f>feed!C607</f>
        <v>0</v>
      </c>
      <c r="D606">
        <f>SUMPRODUCT(MID(0&amp;feed!D607,LARGE(INDEX(ISNUMBER(--MID(feed!D607,ROW($1:$19),1))*
ROW($1:$19),0),ROW($1:$19))+1,1)*10^ROW($1:$19)/10)</f>
        <v>6</v>
      </c>
      <c r="E606">
        <f>SUMPRODUCT(MID(0&amp;feed!E607,LARGE(INDEX(ISNUMBER(--MID(feed!E607,ROW($1:$19),1))*
ROW($1:$19),0),ROW($1:$19))+1,1)*10^ROW($1:$19)/10)</f>
        <v>0</v>
      </c>
      <c r="F606" t="str">
        <f>feed!F607</f>
        <v>Finest of the 19th century</v>
      </c>
      <c r="G606" t="str">
        <f>feed!G607</f>
        <v>Gandhi-like</v>
      </c>
      <c r="H606">
        <f>SUMPRODUCT(MID(0&amp;feed!H607,LARGE(INDEX(ISNUMBER(--MID(feed!H607,ROW($1:$1),1))*
ROW($1:$1),0),ROW($1:$1))+1,1)*10^ROW($1:$1)/10)</f>
        <v>0</v>
      </c>
      <c r="I606" t="str">
        <f>feed!I607</f>
        <v>Undisciplined Rabble</v>
      </c>
      <c r="J606">
        <f>SUMPRODUCT(MID(0&amp;feed!J607,LARGE(INDEX(ISNUMBER(--MID(feed!J607,ROW($1:$19),1))*
ROW($1:$19),0),ROW($1:$19))+1,1)*10^ROW($1:$19)/10)</f>
        <v>15</v>
      </c>
      <c r="K606">
        <f>SUMPRODUCT(MID(0&amp;feed!K607,LARGE(INDEX(ISNUMBER(--MID(feed!K607,ROW($1:$19),1))*
ROW($1:$19),0),ROW($1:$19))+1,1)*10^ROW($1:$19)/10)</f>
        <v>2</v>
      </c>
      <c r="L606">
        <f>SUMPRODUCT(MID(0&amp;feed!L607,LARGE(INDEX(ISNUMBER(--MID(feed!L607,ROW($1:$19),1))*
ROW($1:$19),0),ROW($1:$19))+1,1)*10^ROW($1:$19)/10)</f>
        <v>2</v>
      </c>
      <c r="M606" t="str">
        <f>feed!M607</f>
        <v>Free Market</v>
      </c>
      <c r="N606">
        <f>SUMPRODUCT(MID(0&amp;feed!N607,LARGE(INDEX(ISNUMBER(--MID(feed!N607,ROW($1:$5),1))*
ROW($1:$5),0),ROW($1:$5))+1,1)*10^ROW($1:$5)/10)</f>
        <v>860</v>
      </c>
      <c r="O606">
        <f>SUMPRODUCT(MID(0&amp;feed!O607,LARGE(INDEX(ISNUMBER(--MID(feed!O607,ROW($1:$5),1))*
ROW($1:$5),0),ROW($1:$5))+1,1)*10^ROW($1:$5)/10)</f>
        <v>1767</v>
      </c>
      <c r="P606" t="str">
        <f>feed!P607</f>
        <v>Untapped</v>
      </c>
      <c r="Q606">
        <f>IF(P606=0,40, IF(P606="Depleted",0, IF(P606="Near Depletion",10, IF(P606="Plentiful",70, IF(P606="Untapped",90,"Error")))))</f>
        <v>90</v>
      </c>
      <c r="R606" t="str">
        <f>feed!Q607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feed!R607</f>
        <v>Atlas</v>
      </c>
      <c r="U606" t="str">
        <f>feed!S607</f>
        <v>United States</v>
      </c>
      <c r="V60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606" t="str">
        <f>feed!U607</f>
        <v>http://blocgame.com/stats.php?id=64345</v>
      </c>
      <c r="X606" s="4">
        <f>SUMPRODUCT(MID(0&amp;feed!V607,LARGE(INDEX(ISNUMBER(--MID(feed!V607,ROW($1:$5),1))*
ROW($1:$5),0),ROW($1:$5))+1,1)*10^ROW($1:$5)/10)</f>
        <v>0</v>
      </c>
      <c r="Y606">
        <f>feed!W607</f>
        <v>0</v>
      </c>
      <c r="Z606" s="4">
        <f>V606-H606*750-K606*375-L606*375</f>
        <v>9731</v>
      </c>
      <c r="AA606" s="8">
        <f>V606/N606</f>
        <v>13.059302325581395</v>
      </c>
      <c r="AB606" s="4">
        <f>N606/6</f>
        <v>143.33333333333334</v>
      </c>
      <c r="AC606" s="4">
        <f>V606/6</f>
        <v>1871.8333333333333</v>
      </c>
    </row>
    <row r="607" spans="1:29" x14ac:dyDescent="0.25">
      <c r="A607" t="str">
        <f>feed!A608</f>
        <v>Al Khalifa</v>
      </c>
      <c r="B607" t="str">
        <f>feed!B608</f>
        <v>Abdul Khaleed al Saud</v>
      </c>
      <c r="C607" t="str">
        <f>feed!C608</f>
        <v>Steel Brotherhood</v>
      </c>
      <c r="D607">
        <f>SUMPRODUCT(MID(0&amp;feed!D608,LARGE(INDEX(ISNUMBER(--MID(feed!D608,ROW($1:$19),1))*
ROW($1:$19),0),ROW($1:$19))+1,1)*10^ROW($1:$19)/10)</f>
        <v>75</v>
      </c>
      <c r="E607">
        <f>SUMPRODUCT(MID(0&amp;feed!E608,LARGE(INDEX(ISNUMBER(--MID(feed!E608,ROW($1:$19),1))*
ROW($1:$19),0),ROW($1:$19))+1,1)*10^ROW($1:$19)/10)</f>
        <v>1</v>
      </c>
      <c r="F607" t="str">
        <f>feed!F608</f>
        <v>Second World War surplus</v>
      </c>
      <c r="G607" t="str">
        <f>feed!G608</f>
        <v>Angelic</v>
      </c>
      <c r="H607">
        <f>SUMPRODUCT(MID(0&amp;feed!H608,LARGE(INDEX(ISNUMBER(--MID(feed!H608,ROW($1:$1),1))*
ROW($1:$1),0),ROW($1:$1))+1,1)*10^ROW($1:$1)/10)</f>
        <v>2</v>
      </c>
      <c r="I607" t="str">
        <f>feed!I608</f>
        <v>Good</v>
      </c>
      <c r="J607">
        <f>SUMPRODUCT(MID(0&amp;feed!J608,LARGE(INDEX(ISNUMBER(--MID(feed!J608,ROW($1:$19),1))*
ROW($1:$19),0),ROW($1:$19))+1,1)*10^ROW($1:$19)/10)</f>
        <v>3</v>
      </c>
      <c r="K607">
        <f>SUMPRODUCT(MID(0&amp;feed!K608,LARGE(INDEX(ISNUMBER(--MID(feed!K608,ROW($1:$19),1))*
ROW($1:$19),0),ROW($1:$19))+1,1)*10^ROW($1:$19)/10)</f>
        <v>15</v>
      </c>
      <c r="L607">
        <f>SUMPRODUCT(MID(0&amp;feed!L608,LARGE(INDEX(ISNUMBER(--MID(feed!L608,ROW($1:$19),1))*
ROW($1:$19),0),ROW($1:$19))+1,1)*10^ROW($1:$19)/10)</f>
        <v>11</v>
      </c>
      <c r="M607" t="str">
        <f>feed!M608</f>
        <v>Central Planning</v>
      </c>
      <c r="N607">
        <f>SUMPRODUCT(MID(0&amp;feed!N608,LARGE(INDEX(ISNUMBER(--MID(feed!N608,ROW($1:$5),1))*
ROW($1:$5),0),ROW($1:$5))+1,1)*10^ROW($1:$5)/10)</f>
        <v>860</v>
      </c>
      <c r="O607">
        <f>SUMPRODUCT(MID(0&amp;feed!O608,LARGE(INDEX(ISNUMBER(--MID(feed!O608,ROW($1:$5),1))*
ROW($1:$5),0),ROW($1:$5))+1,1)*10^ROW($1:$5)/10)</f>
        <v>2853</v>
      </c>
      <c r="P607" t="str">
        <f>feed!P608</f>
        <v>Untapped</v>
      </c>
      <c r="Q607">
        <f>IF(P607=0,40, IF(P607="Depleted",0, IF(P607="Near Depletion",10, IF(P607="Plentiful",70, IF(P607="Untapped",90,"Error")))))</f>
        <v>90</v>
      </c>
      <c r="R607" t="str">
        <f>feed!Q608</f>
        <v>Mediocre</v>
      </c>
      <c r="S607">
        <f>IF(R607="None",0, IF(R607="Meagre",1.5, IF(R607="Small",3, IF(R607="Mediocre",4.5, IF(R607="Somewhat Large",6, IF(R607="Large",7.5, IF(R607="Powerful",9, IF(R607="Very Powerful",10,"Error"))))))))</f>
        <v>4.5</v>
      </c>
      <c r="T607" t="str">
        <f>feed!R608</f>
        <v>Arabia</v>
      </c>
      <c r="U607" t="str">
        <f>feed!S608</f>
        <v>Soviet Union</v>
      </c>
      <c r="V607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607" t="str">
        <f>feed!U608</f>
        <v>http://blocgame.com/stats.php?id=64736</v>
      </c>
      <c r="X607" s="4">
        <f>SUMPRODUCT(MID(0&amp;feed!V608,LARGE(INDEX(ISNUMBER(--MID(feed!V608,ROW($1:$5),1))*
ROW($1:$5),0),ROW($1:$5))+1,1)*10^ROW($1:$5)/10)</f>
        <v>0</v>
      </c>
      <c r="Y607">
        <f>feed!W608</f>
        <v>0</v>
      </c>
      <c r="Z607" s="4">
        <f>V607-H607*750-K607*375-L607*375</f>
        <v>17312</v>
      </c>
      <c r="AA607" s="8">
        <f>V607/N607</f>
        <v>33.211627906976744</v>
      </c>
      <c r="AB607" s="4">
        <f>N607/6</f>
        <v>143.33333333333334</v>
      </c>
      <c r="AC607" s="4">
        <f>V607/6</f>
        <v>4760.333333333333</v>
      </c>
    </row>
    <row r="608" spans="1:29" x14ac:dyDescent="0.25">
      <c r="A608" t="str">
        <f>feed!A606</f>
        <v>Ira</v>
      </c>
      <c r="B608" t="str">
        <f>feed!B606</f>
        <v>TheCatOfTens</v>
      </c>
      <c r="C608" t="str">
        <f>feed!C606</f>
        <v>The Order</v>
      </c>
      <c r="D608">
        <f>SUMPRODUCT(MID(0&amp;feed!D606,LARGE(INDEX(ISNUMBER(--MID(feed!D606,ROW($1:$19),1))*
ROW($1:$19),0),ROW($1:$19))+1,1)*10^ROW($1:$19)/10)</f>
        <v>136</v>
      </c>
      <c r="E608">
        <f>SUMPRODUCT(MID(0&amp;feed!E606,LARGE(INDEX(ISNUMBER(--MID(feed!E606,ROW($1:$19),1))*
ROW($1:$19),0),ROW($1:$19))+1,1)*10^ROW($1:$19)/10)</f>
        <v>1</v>
      </c>
      <c r="F608" t="str">
        <f>feed!F606</f>
        <v>Korean War surplus</v>
      </c>
      <c r="G608" t="str">
        <f>feed!G606</f>
        <v>Gandhi-like</v>
      </c>
      <c r="H608">
        <f>SUMPRODUCT(MID(0&amp;feed!H606,LARGE(INDEX(ISNUMBER(--MID(feed!H606,ROW($1:$1),1))*
ROW($1:$1),0),ROW($1:$1))+1,1)*10^ROW($1:$1)/10)</f>
        <v>3</v>
      </c>
      <c r="I608" t="str">
        <f>feed!I606</f>
        <v>Good</v>
      </c>
      <c r="J608">
        <f>SUMPRODUCT(MID(0&amp;feed!J606,LARGE(INDEX(ISNUMBER(--MID(feed!J606,ROW($1:$19),1))*
ROW($1:$19),0),ROW($1:$19))+1,1)*10^ROW($1:$19)/10)</f>
        <v>0</v>
      </c>
      <c r="K608">
        <f>SUMPRODUCT(MID(0&amp;feed!K606,LARGE(INDEX(ISNUMBER(--MID(feed!K606,ROW($1:$19),1))*
ROW($1:$19),0),ROW($1:$19))+1,1)*10^ROW($1:$19)/10)</f>
        <v>53</v>
      </c>
      <c r="L608">
        <f>SUMPRODUCT(MID(0&amp;feed!L606,LARGE(INDEX(ISNUMBER(--MID(feed!L606,ROW($1:$19),1))*
ROW($1:$19),0),ROW($1:$19))+1,1)*10^ROW($1:$19)/10)</f>
        <v>3</v>
      </c>
      <c r="M608" t="str">
        <f>feed!M606</f>
        <v>Free Market</v>
      </c>
      <c r="N608">
        <f>SUMPRODUCT(MID(0&amp;feed!N606,LARGE(INDEX(ISNUMBER(--MID(feed!N606,ROW($1:$5),1))*
ROW($1:$5),0),ROW($1:$5))+1,1)*10^ROW($1:$5)/10)</f>
        <v>860</v>
      </c>
      <c r="O608">
        <f>SUMPRODUCT(MID(0&amp;feed!O606,LARGE(INDEX(ISNUMBER(--MID(feed!O606,ROW($1:$5),1))*
ROW($1:$5),0),ROW($1:$5))+1,1)*10^ROW($1:$5)/10)</f>
        <v>56</v>
      </c>
      <c r="P608" t="str">
        <f>feed!P606</f>
        <v>Untapped</v>
      </c>
      <c r="Q608">
        <f>IF(P608=0,40, IF(P608="Depleted",0, IF(P608="Near Depletion",10, IF(P608="Plentiful",70, IF(P608="Untapped",90,"Error")))))</f>
        <v>90</v>
      </c>
      <c r="R608" t="str">
        <f>feed!Q606</f>
        <v>Very Powerful</v>
      </c>
      <c r="S608">
        <f>IF(R608="None",0, IF(R608="Meagre",1.5, IF(R608="Small",3, IF(R608="Mediocre",4.5, IF(R608="Somewhat Large",6, IF(R608="Large",7.5, IF(R608="Powerful",9, IF(R608="Very Powerful",10,"Error"))))))))</f>
        <v>10</v>
      </c>
      <c r="T608" t="str">
        <f>feed!R606</f>
        <v>Congo</v>
      </c>
      <c r="U608" t="str">
        <f>feed!S606</f>
        <v>United States</v>
      </c>
      <c r="V608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608" t="str">
        <f>feed!U606</f>
        <v>http://blocgame.com/stats.php?id=62332</v>
      </c>
      <c r="X608" s="4">
        <f>SUMPRODUCT(MID(0&amp;feed!V606,LARGE(INDEX(ISNUMBER(--MID(feed!V606,ROW($1:$5),1))*
ROW($1:$5),0),ROW($1:$5))+1,1)*10^ROW($1:$5)/10)</f>
        <v>0</v>
      </c>
      <c r="Y608">
        <f>feed!W606</f>
        <v>0</v>
      </c>
      <c r="Z608" s="4">
        <f>V608-H608*750-K608*375-L608*375</f>
        <v>16891</v>
      </c>
      <c r="AA608" s="8">
        <f>V608/N608</f>
        <v>46.675581395348836</v>
      </c>
      <c r="AB608" s="4">
        <f>N608/6</f>
        <v>143.33333333333334</v>
      </c>
      <c r="AC608" s="4">
        <f>V608/6</f>
        <v>6690.166666666667</v>
      </c>
    </row>
    <row r="609" spans="1:29" x14ac:dyDescent="0.25">
      <c r="A609" t="str">
        <f>feed!A609</f>
        <v>Gandoria</v>
      </c>
      <c r="B609" t="str">
        <f>feed!B609</f>
        <v>zoneguy22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30</v>
      </c>
      <c r="E609">
        <f>SUMPRODUCT(MID(0&amp;feed!E609,LARGE(INDEX(ISNUMBER(--MID(feed!E609,ROW($1:$19),1))*
ROW($1:$19),0),ROW($1:$19))+1,1)*10^ROW($1:$19)/10)</f>
        <v>0</v>
      </c>
      <c r="F609" t="str">
        <f>feed!F609</f>
        <v>Korean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Elite</v>
      </c>
      <c r="J609">
        <f>SUMPRODUCT(MID(0&amp;feed!J609,LARGE(INDEX(ISNUMBER(--MID(feed!J609,ROW($1:$19),1))*
ROW($1:$19),0),ROW($1:$19))+1,1)*10^ROW($1:$19)/10)</f>
        <v>11</v>
      </c>
      <c r="K609">
        <f>SUMPRODUCT(MID(0&amp;feed!K609,LARGE(INDEX(ISNUMBER(--MID(feed!K609,ROW($1:$19),1))*
ROW($1:$19),0),ROW($1:$19))+1,1)*10^ROW($1:$19)/10)</f>
        <v>14</v>
      </c>
      <c r="L609">
        <f>SUMPRODUCT(MID(0&amp;feed!L609,LARGE(INDEX(ISNUMBER(--MID(feed!L609,ROW($1:$19),1))*
ROW($1:$19),0),ROW($1:$19))+1,1)*10^ROW($1:$19)/10)</f>
        <v>3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857</v>
      </c>
      <c r="O609">
        <f>SUMPRODUCT(MID(0&amp;feed!O609,LARGE(INDEX(ISNUMBER(--MID(feed!O609,ROW($1:$5),1))*
ROW($1:$5),0),ROW($1:$5))+1,1)*10^ROW($1:$5)/10)</f>
        <v>425</v>
      </c>
      <c r="P609" t="str">
        <f>feed!P609</f>
        <v>Untapped</v>
      </c>
      <c r="Q609">
        <f>IF(P609=0,40, IF(P609="Depleted",0, IF(P609="Near Depletion",10, IF(P609="Plentiful",70, IF(P609="Untapped",90,"Error")))))</f>
        <v>90</v>
      </c>
      <c r="R609" t="str">
        <f>feed!Q609</f>
        <v>Large</v>
      </c>
      <c r="S609">
        <f>IF(R609="None",0, IF(R609="Meagre",1.5, IF(R609="Small",3, IF(R609="Mediocre",4.5, IF(R609="Somewhat Large",6, IF(R609="Large",7.5, IF(R609="Powerful",9, IF(R609="Very Powerful",10,"Error"))))))))</f>
        <v>7.5</v>
      </c>
      <c r="T609" t="str">
        <f>feed!R609</f>
        <v>Gran Colombia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609" t="str">
        <f>feed!U609</f>
        <v>http://blocgame.com/stats.php?id=50771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12281</v>
      </c>
      <c r="AA609" s="8">
        <f>V609/N609</f>
        <v>22.644107351225205</v>
      </c>
      <c r="AB609" s="4">
        <f>N609/6</f>
        <v>142.83333333333334</v>
      </c>
      <c r="AC609" s="4">
        <f>V609/6</f>
        <v>3234.3333333333335</v>
      </c>
    </row>
    <row r="610" spans="1:29" x14ac:dyDescent="0.25">
      <c r="A610" t="str">
        <f>feed!A610</f>
        <v>Wielkopl</v>
      </c>
      <c r="B610" t="str">
        <f>feed!B610</f>
        <v>taikuh</v>
      </c>
      <c r="C610" t="str">
        <f>feed!C610</f>
        <v>Steel Brotherhood</v>
      </c>
      <c r="D610">
        <f>SUMPRODUCT(MID(0&amp;feed!D610,LARGE(INDEX(ISNUMBER(--MID(feed!D610,ROW($1:$19),1))*
ROW($1:$19),0),ROW($1:$19))+1,1)*10^ROW($1:$19)/10)</f>
        <v>114</v>
      </c>
      <c r="E610">
        <f>SUMPRODUCT(MID(0&amp;feed!E610,LARGE(INDEX(ISNUMBER(--MID(feed!E610,ROW($1:$19),1))*
ROW($1:$19),0),ROW($1:$19))+1,1)*10^ROW($1:$19)/10)</f>
        <v>2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3</v>
      </c>
      <c r="K610">
        <f>SUMPRODUCT(MID(0&amp;feed!K610,LARGE(INDEX(ISNUMBER(--MID(feed!K610,ROW($1:$19),1))*
ROW($1:$19),0),ROW($1:$19))+1,1)*10^ROW($1:$19)/10)</f>
        <v>28</v>
      </c>
      <c r="L610">
        <f>SUMPRODUCT(MID(0&amp;feed!L610,LARGE(INDEX(ISNUMBER(--MID(feed!L610,ROW($1:$19),1))*
ROW($1:$19),0),ROW($1:$19))+1,1)*10^ROW($1:$19)/10)</f>
        <v>0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856</v>
      </c>
      <c r="O610">
        <f>SUMPRODUCT(MID(0&amp;feed!O610,LARGE(INDEX(ISNUMBER(--MID(feed!O610,ROW($1:$5),1))*
ROW($1:$5),0),ROW($1:$5))+1,1)*10^ROW($1:$5)/10)</f>
        <v>151</v>
      </c>
      <c r="P610">
        <f>feed!P610</f>
        <v>0</v>
      </c>
      <c r="Q610">
        <f>IF(P610=0,40, IF(P610="Depleted",0, IF(P610="Near Depletion",10, IF(P610="Plentiful",70, IF(P610="Untapped",90,"Error")))))</f>
        <v>40</v>
      </c>
      <c r="R610" t="str">
        <f>feed!Q610</f>
        <v>Very Powerful</v>
      </c>
      <c r="S610">
        <f>IF(R610="None",0, IF(R610="Meagre",1.5, IF(R610="Small",3, IF(R610="Mediocre",4.5, IF(R610="Somewhat Large",6, IF(R610="Large",7.5, IF(R610="Powerful",9, IF(R610="Very Powerful",10,"Error"))))))))</f>
        <v>10</v>
      </c>
      <c r="T610" t="str">
        <f>feed!R610</f>
        <v>Caribbean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610" t="str">
        <f>feed!U610</f>
        <v>http://blocgame.com/stats.php?id=42376</v>
      </c>
      <c r="X610" s="4">
        <f>SUMPRODUCT(MID(0&amp;feed!V610,LARGE(INDEX(ISNUMBER(--MID(feed!V610,ROW($1:$5),1))*
ROW($1:$5),0),ROW($1:$5))+1,1)*10^ROW($1:$5)/10)</f>
        <v>1</v>
      </c>
      <c r="Y610">
        <f>feed!W610</f>
        <v>0</v>
      </c>
      <c r="Z610" s="4">
        <f>V610-H610*750-K610*375-L610*375</f>
        <v>34190</v>
      </c>
      <c r="AA610" s="8">
        <f>V610/N610</f>
        <v>53.960280373831779</v>
      </c>
      <c r="AB610" s="4">
        <f>N610/6</f>
        <v>142.66666666666666</v>
      </c>
      <c r="AC610" s="4">
        <f>V610/6</f>
        <v>7698.333333333333</v>
      </c>
    </row>
    <row r="611" spans="1:29" x14ac:dyDescent="0.25">
      <c r="A611" t="str">
        <f>feed!A611</f>
        <v>Iraq</v>
      </c>
      <c r="B611" t="str">
        <f>feed!B611</f>
        <v>Saddam Hussein</v>
      </c>
      <c r="C611">
        <f>feed!C611</f>
        <v>0</v>
      </c>
      <c r="D611">
        <f>SUMPRODUCT(MID(0&amp;feed!D611,LARGE(INDEX(ISNUMBER(--MID(feed!D611,ROW($1:$19),1))*
ROW($1:$19),0),ROW($1:$19))+1,1)*10^ROW($1:$19)/10)</f>
        <v>15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2</v>
      </c>
      <c r="I611" t="str">
        <f>feed!I611</f>
        <v>Standard</v>
      </c>
      <c r="J611">
        <f>SUMPRODUCT(MID(0&amp;feed!J611,LARGE(INDEX(ISNUMBER(--MID(feed!J611,ROW($1:$19),1))*
ROW($1:$19),0),ROW($1:$19))+1,1)*10^ROW($1:$19)/10)</f>
        <v>29</v>
      </c>
      <c r="K611">
        <f>SUMPRODUCT(MID(0&amp;feed!K611,LARGE(INDEX(ISNUMBER(--MID(feed!K611,ROW($1:$19),1))*
ROW($1:$19),0),ROW($1:$19))+1,1)*10^ROW($1:$19)/10)</f>
        <v>11</v>
      </c>
      <c r="L611">
        <f>SUMPRODUCT(MID(0&amp;feed!L611,LARGE(INDEX(ISNUMBER(--MID(feed!L611,ROW($1:$19),1))*
ROW($1:$19),0),ROW($1:$19))+1,1)*10^ROW($1:$19)/10)</f>
        <v>5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853</v>
      </c>
      <c r="O611">
        <f>SUMPRODUCT(MID(0&amp;feed!O611,LARGE(INDEX(ISNUMBER(--MID(feed!O611,ROW($1:$5),1))*
ROW($1:$5),0),ROW($1:$5))+1,1)*10^ROW($1:$5)/10)</f>
        <v>4291</v>
      </c>
      <c r="P611" t="str">
        <f>feed!P611</f>
        <v>Depleted</v>
      </c>
      <c r="Q611">
        <f>IF(P611=0,40, IF(P611="Depleted",0, IF(P611="Near Depletion",10, IF(P611="Plentiful",70, IF(P611="Untapped",90,"Error")))))</f>
        <v>0</v>
      </c>
      <c r="R611" t="str">
        <f>feed!Q611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611" t="str">
        <f>feed!U611</f>
        <v>http://blocgame.com/stats.php?id=40446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18928</v>
      </c>
      <c r="AA611" s="8">
        <f>V611/N611</f>
        <v>30.982415005861665</v>
      </c>
      <c r="AB611" s="4">
        <f>N611/6</f>
        <v>142.16666666666666</v>
      </c>
      <c r="AC611" s="4">
        <f>V611/6</f>
        <v>4404.666666666667</v>
      </c>
    </row>
    <row r="612" spans="1:29" x14ac:dyDescent="0.25">
      <c r="A612" t="str">
        <f>feed!A612</f>
        <v>Chagondowidi</v>
      </c>
      <c r="B612" t="str">
        <f>feed!B612</f>
        <v>Tom Spanks</v>
      </c>
      <c r="C612">
        <f>feed!C612</f>
        <v>0</v>
      </c>
      <c r="D612">
        <f>SUMPRODUCT(MID(0&amp;feed!D612,LARGE(INDEX(ISNUMBER(--MID(feed!D612,ROW($1:$19),1))*
ROW($1:$19),0),ROW($1:$19))+1,1)*10^ROW($1:$19)/10)</f>
        <v>0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Good</v>
      </c>
      <c r="H612">
        <f>SUMPRODUCT(MID(0&amp;feed!H612,LARGE(INDEX(ISNUMBER(--MID(feed!H612,ROW($1:$1),1))*
ROW($1:$1),0),ROW($1:$1))+1,1)*10^ROW($1:$1)/10)</f>
        <v>1</v>
      </c>
      <c r="I612" t="str">
        <f>feed!I612</f>
        <v>Poor</v>
      </c>
      <c r="J612">
        <f>SUMPRODUCT(MID(0&amp;feed!J612,LARGE(INDEX(ISNUMBER(--MID(feed!J612,ROW($1:$19),1))*
ROW($1:$19),0),ROW($1:$19))+1,1)*10^ROW($1:$19)/10)</f>
        <v>17</v>
      </c>
      <c r="K612">
        <f>SUMPRODUCT(MID(0&amp;feed!K612,LARGE(INDEX(ISNUMBER(--MID(feed!K612,ROW($1:$19),1))*
ROW($1:$19),0),ROW($1:$19))+1,1)*10^ROW($1:$19)/10)</f>
        <v>5</v>
      </c>
      <c r="L612">
        <f>SUMPRODUCT(MID(0&amp;feed!L612,LARGE(INDEX(ISNUMBER(--MID(feed!L612,ROW($1:$19),1))*
ROW($1:$19),0),ROW($1:$19))+1,1)*10^ROW($1:$19)/10)</f>
        <v>0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852</v>
      </c>
      <c r="O612">
        <f>SUMPRODUCT(MID(0&amp;feed!O612,LARGE(INDEX(ISNUMBER(--MID(feed!O612,ROW($1:$5),1))*
ROW($1:$5),0),ROW($1:$5))+1,1)*10^ROW($1:$5)/10)</f>
        <v>64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feed!R612</f>
        <v>Congo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612" t="str">
        <f>feed!U612</f>
        <v>http://blocgame.com/stats.php?id=64136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418</v>
      </c>
      <c r="AA612" s="8">
        <f>V612/N612</f>
        <v>3.5715962441314555</v>
      </c>
      <c r="AB612" s="4">
        <f>N612/6</f>
        <v>142</v>
      </c>
      <c r="AC612" s="4">
        <f>V612/6</f>
        <v>507.16666666666669</v>
      </c>
    </row>
    <row r="613" spans="1:29" x14ac:dyDescent="0.25">
      <c r="A613" t="str">
        <f>feed!A613</f>
        <v>Angles</v>
      </c>
      <c r="B613" t="str">
        <f>feed!B613</f>
        <v>Badman</v>
      </c>
      <c r="C613" t="str">
        <f>feed!C613</f>
        <v>SPQR</v>
      </c>
      <c r="D613">
        <f>SUMPRODUCT(MID(0&amp;feed!D613,LARGE(INDEX(ISNUMBER(--MID(feed!D613,ROW($1:$19),1))*
ROW($1:$19),0),ROW($1:$19))+1,1)*10^ROW($1:$19)/10)</f>
        <v>8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2</v>
      </c>
      <c r="I613" t="str">
        <f>feed!I613</f>
        <v>Elite</v>
      </c>
      <c r="J613">
        <f>SUMPRODUCT(MID(0&amp;feed!J613,LARGE(INDEX(ISNUMBER(--MID(feed!J613,ROW($1:$19),1))*
ROW($1:$19),0),ROW($1:$19))+1,1)*10^ROW($1:$19)/10)</f>
        <v>35</v>
      </c>
      <c r="K613">
        <f>SUMPRODUCT(MID(0&amp;feed!K613,LARGE(INDEX(ISNUMBER(--MID(feed!K613,ROW($1:$19),1))*
ROW($1:$19),0),ROW($1:$19))+1,1)*10^ROW($1:$19)/10)</f>
        <v>10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844</v>
      </c>
      <c r="O613">
        <f>SUMPRODUCT(MID(0&amp;feed!O613,LARGE(INDEX(ISNUMBER(--MID(feed!O613,ROW($1:$5),1))*
ROW($1:$5),0),ROW($1:$5))+1,1)*10^ROW($1:$5)/10)</f>
        <v>0</v>
      </c>
      <c r="P613" t="str">
        <f>feed!P613</f>
        <v>Untapped</v>
      </c>
      <c r="Q613">
        <f>IF(P613=0,40, IF(P613="Depleted",0, IF(P613="Near Depletion",10, IF(P613="Plentiful",70, IF(P613="Untapped",90,"Error")))))</f>
        <v>90</v>
      </c>
      <c r="R613" t="str">
        <f>feed!Q613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feed!R613</f>
        <v>Mesopotamia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613" t="str">
        <f>feed!U613</f>
        <v>http://blocgame.com/stats.php?id=62095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11195</v>
      </c>
      <c r="AA613" s="8">
        <f>V613/N613</f>
        <v>19.484597156398106</v>
      </c>
      <c r="AB613" s="4">
        <f>N613/6</f>
        <v>140.66666666666666</v>
      </c>
      <c r="AC613" s="4">
        <f>V613/6</f>
        <v>2740.8333333333335</v>
      </c>
    </row>
    <row r="614" spans="1:29" x14ac:dyDescent="0.25">
      <c r="A614" t="str">
        <f>feed!A614</f>
        <v>Niggatopia</v>
      </c>
      <c r="B614" t="str">
        <f>feed!B614</f>
        <v>Supreme Nigger</v>
      </c>
      <c r="C614" t="str">
        <f>feed!C614</f>
        <v>Steel Brotherhood</v>
      </c>
      <c r="D614">
        <f>SUMPRODUCT(MID(0&amp;feed!D614,LARGE(INDEX(ISNUMBER(--MID(feed!D614,ROW($1:$19),1))*
ROW($1:$19),0),ROW($1:$19))+1,1)*10^ROW($1:$19)/10)</f>
        <v>74</v>
      </c>
      <c r="E614">
        <f>SUMPRODUCT(MID(0&amp;feed!E614,LARGE(INDEX(ISNUMBER(--MID(feed!E614,ROW($1:$19),1))*
ROW($1:$19),0),ROW($1:$19))+1,1)*10^ROW($1:$19)/10)</f>
        <v>1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2</v>
      </c>
      <c r="I614" t="str">
        <f>feed!I614</f>
        <v>Good</v>
      </c>
      <c r="J614">
        <f>SUMPRODUCT(MID(0&amp;feed!J614,LARGE(INDEX(ISNUMBER(--MID(feed!J614,ROW($1:$19),1))*
ROW($1:$19),0),ROW($1:$19))+1,1)*10^ROW($1:$19)/10)</f>
        <v>23</v>
      </c>
      <c r="K614">
        <f>SUMPRODUCT(MID(0&amp;feed!K614,LARGE(INDEX(ISNUMBER(--MID(feed!K614,ROW($1:$19),1))*
ROW($1:$19),0),ROW($1:$19))+1,1)*10^ROW($1:$19)/10)</f>
        <v>14</v>
      </c>
      <c r="L614">
        <f>SUMPRODUCT(MID(0&amp;feed!L614,LARGE(INDEX(ISNUMBER(--MID(feed!L614,ROW($1:$19),1))*
ROW($1:$19),0),ROW($1:$19))+1,1)*10^ROW($1:$19)/10)</f>
        <v>8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844</v>
      </c>
      <c r="O614">
        <f>SUMPRODUCT(MID(0&amp;feed!O614,LARGE(INDEX(ISNUMBER(--MID(feed!O614,ROW($1:$5),1))*
ROW($1:$5),0),ROW($1:$5))+1,1)*10^ROW($1:$5)/10)</f>
        <v>191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Meagre</v>
      </c>
      <c r="S614">
        <f>IF(R614="None",0, IF(R614="Meagre",1.5, IF(R614="Small",3, IF(R614="Mediocre",4.5, IF(R614="Somewhat Large",6, IF(R614="Large",7.5, IF(R614="Powerful",9, IF(R614="Very Powerful",10,"Error"))))))))</f>
        <v>1.5</v>
      </c>
      <c r="T614" t="str">
        <f>feed!R614</f>
        <v>Gran Colombia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614" t="str">
        <f>feed!U614</f>
        <v>http://blocgame.com/stats.php?id=64672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24461</v>
      </c>
      <c r="AA614" s="8">
        <f>V614/N614</f>
        <v>40.534360189573462</v>
      </c>
      <c r="AB614" s="4">
        <f>N614/6</f>
        <v>140.66666666666666</v>
      </c>
      <c r="AC614" s="4">
        <f>V614/6</f>
        <v>5701.833333333333</v>
      </c>
    </row>
    <row r="615" spans="1:29" x14ac:dyDescent="0.25">
      <c r="A615" t="str">
        <f>feed!A615</f>
        <v>New Germany</v>
      </c>
      <c r="B615" t="str">
        <f>feed!B615</f>
        <v>TheWhiteCoons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66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2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2</v>
      </c>
      <c r="K615">
        <f>SUMPRODUCT(MID(0&amp;feed!K615,LARGE(INDEX(ISNUMBER(--MID(feed!K615,ROW($1:$19),1))*
ROW($1:$19),0),ROW($1:$19))+1,1)*10^ROW($1:$19)/10)</f>
        <v>5</v>
      </c>
      <c r="L615">
        <f>SUMPRODUCT(MID(0&amp;feed!L615,LARGE(INDEX(ISNUMBER(--MID(feed!L615,ROW($1:$19),1))*
ROW($1:$19),0),ROW($1:$19))+1,1)*10^ROW($1:$19)/10)</f>
        <v>2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843</v>
      </c>
      <c r="O615">
        <f>SUMPRODUCT(MID(0&amp;feed!O615,LARGE(INDEX(ISNUMBER(--MID(feed!O615,ROW($1:$5),1))*
ROW($1:$5),0),ROW($1:$5))+1,1)*10^ROW($1:$5)/10)</f>
        <v>63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Somewhat Large</v>
      </c>
      <c r="S615">
        <f>IF(R615="None",0, IF(R615="Meagre",1.5, IF(R615="Small",3, IF(R615="Mediocre",4.5, IF(R615="Somewhat Large",6, IF(R615="Large",7.5, IF(R615="Powerful",9, IF(R615="Very Powerful",10,"Error"))))))))</f>
        <v>6</v>
      </c>
      <c r="T615" t="str">
        <f>feed!R615</f>
        <v>China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615" t="str">
        <f>feed!U615</f>
        <v>http://blocgame.com/stats.php?id=39025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22752</v>
      </c>
      <c r="AA615" s="8">
        <f>V615/N615</f>
        <v>31.882562277580071</v>
      </c>
      <c r="AB615" s="4">
        <f>N615/6</f>
        <v>140.5</v>
      </c>
      <c r="AC615" s="4">
        <f>V615/6</f>
        <v>4479.5</v>
      </c>
    </row>
    <row r="616" spans="1:29" x14ac:dyDescent="0.25">
      <c r="A616" t="str">
        <f>feed!A616</f>
        <v>Lain</v>
      </c>
      <c r="B616" t="str">
        <f>feed!B616</f>
        <v>Red Terror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85</v>
      </c>
      <c r="E616">
        <f>SUMPRODUCT(MID(0&amp;feed!E616,LARGE(INDEX(ISNUMBER(--MID(feed!E616,ROW($1:$19),1))*
ROW($1:$19),0),ROW($1:$19))+1,1)*10^ROW($1:$19)/10)</f>
        <v>6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2</v>
      </c>
      <c r="I616" t="str">
        <f>feed!I616</f>
        <v>Good</v>
      </c>
      <c r="J616">
        <f>SUMPRODUCT(MID(0&amp;feed!J616,LARGE(INDEX(ISNUMBER(--MID(feed!J616,ROW($1:$19),1))*
ROW($1:$19),0),ROW($1:$19))+1,1)*10^ROW($1:$19)/10)</f>
        <v>1</v>
      </c>
      <c r="K616">
        <f>SUMPRODUCT(MID(0&amp;feed!K616,LARGE(INDEX(ISNUMBER(--MID(feed!K616,ROW($1:$19),1))*
ROW($1:$19),0),ROW($1:$19))+1,1)*10^ROW($1:$19)/10)</f>
        <v>32</v>
      </c>
      <c r="L616">
        <f>SUMPRODUCT(MID(0&amp;feed!L616,LARGE(INDEX(ISNUMBER(--MID(feed!L616,ROW($1:$19),1))*
ROW($1:$19),0),ROW($1:$19))+1,1)*10^ROW($1:$19)/10)</f>
        <v>13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841</v>
      </c>
      <c r="O616">
        <f>SUMPRODUCT(MID(0&amp;feed!O616,LARGE(INDEX(ISNUMBER(--MID(feed!O616,ROW($1:$5),1))*
ROW($1:$5),0),ROW($1:$5))+1,1)*10^ROW($1:$5)/10)</f>
        <v>7150</v>
      </c>
      <c r="P616" t="str">
        <f>feed!P616</f>
        <v>Near Depletion</v>
      </c>
      <c r="Q616">
        <f>IF(P616=0,40, IF(P616="Depleted",0, IF(P616="Near Depletion",10, IF(P616="Plentiful",70, IF(P616="Untapped",90,"Error")))))</f>
        <v>10</v>
      </c>
      <c r="R616" t="str">
        <f>feed!Q616</f>
        <v>Large</v>
      </c>
      <c r="S616">
        <f>IF(R616="None",0, IF(R616="Meagre",1.5, IF(R616="Small",3, IF(R616="Mediocre",4.5, IF(R616="Somewhat Large",6, IF(R616="Large",7.5, IF(R616="Powerful",9, IF(R616="Very Powerful",10,"Error"))))))))</f>
        <v>7.5</v>
      </c>
      <c r="T616" t="str">
        <f>feed!R616</f>
        <v>Egypt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616" t="str">
        <f>feed!U616</f>
        <v>http://blocgame.com/stats.php?id=54938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13838</v>
      </c>
      <c r="AA616" s="8">
        <f>V616/N616</f>
        <v>38.303210463733649</v>
      </c>
      <c r="AB616" s="4">
        <f>N616/6</f>
        <v>140.16666666666666</v>
      </c>
      <c r="AC616" s="4">
        <f>V616/6</f>
        <v>5368.833333333333</v>
      </c>
    </row>
    <row r="617" spans="1:29" x14ac:dyDescent="0.25">
      <c r="A617" t="str">
        <f>feed!A617</f>
        <v>Babylon-Assyria</v>
      </c>
      <c r="B617" t="str">
        <f>feed!B617</f>
        <v>Ishtar</v>
      </c>
      <c r="C617" t="str">
        <f>feed!C617</f>
        <v>Socialist Arab Union</v>
      </c>
      <c r="D617">
        <f>SUMPRODUCT(MID(0&amp;feed!D617,LARGE(INDEX(ISNUMBER(--MID(feed!D617,ROW($1:$19),1))*
ROW($1:$19),0),ROW($1:$19))+1,1)*10^ROW($1:$19)/10)</f>
        <v>61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Standard</v>
      </c>
      <c r="J617">
        <f>SUMPRODUCT(MID(0&amp;feed!J617,LARGE(INDEX(ISNUMBER(--MID(feed!J617,ROW($1:$19),1))*
ROW($1:$19),0),ROW($1:$19))+1,1)*10^ROW($1:$19)/10)</f>
        <v>9</v>
      </c>
      <c r="K617">
        <f>SUMPRODUCT(MID(0&amp;feed!K617,LARGE(INDEX(ISNUMBER(--MID(feed!K617,ROW($1:$19),1))*
ROW($1:$19),0),ROW($1:$19))+1,1)*10^ROW($1:$19)/10)</f>
        <v>13</v>
      </c>
      <c r="L617">
        <f>SUMPRODUCT(MID(0&amp;feed!L617,LARGE(INDEX(ISNUMBER(--MID(feed!L617,ROW($1:$19),1))*
ROW($1:$19),0),ROW($1:$19))+1,1)*10^ROW($1:$19)/10)</f>
        <v>5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838</v>
      </c>
      <c r="O617">
        <f>SUMPRODUCT(MID(0&amp;feed!O617,LARGE(INDEX(ISNUMBER(--MID(feed!O617,ROW($1:$5),1))*
ROW($1:$5),0),ROW($1:$5))+1,1)*10^ROW($1:$5)/10)</f>
        <v>1367</v>
      </c>
      <c r="P617" t="str">
        <f>feed!P617</f>
        <v>Untapped</v>
      </c>
      <c r="Q617">
        <f>IF(P617=0,40, IF(P617="Depleted",0, IF(P617="Near Depletion",10, IF(P617="Plentiful",70, IF(P617="Untapped",90,"Error")))))</f>
        <v>90</v>
      </c>
      <c r="R617" t="str">
        <f>feed!Q617</f>
        <v>Somewhat Large</v>
      </c>
      <c r="S617">
        <f>IF(R617="None",0, IF(R617="Meagre",1.5, IF(R617="Small",3, IF(R617="Mediocre",4.5, IF(R617="Somewhat Large",6, IF(R617="Large",7.5, IF(R617="Powerful",9, IF(R617="Very Powerful",10,"Error"))))))))</f>
        <v>6</v>
      </c>
      <c r="T617" t="str">
        <f>feed!R617</f>
        <v>Mesopotamia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617" t="str">
        <f>feed!U617</f>
        <v>http://blocgame.com/stats.php?id=64655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12500</v>
      </c>
      <c r="AA617" s="8">
        <f>V617/N617</f>
        <v>23.866348448687351</v>
      </c>
      <c r="AB617" s="4">
        <f>N617/6</f>
        <v>139.66666666666666</v>
      </c>
      <c r="AC617" s="4">
        <f>V617/6</f>
        <v>3333.3333333333335</v>
      </c>
    </row>
    <row r="618" spans="1:29" x14ac:dyDescent="0.25">
      <c r="A618" t="str">
        <f>feed!A618</f>
        <v>Isla Grande</v>
      </c>
      <c r="B618" t="str">
        <f>feed!B618</f>
        <v>King Richard</v>
      </c>
      <c r="C618" t="str">
        <f>feed!C618</f>
        <v>PIRATES</v>
      </c>
      <c r="D618">
        <f>SUMPRODUCT(MID(0&amp;feed!D618,LARGE(INDEX(ISNUMBER(--MID(feed!D618,ROW($1:$19),1))*
ROW($1:$19),0),ROW($1:$19))+1,1)*10^ROW($1:$19)/10)</f>
        <v>67</v>
      </c>
      <c r="E618">
        <f>SUMPRODUCT(MID(0&amp;feed!E618,LARGE(INDEX(ISNUMBER(--MID(feed!E618,ROW($1:$19),1))*
ROW($1:$19),0),ROW($1:$19))+1,1)*10^ROW($1:$19)/10)</f>
        <v>1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2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4</v>
      </c>
      <c r="K618">
        <f>SUMPRODUCT(MID(0&amp;feed!K618,LARGE(INDEX(ISNUMBER(--MID(feed!K618,ROW($1:$19),1))*
ROW($1:$19),0),ROW($1:$19))+1,1)*10^ROW($1:$19)/10)</f>
        <v>26</v>
      </c>
      <c r="L618">
        <f>SUMPRODUCT(MID(0&amp;feed!L618,LARGE(INDEX(ISNUMBER(--MID(feed!L618,ROW($1:$19),1))*
ROW($1:$19),0),ROW($1:$19))+1,1)*10^ROW($1:$19)/10)</f>
        <v>4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834</v>
      </c>
      <c r="O618">
        <f>SUMPRODUCT(MID(0&amp;feed!O618,LARGE(INDEX(ISNUMBER(--MID(feed!O618,ROW($1:$5),1))*
ROW($1:$5),0),ROW($1:$5))+1,1)*10^ROW($1:$5)/10)</f>
        <v>172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Large</v>
      </c>
      <c r="S618">
        <f>IF(R618="None",0, IF(R618="Meagre",1.5, IF(R618="Small",3, IF(R618="Mediocre",4.5, IF(R618="Somewhat Large",6, IF(R618="Large",7.5, IF(R618="Powerful",9, IF(R618="Very Powerful",10,"Error"))))))))</f>
        <v>7.5</v>
      </c>
      <c r="T618" t="str">
        <f>feed!R618</f>
        <v>Caribbean</v>
      </c>
      <c r="U618" t="str">
        <f>feed!S618</f>
        <v>United States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618" t="str">
        <f>feed!U618</f>
        <v>http://blocgame.com/stats.php?id=64171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17210</v>
      </c>
      <c r="AA618" s="8">
        <f>V618/N618</f>
        <v>35.923261390887291</v>
      </c>
      <c r="AB618" s="4">
        <f>N618/6</f>
        <v>139</v>
      </c>
      <c r="AC618" s="4">
        <f>V618/6</f>
        <v>4993.333333333333</v>
      </c>
    </row>
    <row r="619" spans="1:29" x14ac:dyDescent="0.25">
      <c r="A619" t="str">
        <f>feed!A619</f>
        <v>Roarspekistan</v>
      </c>
      <c r="B619" t="str">
        <f>feed!B619</f>
        <v>roar</v>
      </c>
      <c r="C619" t="str">
        <f>feed!C619</f>
        <v>SPQR</v>
      </c>
      <c r="D619">
        <f>SUMPRODUCT(MID(0&amp;feed!D619,LARGE(INDEX(ISNUMBER(--MID(feed!D619,ROW($1:$19),1))*
ROW($1:$19),0),ROW($1:$19))+1,1)*10^ROW($1:$19)/10)</f>
        <v>65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Nice</v>
      </c>
      <c r="H619">
        <f>SUMPRODUCT(MID(0&amp;feed!H619,LARGE(INDEX(ISNUMBER(--MID(feed!H619,ROW($1:$1),1))*
ROW($1:$1),0),ROW($1:$1))+1,1)*10^ROW($1:$1)/10)</f>
        <v>2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20</v>
      </c>
      <c r="K619">
        <f>SUMPRODUCT(MID(0&amp;feed!K619,LARGE(INDEX(ISNUMBER(--MID(feed!K619,ROW($1:$19),1))*
ROW($1:$19),0),ROW($1:$19))+1,1)*10^ROW($1:$19)/10)</f>
        <v>6</v>
      </c>
      <c r="L619">
        <f>SUMPRODUCT(MID(0&amp;feed!L619,LARGE(INDEX(ISNUMBER(--MID(feed!L619,ROW($1:$19),1))*
ROW($1:$19),0),ROW($1:$19))+1,1)*10^ROW($1:$19)/10)</f>
        <v>2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828</v>
      </c>
      <c r="O619">
        <f>SUMPRODUCT(MID(0&amp;feed!O619,LARGE(INDEX(ISNUMBER(--MID(feed!O619,ROW($1:$5),1))*
ROW($1:$5),0),ROW($1:$5))+1,1)*10^ROW($1:$5)/10)</f>
        <v>403</v>
      </c>
      <c r="P619" t="str">
        <f>feed!P619</f>
        <v>Untapped</v>
      </c>
      <c r="Q619">
        <f>IF(P619=0,40, IF(P619="Depleted",0, IF(P619="Near Depletion",10, IF(P619="Plentiful",70, IF(P619="Untapped",90,"Error")))))</f>
        <v>90</v>
      </c>
      <c r="R619" t="str">
        <f>feed!Q619</f>
        <v>Mediocre</v>
      </c>
      <c r="S619">
        <f>IF(R619="None",0, IF(R619="Meagre",1.5, IF(R619="Small",3, IF(R619="Mediocre",4.5, IF(R619="Somewhat Large",6, IF(R619="Large",7.5, IF(R619="Powerful",9, IF(R619="Very Powerful",10,"Error"))))))))</f>
        <v>4.5</v>
      </c>
      <c r="T619" t="str">
        <f>feed!R619</f>
        <v>Gran Colombia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19" t="str">
        <f>feed!U619</f>
        <v>http://blocgame.com/stats.php?id=59084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15500</v>
      </c>
      <c r="AA619" s="8">
        <f>V619/N619</f>
        <v>24.154589371980677</v>
      </c>
      <c r="AB619" s="4">
        <f>N619/6</f>
        <v>138</v>
      </c>
      <c r="AC619" s="4">
        <f>V619/6</f>
        <v>3333.3333333333335</v>
      </c>
    </row>
    <row r="620" spans="1:29" x14ac:dyDescent="0.25">
      <c r="A620" t="str">
        <f>feed!A620</f>
        <v>Chaouenne</v>
      </c>
      <c r="B620" t="str">
        <f>feed!B620</f>
        <v>pyrignis</v>
      </c>
      <c r="C620" t="str">
        <f>feed!C620</f>
        <v>The Hetairoi Guild</v>
      </c>
      <c r="D620">
        <f>SUMPRODUCT(MID(0&amp;feed!D620,LARGE(INDEX(ISNUMBER(--MID(feed!D620,ROW($1:$19),1))*
ROW($1:$19),0),ROW($1:$19))+1,1)*10^ROW($1:$19)/10)</f>
        <v>9</v>
      </c>
      <c r="E620">
        <f>SUMPRODUCT(MID(0&amp;feed!E620,LARGE(INDEX(ISNUMBER(--MID(feed!E620,ROW($1:$19),1))*
ROW($1:$19),0),ROW($1:$19))+1,1)*10^ROW($1:$19)/10)</f>
        <v>4</v>
      </c>
      <c r="F620" t="str">
        <f>feed!F620</f>
        <v>First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63</v>
      </c>
      <c r="K620">
        <f>SUMPRODUCT(MID(0&amp;feed!K620,LARGE(INDEX(ISNUMBER(--MID(feed!K620,ROW($1:$19),1))*
ROW($1:$19),0),ROW($1:$19))+1,1)*10^ROW($1:$19)/10)</f>
        <v>12</v>
      </c>
      <c r="L620">
        <f>SUMPRODUCT(MID(0&amp;feed!L620,LARGE(INDEX(ISNUMBER(--MID(feed!L620,ROW($1:$19),1))*
ROW($1:$19),0),ROW($1:$19))+1,1)*10^ROW($1:$19)/10)</f>
        <v>8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826</v>
      </c>
      <c r="O620">
        <f>SUMPRODUCT(MID(0&amp;feed!O620,LARGE(INDEX(ISNUMBER(--MID(feed!O620,ROW($1:$5),1))*
ROW($1:$5),0),ROW($1:$5))+1,1)*10^ROW($1:$5)/10)</f>
        <v>3120</v>
      </c>
      <c r="P620" t="str">
        <f>feed!P620</f>
        <v>Untapped</v>
      </c>
      <c r="Q620">
        <f>IF(P620=0,40, IF(P620="Depleted",0, IF(P620="Near Depletion",10, IF(P620="Plentiful",70, IF(P620="Untapped",90,"Error")))))</f>
        <v>90</v>
      </c>
      <c r="R620" t="str">
        <f>feed!Q620</f>
        <v>Very Powerful</v>
      </c>
      <c r="S620">
        <f>IF(R620="None",0, IF(R620="Meagre",1.5, IF(R620="Small",3, IF(R620="Mediocre",4.5, IF(R620="Somewhat Large",6, IF(R620="Large",7.5, IF(R620="Powerful",9, IF(R620="Very Powerful",10,"Error"))))))))</f>
        <v>10</v>
      </c>
      <c r="T620" t="str">
        <f>feed!R620</f>
        <v>Atlas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620" t="str">
        <f>feed!U620</f>
        <v>http://blocgame.com/stats.php?id=42019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21000</v>
      </c>
      <c r="AA620" s="8">
        <f>V620/N620</f>
        <v>36.319612590799032</v>
      </c>
      <c r="AB620" s="4">
        <f>N620/6</f>
        <v>137.66666666666666</v>
      </c>
      <c r="AC620" s="4">
        <f>V620/6</f>
        <v>5000</v>
      </c>
    </row>
    <row r="621" spans="1:29" x14ac:dyDescent="0.25">
      <c r="A621" t="str">
        <f>feed!A621</f>
        <v>BaniMelayu</v>
      </c>
      <c r="B621" t="str">
        <f>feed!B621</f>
        <v>PlayboyMelayu</v>
      </c>
      <c r="C621">
        <f>feed!C621</f>
        <v>0</v>
      </c>
      <c r="D621">
        <f>SUMPRODUCT(MID(0&amp;feed!D621,LARGE(INDEX(ISNUMBER(--MID(feed!D621,ROW($1:$19),1))*
ROW($1:$19),0),ROW($1:$19))+1,1)*10^ROW($1:$19)/10)</f>
        <v>17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First World War surplus</v>
      </c>
      <c r="G621" t="str">
        <f>feed!G621</f>
        <v>Nice</v>
      </c>
      <c r="H621">
        <f>SUMPRODUCT(MID(0&amp;feed!H621,LARGE(INDEX(ISNUMBER(--MID(feed!H621,ROW($1:$1),1))*
ROW($1:$1),0),ROW($1:$1))+1,1)*10^ROW($1:$1)/10)</f>
        <v>0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2</v>
      </c>
      <c r="K621">
        <f>SUMPRODUCT(MID(0&amp;feed!K621,LARGE(INDEX(ISNUMBER(--MID(feed!K621,ROW($1:$19),1))*
ROW($1:$19),0),ROW($1:$19))+1,1)*10^ROW($1:$19)/10)</f>
        <v>2</v>
      </c>
      <c r="L621">
        <f>SUMPRODUCT(MID(0&amp;feed!L621,LARGE(INDEX(ISNUMBER(--MID(feed!L621,ROW($1:$19),1))*
ROW($1:$19),0),ROW($1:$19))+1,1)*10^ROW($1:$19)/10)</f>
        <v>3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826</v>
      </c>
      <c r="O621">
        <f>SUMPRODUCT(MID(0&amp;feed!O621,LARGE(INDEX(ISNUMBER(--MID(feed!O621,ROW($1:$5),1))*
ROW($1:$5),0),ROW($1:$5))+1,1)*10^ROW($1:$5)/10)</f>
        <v>357</v>
      </c>
      <c r="P621" t="str">
        <f>feed!P621</f>
        <v>Depleted</v>
      </c>
      <c r="Q621">
        <f>IF(P621=0,40, IF(P621="Depleted",0, IF(P621="Near Depletion",10, IF(P621="Plentiful",70, IF(P621="Untapped",90,"Error")))))</f>
        <v>0</v>
      </c>
      <c r="R621" t="str">
        <f>feed!Q621</f>
        <v>Small</v>
      </c>
      <c r="S621">
        <f>IF(R621="None",0, IF(R621="Meagre",1.5, IF(R621="Small",3, IF(R621="Mediocre",4.5, IF(R621="Somewhat Large",6, IF(R621="Large",7.5, IF(R621="Powerful",9, IF(R621="Very Powerful",10,"Error"))))))))</f>
        <v>3</v>
      </c>
      <c r="T621" t="str">
        <f>feed!R621</f>
        <v>The Subcontinent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621" t="str">
        <f>feed!U621</f>
        <v>http://blocgame.com/stats.php?id=61862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1735</v>
      </c>
      <c r="AA621" s="8">
        <f>V621/N621</f>
        <v>4.3704600484261498</v>
      </c>
      <c r="AB621" s="4">
        <f>N621/6</f>
        <v>137.66666666666666</v>
      </c>
      <c r="AC621" s="4">
        <f>V621/6</f>
        <v>601.66666666666663</v>
      </c>
    </row>
    <row r="622" spans="1:29" x14ac:dyDescent="0.25">
      <c r="A622" t="str">
        <f>feed!A622</f>
        <v>Melengkar Alam</v>
      </c>
      <c r="B622" t="str">
        <f>feed!B622</f>
        <v>Raja dewata</v>
      </c>
      <c r="C622" t="str">
        <f>feed!C622</f>
        <v>PIRATES</v>
      </c>
      <c r="D622">
        <f>SUMPRODUCT(MID(0&amp;feed!D622,LARGE(INDEX(ISNUMBER(--MID(feed!D622,ROW($1:$19),1))*
ROW($1:$19),0),ROW($1:$19))+1,1)*10^ROW($1:$19)/10)</f>
        <v>120</v>
      </c>
      <c r="E622">
        <f>SUMPRODUCT(MID(0&amp;feed!E622,LARGE(INDEX(ISNUMBER(--MID(feed!E622,ROW($1:$19),1))*
ROW($1:$19),0),ROW($1:$19))+1,1)*10^ROW($1:$19)/10)</f>
        <v>1</v>
      </c>
      <c r="F622" t="str">
        <f>feed!F622</f>
        <v>Korean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5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0</v>
      </c>
      <c r="K622">
        <f>SUMPRODUCT(MID(0&amp;feed!K622,LARGE(INDEX(ISNUMBER(--MID(feed!K622,ROW($1:$19),1))*
ROW($1:$19),0),ROW($1:$19))+1,1)*10^ROW($1:$19)/10)</f>
        <v>27</v>
      </c>
      <c r="L622">
        <f>SUMPRODUCT(MID(0&amp;feed!L622,LARGE(INDEX(ISNUMBER(--MID(feed!L622,ROW($1:$19),1))*
ROW($1:$19),0),ROW($1:$19))+1,1)*10^ROW($1:$19)/10)</f>
        <v>13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823</v>
      </c>
      <c r="O622">
        <f>SUMPRODUCT(MID(0&amp;feed!O622,LARGE(INDEX(ISNUMBER(--MID(feed!O622,ROW($1:$5),1))*
ROW($1:$5),0),ROW($1:$5))+1,1)*10^ROW($1:$5)/10)</f>
        <v>4710</v>
      </c>
      <c r="P622" t="str">
        <f>feed!P622</f>
        <v>Plentiful</v>
      </c>
      <c r="Q622">
        <f>IF(P622=0,40, IF(P622="Depleted",0, IF(P622="Near Depletion",10, IF(P622="Plentiful",70, IF(P622="Untapped",90,"Error")))))</f>
        <v>70</v>
      </c>
      <c r="R622" t="str">
        <f>feed!Q622</f>
        <v>Very Powerful</v>
      </c>
      <c r="S622">
        <f>IF(R622="None",0, IF(R622="Meagre",1.5, IF(R622="Small",3, IF(R622="Mediocre",4.5, IF(R622="Somewhat Large",6, IF(R622="Large",7.5, IF(R622="Powerful",9, IF(R622="Very Powerful",10,"Error"))))))))</f>
        <v>10</v>
      </c>
      <c r="T622" t="str">
        <f>feed!R622</f>
        <v>Arabia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622" t="str">
        <f>feed!U622</f>
        <v>http://blocgame.com/stats.php?id=60554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10760</v>
      </c>
      <c r="AA622" s="8">
        <f>V622/N622</f>
        <v>35.856622114216279</v>
      </c>
      <c r="AB622" s="4">
        <f>N622/6</f>
        <v>137.16666666666666</v>
      </c>
      <c r="AC622" s="4">
        <f>V622/6</f>
        <v>4918.333333333333</v>
      </c>
    </row>
    <row r="623" spans="1:29" x14ac:dyDescent="0.25">
      <c r="A623" t="str">
        <f>feed!A623</f>
        <v>Australia Minor</v>
      </c>
      <c r="B623" t="str">
        <f>feed!B623</f>
        <v>[TACTIC]MasterBel2</v>
      </c>
      <c r="C623" t="str">
        <f>feed!C623</f>
        <v>USAS</v>
      </c>
      <c r="D623">
        <f>SUMPRODUCT(MID(0&amp;feed!D623,LARGE(INDEX(ISNUMBER(--MID(feed!D623,ROW($1:$19),1))*
ROW($1:$19),0),ROW($1:$19))+1,1)*10^ROW($1:$19)/10)</f>
        <v>18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1</v>
      </c>
      <c r="I623" t="str">
        <f>feed!I623</f>
        <v>Good</v>
      </c>
      <c r="J623">
        <f>SUMPRODUCT(MID(0&amp;feed!J623,LARGE(INDEX(ISNUMBER(--MID(feed!J623,ROW($1:$19),1))*
ROW($1:$19),0),ROW($1:$19))+1,1)*10^ROW($1:$19)/10)</f>
        <v>1</v>
      </c>
      <c r="K623">
        <f>SUMPRODUCT(MID(0&amp;feed!K623,LARGE(INDEX(ISNUMBER(--MID(feed!K623,ROW($1:$19),1))*
ROW($1:$19),0),ROW($1:$19))+1,1)*10^ROW($1:$19)/10)</f>
        <v>26</v>
      </c>
      <c r="L623">
        <f>SUMPRODUCT(MID(0&amp;feed!L623,LARGE(INDEX(ISNUMBER(--MID(feed!L623,ROW($1:$19),1))*
ROW($1:$19),0),ROW($1:$19))+1,1)*10^ROW($1:$19)/10)</f>
        <v>5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822</v>
      </c>
      <c r="O623">
        <f>SUMPRODUCT(MID(0&amp;feed!O623,LARGE(INDEX(ISNUMBER(--MID(feed!O623,ROW($1:$5),1))*
ROW($1:$5),0),ROW($1:$5))+1,1)*10^ROW($1:$5)/10)</f>
        <v>58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Meagre</v>
      </c>
      <c r="S623">
        <f>IF(R623="None",0, IF(R623="Meagre",1.5, IF(R623="Small",3, IF(R623="Mediocre",4.5, IF(R623="Somewhat Large",6, IF(R623="Large",7.5, IF(R623="Powerful",9, IF(R623="Very Powerful",10,"Error"))))))))</f>
        <v>1.5</v>
      </c>
      <c r="T623" t="str">
        <f>feed!R623</f>
        <v>Southern Cone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623" t="str">
        <f>feed!U623</f>
        <v>http://blocgame.com/stats.php?id=64843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4125</v>
      </c>
      <c r="AA623" s="8">
        <f>V623/N623</f>
        <v>20.072992700729927</v>
      </c>
      <c r="AB623" s="4">
        <f>N623/6</f>
        <v>137</v>
      </c>
      <c r="AC623" s="4">
        <f>V623/6</f>
        <v>2750</v>
      </c>
    </row>
    <row r="624" spans="1:29" x14ac:dyDescent="0.25">
      <c r="A624" t="str">
        <f>feed!A624</f>
        <v>Mardonia</v>
      </c>
      <c r="B624" t="str">
        <f>feed!B624</f>
        <v>Mard</v>
      </c>
      <c r="C624">
        <f>feed!C624</f>
        <v>0</v>
      </c>
      <c r="D624">
        <f>SUMPRODUCT(MID(0&amp;feed!D624,LARGE(INDEX(ISNUMBER(--MID(feed!D624,ROW($1:$19),1))*
ROW($1:$19),0),ROW($1:$19))+1,1)*10^ROW($1:$19)/10)</f>
        <v>9</v>
      </c>
      <c r="E624">
        <f>SUMPRODUCT(MID(0&amp;feed!E624,LARGE(INDEX(ISNUMBER(--MID(feed!E624,ROW($1:$19),1))*
ROW($1:$19),0),ROW($1:$19))+1,1)*10^ROW($1:$19)/10)</f>
        <v>0</v>
      </c>
      <c r="F624" t="str">
        <f>feed!F624</f>
        <v>Finest of the 19th century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Standard</v>
      </c>
      <c r="J624">
        <f>SUMPRODUCT(MID(0&amp;feed!J624,LARGE(INDEX(ISNUMBER(--MID(feed!J624,ROW($1:$19),1))*
ROW($1:$19),0),ROW($1:$19))+1,1)*10^ROW($1:$19)/10)</f>
        <v>122</v>
      </c>
      <c r="K624">
        <f>SUMPRODUCT(MID(0&amp;feed!K624,LARGE(INDEX(ISNUMBER(--MID(feed!K624,ROW($1:$19),1))*
ROW($1:$19),0),ROW($1:$19))+1,1)*10^ROW($1:$19)/10)</f>
        <v>7</v>
      </c>
      <c r="L624">
        <f>SUMPRODUCT(MID(0&amp;feed!L624,LARGE(INDEX(ISNUMBER(--MID(feed!L624,ROW($1:$19),1))*
ROW($1:$19),0),ROW($1:$19))+1,1)*10^ROW($1:$19)/10)</f>
        <v>3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821</v>
      </c>
      <c r="O624">
        <f>SUMPRODUCT(MID(0&amp;feed!O624,LARGE(INDEX(ISNUMBER(--MID(feed!O624,ROW($1:$5),1))*
ROW($1:$5),0),ROW($1:$5))+1,1)*10^ROW($1:$5)/10)</f>
        <v>353</v>
      </c>
      <c r="P624" t="str">
        <f>feed!P624</f>
        <v>Untapped</v>
      </c>
      <c r="Q624">
        <f>IF(P624=0,40, IF(P624="Depleted",0, IF(P624="Near Depletion",10, IF(P624="Plentiful",70, IF(P624="Untapped",90,"Error")))))</f>
        <v>90</v>
      </c>
      <c r="R624" t="str">
        <f>feed!Q624</f>
        <v>Meagre</v>
      </c>
      <c r="S624">
        <f>IF(R624="None",0, IF(R624="Meagre",1.5, IF(R624="Small",3, IF(R624="Mediocre",4.5, IF(R624="Somewhat Large",6, IF(R624="Large",7.5, IF(R624="Powerful",9, IF(R624="Very Powerful",10,"Error"))))))))</f>
        <v>1.5</v>
      </c>
      <c r="T624" t="str">
        <f>feed!R624</f>
        <v>China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624" t="str">
        <f>feed!U624</f>
        <v>http://blocgame.com/stats.php?id=40172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17320</v>
      </c>
      <c r="AA624" s="8">
        <f>V624/N624</f>
        <v>26.577344701583435</v>
      </c>
      <c r="AB624" s="4">
        <f>N624/6</f>
        <v>136.83333333333334</v>
      </c>
      <c r="AC624" s="4">
        <f>V624/6</f>
        <v>3636.6666666666665</v>
      </c>
    </row>
    <row r="625" spans="1:29" x14ac:dyDescent="0.25">
      <c r="A625" t="str">
        <f>feed!A625</f>
        <v>Esmair</v>
      </c>
      <c r="B625" t="str">
        <f>feed!B625</f>
        <v>muffjin</v>
      </c>
      <c r="C625" t="str">
        <f>feed!C625</f>
        <v>The Order</v>
      </c>
      <c r="D625">
        <f>SUMPRODUCT(MID(0&amp;feed!D625,LARGE(INDEX(ISNUMBER(--MID(feed!D625,ROW($1:$19),1))*
ROW($1:$19),0),ROW($1:$19))+1,1)*10^ROW($1:$19)/10)</f>
        <v>76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5</v>
      </c>
      <c r="K625">
        <f>SUMPRODUCT(MID(0&amp;feed!K625,LARGE(INDEX(ISNUMBER(--MID(feed!K625,ROW($1:$19),1))*
ROW($1:$19),0),ROW($1:$19))+1,1)*10^ROW($1:$19)/10)</f>
        <v>11</v>
      </c>
      <c r="L625">
        <f>SUMPRODUCT(MID(0&amp;feed!L625,LARGE(INDEX(ISNUMBER(--MID(feed!L625,ROW($1:$19),1))*
ROW($1:$19),0),ROW($1:$19))+1,1)*10^ROW($1:$19)/10)</f>
        <v>2</v>
      </c>
      <c r="M625" t="str">
        <f>feed!M625</f>
        <v>Free Market</v>
      </c>
      <c r="N625">
        <f>SUMPRODUCT(MID(0&amp;feed!N625,LARGE(INDEX(ISNUMBER(--MID(feed!N625,ROW($1:$5),1))*
ROW($1:$5),0),ROW($1:$5))+1,1)*10^ROW($1:$5)/10)</f>
        <v>819</v>
      </c>
      <c r="O625">
        <f>SUMPRODUCT(MID(0&amp;feed!O625,LARGE(INDEX(ISNUMBER(--MID(feed!O625,ROW($1:$5),1))*
ROW($1:$5),0),ROW($1:$5))+1,1)*10^ROW($1:$5)/10)</f>
        <v>251</v>
      </c>
      <c r="P625" t="str">
        <f>feed!P625</f>
        <v>Untapped</v>
      </c>
      <c r="Q625">
        <f>IF(P625=0,40, IF(P625="Depleted",0, IF(P625="Near Depletion",10, IF(P625="Plentiful",70, IF(P625="Untapped",90,"Error")))))</f>
        <v>90</v>
      </c>
      <c r="R625" t="str">
        <f>feed!Q625</f>
        <v>Somewhat Large</v>
      </c>
      <c r="S625">
        <f>IF(R625="None",0, IF(R625="Meagre",1.5, IF(R625="Small",3, IF(R625="Mediocre",4.5, IF(R625="Somewhat Large",6, IF(R625="Large",7.5, IF(R625="Powerful",9, IF(R625="Very Powerful",10,"Error"))))))))</f>
        <v>6</v>
      </c>
      <c r="T625" t="str">
        <f>feed!R625</f>
        <v>Indochina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625" t="str">
        <f>feed!U625</f>
        <v>http://blocgame.com/stats.php?id=40882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16447</v>
      </c>
      <c r="AA625" s="8">
        <f>V625/N625</f>
        <v>27.865689865689866</v>
      </c>
      <c r="AB625" s="4">
        <f>N625/6</f>
        <v>136.5</v>
      </c>
      <c r="AC625" s="4">
        <f>V625/6</f>
        <v>3803.6666666666665</v>
      </c>
    </row>
    <row r="626" spans="1:29" x14ac:dyDescent="0.25">
      <c r="A626" t="str">
        <f>feed!A626</f>
        <v>Formula One</v>
      </c>
      <c r="B626" t="str">
        <f>feed!B626</f>
        <v>AyrtonSenna</v>
      </c>
      <c r="C626" t="str">
        <f>feed!C626</f>
        <v>SPQR</v>
      </c>
      <c r="D626">
        <f>SUMPRODUCT(MID(0&amp;feed!D626,LARGE(INDEX(ISNUMBER(--MID(feed!D626,ROW($1:$19),1))*
ROW($1:$19),0),ROW($1:$19))+1,1)*10^ROW($1:$19)/10)</f>
        <v>7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Finest of the 19th century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14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0</v>
      </c>
      <c r="M626" t="str">
        <f>feed!M626</f>
        <v>Free Market</v>
      </c>
      <c r="N626">
        <f>SUMPRODUCT(MID(0&amp;feed!N626,LARGE(INDEX(ISNUMBER(--MID(feed!N626,ROW($1:$5),1))*
ROW($1:$5),0),ROW($1:$5))+1,1)*10^ROW($1:$5)/10)</f>
        <v>814</v>
      </c>
      <c r="O626">
        <f>SUMPRODUCT(MID(0&amp;feed!O626,LARGE(INDEX(ISNUMBER(--MID(feed!O626,ROW($1:$5),1))*
ROW($1:$5),0),ROW($1:$5))+1,1)*10^ROW($1:$5)/10)</f>
        <v>0</v>
      </c>
      <c r="P626" t="str">
        <f>feed!P626</f>
        <v>Untapped</v>
      </c>
      <c r="Q626">
        <f>IF(P626=0,40, IF(P626="Depleted",0, IF(P626="Near Depletion",10, IF(P626="Plentiful",70, IF(P626="Untapped",90,"Error")))))</f>
        <v>90</v>
      </c>
      <c r="R626" t="str">
        <f>feed!Q626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feed!R626</f>
        <v>The Subcontinent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626" t="str">
        <f>feed!U626</f>
        <v>http://blocgame.com/stats.php?id=64832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15917</v>
      </c>
      <c r="AA626" s="8">
        <f>V626/N626</f>
        <v>20.475429975429975</v>
      </c>
      <c r="AB626" s="4">
        <f>N626/6</f>
        <v>135.66666666666666</v>
      </c>
      <c r="AC626" s="4">
        <f>V626/6</f>
        <v>2777.8333333333335</v>
      </c>
    </row>
    <row r="627" spans="1:29" x14ac:dyDescent="0.25">
      <c r="A627" t="str">
        <f>feed!A627</f>
        <v>Blackpearl</v>
      </c>
      <c r="B627" t="str">
        <f>feed!B627</f>
        <v>Ultraman</v>
      </c>
      <c r="C627" t="str">
        <f>feed!C627</f>
        <v>PIRATES</v>
      </c>
      <c r="D627">
        <f>SUMPRODUCT(MID(0&amp;feed!D627,LARGE(INDEX(ISNUMBER(--MID(feed!D627,ROW($1:$19),1))*
ROW($1:$19),0),ROW($1:$19))+1,1)*10^ROW($1:$19)/10)</f>
        <v>35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1</v>
      </c>
      <c r="I627" t="str">
        <f>feed!I627</f>
        <v>Standard</v>
      </c>
      <c r="J627">
        <f>SUMPRODUCT(MID(0&amp;feed!J627,LARGE(INDEX(ISNUMBER(--MID(feed!J627,ROW($1:$19),1))*
ROW($1:$19),0),ROW($1:$19))+1,1)*10^ROW($1:$19)/10)</f>
        <v>6</v>
      </c>
      <c r="K627">
        <f>SUMPRODUCT(MID(0&amp;feed!K627,LARGE(INDEX(ISNUMBER(--MID(feed!K627,ROW($1:$19),1))*
ROW($1:$19),0),ROW($1:$19))+1,1)*10^ROW($1:$19)/10)</f>
        <v>11</v>
      </c>
      <c r="L627">
        <f>SUMPRODUCT(MID(0&amp;feed!L627,LARGE(INDEX(ISNUMBER(--MID(feed!L627,ROW($1:$19),1))*
ROW($1:$19),0),ROW($1:$19))+1,1)*10^ROW($1:$19)/10)</f>
        <v>5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811</v>
      </c>
      <c r="O627">
        <f>SUMPRODUCT(MID(0&amp;feed!O627,LARGE(INDEX(ISNUMBER(--MID(feed!O627,ROW($1:$5),1))*
ROW($1:$5),0),ROW($1:$5))+1,1)*10^ROW($1:$5)/10)</f>
        <v>105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Meagre</v>
      </c>
      <c r="S627">
        <f>IF(R627="None",0, IF(R627="Meagre",1.5, IF(R627="Small",3, IF(R627="Mediocre",4.5, IF(R627="Somewhat Large",6, IF(R627="Large",7.5, IF(R627="Powerful",9, IF(R627="Very Powerful",10,"Error"))))))))</f>
        <v>1.5</v>
      </c>
      <c r="T627" t="str">
        <f>feed!R627</f>
        <v>East Indies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627" t="str">
        <f>feed!U627</f>
        <v>http://blocgame.com/stats.php?id=64309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24072</v>
      </c>
      <c r="AA627" s="8">
        <f>V627/N627</f>
        <v>38.004932182490755</v>
      </c>
      <c r="AB627" s="4">
        <f>N627/6</f>
        <v>135.16666666666666</v>
      </c>
      <c r="AC627" s="4">
        <f>V627/6</f>
        <v>5137</v>
      </c>
    </row>
    <row r="628" spans="1:29" x14ac:dyDescent="0.25">
      <c r="A628" t="str">
        <f>feed!A628</f>
        <v>Krajina</v>
      </c>
      <c r="B628" t="str">
        <f>feed!B628</f>
        <v>ï¿½eljko Raï¿½natoviï¿½</v>
      </c>
      <c r="C628" t="str">
        <f>feed!C628</f>
        <v>Steel Brotherhood</v>
      </c>
      <c r="D628">
        <f>SUMPRODUCT(MID(0&amp;feed!D628,LARGE(INDEX(ISNUMBER(--MID(feed!D628,ROW($1:$19),1))*
ROW($1:$19),0),ROW($1:$19))+1,1)*10^ROW($1:$19)/10)</f>
        <v>79</v>
      </c>
      <c r="E628">
        <f>SUMPRODUCT(MID(0&amp;feed!E628,LARGE(INDEX(ISNUMBER(--MID(feed!E628,ROW($1:$19),1))*
ROW($1:$19),0),ROW($1:$19))+1,1)*10^ROW($1:$19)/10)</f>
        <v>3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3</v>
      </c>
      <c r="I628" t="str">
        <f>feed!I628</f>
        <v>Elite</v>
      </c>
      <c r="J628">
        <f>SUMPRODUCT(MID(0&amp;feed!J628,LARGE(INDEX(ISNUMBER(--MID(feed!J628,ROW($1:$19),1))*
ROW($1:$19),0),ROW($1:$19))+1,1)*10^ROW($1:$19)/10)</f>
        <v>15</v>
      </c>
      <c r="K628">
        <f>SUMPRODUCT(MID(0&amp;feed!K628,LARGE(INDEX(ISNUMBER(--MID(feed!K628,ROW($1:$19),1))*
ROW($1:$19),0),ROW($1:$19))+1,1)*10^ROW($1:$19)/10)</f>
        <v>35</v>
      </c>
      <c r="L628">
        <f>SUMPRODUCT(MID(0&amp;feed!L628,LARGE(INDEX(ISNUMBER(--MID(feed!L628,ROW($1:$19),1))*
ROW($1:$19),0),ROW($1:$19))+1,1)*10^ROW($1:$19)/10)</f>
        <v>17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807</v>
      </c>
      <c r="O628">
        <f>SUMPRODUCT(MID(0&amp;feed!O628,LARGE(INDEX(ISNUMBER(--MID(feed!O628,ROW($1:$5),1))*
ROW($1:$5),0),ROW($1:$5))+1,1)*10^ROW($1:$5)/10)</f>
        <v>3982</v>
      </c>
      <c r="P628" t="str">
        <f>feed!P628</f>
        <v>Untapped</v>
      </c>
      <c r="Q628">
        <f>IF(P628=0,40, IF(P628="Depleted",0, IF(P628="Near Depletion",10, IF(P628="Plentiful",70, IF(P628="Untapped",90,"Error")))))</f>
        <v>90</v>
      </c>
      <c r="R628" t="str">
        <f>feed!Q628</f>
        <v>Very Powerful</v>
      </c>
      <c r="S628">
        <f>IF(R628="None",0, IF(R628="Meagre",1.5, IF(R628="Small",3, IF(R628="Mediocre",4.5, IF(R628="Somewhat Large",6, IF(R628="Large",7.5, IF(R628="Powerful",9, IF(R628="Very Powerful",10,"Error"))))))))</f>
        <v>10</v>
      </c>
      <c r="T628" t="str">
        <f>feed!R628</f>
        <v>Mesopotamia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628" t="str">
        <f>feed!U628</f>
        <v>http://blocgame.com/stats.php?id=62961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13905</v>
      </c>
      <c r="AA628" s="8">
        <f>V628/N628</f>
        <v>44.182156133828997</v>
      </c>
      <c r="AB628" s="4">
        <f>N628/6</f>
        <v>134.5</v>
      </c>
      <c r="AC628" s="4">
        <f>V628/6</f>
        <v>5942.5</v>
      </c>
    </row>
    <row r="629" spans="1:29" x14ac:dyDescent="0.25">
      <c r="A629" t="str">
        <f>feed!A629</f>
        <v>The Jar</v>
      </c>
      <c r="B629" t="str">
        <f>feed!B629</f>
        <v>Mr.Pickles</v>
      </c>
      <c r="C629" t="str">
        <f>feed!C629</f>
        <v>The Order</v>
      </c>
      <c r="D629">
        <f>SUMPRODUCT(MID(0&amp;feed!D629,LARGE(INDEX(ISNUMBER(--MID(feed!D629,ROW($1:$19),1))*
ROW($1:$19),0),ROW($1:$19))+1,1)*10^ROW($1:$19)/10)</f>
        <v>44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2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6</v>
      </c>
      <c r="K629">
        <f>SUMPRODUCT(MID(0&amp;feed!K629,LARGE(INDEX(ISNUMBER(--MID(feed!K629,ROW($1:$19),1))*
ROW($1:$19),0),ROW($1:$19))+1,1)*10^ROW($1:$19)/10)</f>
        <v>23</v>
      </c>
      <c r="L629">
        <f>SUMPRODUCT(MID(0&amp;feed!L629,LARGE(INDEX(ISNUMBER(--MID(feed!L629,ROW($1:$19),1))*
ROW($1:$19),0),ROW($1:$19))+1,1)*10^ROW($1:$19)/10)</f>
        <v>8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806</v>
      </c>
      <c r="O629">
        <f>SUMPRODUCT(MID(0&amp;feed!O629,LARGE(INDEX(ISNUMBER(--MID(feed!O629,ROW($1:$5),1))*
ROW($1:$5),0),ROW($1:$5))+1,1)*10^ROW($1:$5)/10)</f>
        <v>1263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Very Powerful</v>
      </c>
      <c r="S629">
        <f>IF(R629="None",0, IF(R629="Meagre",1.5, IF(R629="Small",3, IF(R629="Mediocre",4.5, IF(R629="Somewhat Large",6, IF(R629="Large",7.5, IF(R629="Powerful",9, IF(R629="Very Powerful",10,"Error"))))))))</f>
        <v>10</v>
      </c>
      <c r="T629" t="str">
        <f>feed!R629</f>
        <v>Guinea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629" t="str">
        <f>feed!U629</f>
        <v>http://blocgame.com/stats.php?id=60355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9845</v>
      </c>
      <c r="AA629" s="8">
        <f>V629/N629</f>
        <v>28.498759305210918</v>
      </c>
      <c r="AB629" s="4">
        <f>N629/6</f>
        <v>134.33333333333334</v>
      </c>
      <c r="AC629" s="4">
        <f>V629/6</f>
        <v>3828.3333333333335</v>
      </c>
    </row>
    <row r="630" spans="1:29" x14ac:dyDescent="0.25">
      <c r="A630" t="str">
        <f>feed!A630</f>
        <v>swahilia</v>
      </c>
      <c r="B630" t="str">
        <f>feed!B630</f>
        <v>benkenobi7</v>
      </c>
      <c r="C630">
        <f>feed!C630</f>
        <v>0</v>
      </c>
      <c r="D630">
        <f>SUMPRODUCT(MID(0&amp;feed!D630,LARGE(INDEX(ISNUMBER(--MID(feed!D630,ROW($1:$19),1))*
ROW($1:$19),0),ROW($1:$19))+1,1)*10^ROW($1:$19)/10)</f>
        <v>7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Good</v>
      </c>
      <c r="H630">
        <f>SUMPRODUCT(MID(0&amp;feed!H630,LARGE(INDEX(ISNUMBER(--MID(feed!H630,ROW($1:$1),1))*
ROW($1:$1),0),ROW($1:$1))+1,1)*10^ROW($1:$1)/10)</f>
        <v>0</v>
      </c>
      <c r="I630" t="str">
        <f>feed!I630</f>
        <v>Poor</v>
      </c>
      <c r="J630">
        <f>SUMPRODUCT(MID(0&amp;feed!J630,LARGE(INDEX(ISNUMBER(--MID(feed!J630,ROW($1:$19),1))*
ROW($1:$19),0),ROW($1:$19))+1,1)*10^ROW($1:$19)/10)</f>
        <v>126</v>
      </c>
      <c r="K630">
        <f>SUMPRODUCT(MID(0&amp;feed!K630,LARGE(INDEX(ISNUMBER(--MID(feed!K630,ROW($1:$19),1))*
ROW($1:$19),0),ROW($1:$19))+1,1)*10^ROW($1:$19)/10)</f>
        <v>4</v>
      </c>
      <c r="L630">
        <f>SUMPRODUCT(MID(0&amp;feed!L630,LARGE(INDEX(ISNUMBER(--MID(feed!L630,ROW($1:$19),1))*
ROW($1:$19),0),ROW($1:$19))+1,1)*10^ROW($1:$19)/10)</f>
        <v>3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805</v>
      </c>
      <c r="O630">
        <f>SUMPRODUCT(MID(0&amp;feed!O630,LARGE(INDEX(ISNUMBER(--MID(feed!O630,ROW($1:$5),1))*
ROW($1:$5),0),ROW($1:$5))+1,1)*10^ROW($1:$5)/10)</f>
        <v>3</v>
      </c>
      <c r="P630" t="str">
        <f>feed!P630</f>
        <v>Untapped</v>
      </c>
      <c r="Q630">
        <f>IF(P630=0,40, IF(P630="Depleted",0, IF(P630="Near Depletion",10, IF(P630="Plentiful",70, IF(P630="Untapped",90,"Error")))))</f>
        <v>90</v>
      </c>
      <c r="R630" t="str">
        <f>feed!Q630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feed!R630</f>
        <v>Egypt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630" t="str">
        <f>feed!U630</f>
        <v>http://blocgame.com/stats.php?id=63085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5098</v>
      </c>
      <c r="AA630" s="8">
        <f>V630/N630</f>
        <v>9.5937888198757761</v>
      </c>
      <c r="AB630" s="4">
        <f>N630/6</f>
        <v>134.16666666666666</v>
      </c>
      <c r="AC630" s="4">
        <f>V630/6</f>
        <v>1287.1666666666667</v>
      </c>
    </row>
    <row r="631" spans="1:29" x14ac:dyDescent="0.25">
      <c r="A631" t="str">
        <f>feed!A631</f>
        <v>Scorvia</v>
      </c>
      <c r="B631" t="str">
        <f>feed!B631</f>
        <v>ShadyWolf313</v>
      </c>
      <c r="C631" t="str">
        <f>feed!C631</f>
        <v>Steel Brotherhood</v>
      </c>
      <c r="D631">
        <f>SUMPRODUCT(MID(0&amp;feed!D631,LARGE(INDEX(ISNUMBER(--MID(feed!D631,ROW($1:$19),1))*
ROW($1:$19),0),ROW($1:$19))+1,1)*10^ROW($1:$19)/10)</f>
        <v>27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1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148</v>
      </c>
      <c r="K631">
        <f>SUMPRODUCT(MID(0&amp;feed!K631,LARGE(INDEX(ISNUMBER(--MID(feed!K631,ROW($1:$19),1))*
ROW($1:$19),0),ROW($1:$19))+1,1)*10^ROW($1:$19)/10)</f>
        <v>7</v>
      </c>
      <c r="L631">
        <f>SUMPRODUCT(MID(0&amp;feed!L631,LARGE(INDEX(ISNUMBER(--MID(feed!L631,ROW($1:$19),1))*
ROW($1:$19),0),ROW($1:$19))+1,1)*10^ROW($1:$19)/10)</f>
        <v>2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805</v>
      </c>
      <c r="O631">
        <f>SUMPRODUCT(MID(0&amp;feed!O631,LARGE(INDEX(ISNUMBER(--MID(feed!O631,ROW($1:$5),1))*
ROW($1:$5),0),ROW($1:$5))+1,1)*10^ROW($1:$5)/10)</f>
        <v>369</v>
      </c>
      <c r="P631">
        <f>feed!P631</f>
        <v>0</v>
      </c>
      <c r="Q631">
        <f>IF(P631=0,40, IF(P631="Depleted",0, IF(P631="Near Depletion",10, IF(P631="Plentiful",70, IF(P631="Untapped",90,"Error")))))</f>
        <v>40</v>
      </c>
      <c r="R631" t="str">
        <f>feed!Q631</f>
        <v>Mediocre</v>
      </c>
      <c r="S631">
        <f>IF(R631="None",0, IF(R631="Meagre",1.5, IF(R631="Small",3, IF(R631="Mediocre",4.5, IF(R631="Somewhat Large",6, IF(R631="Large",7.5, IF(R631="Powerful",9, IF(R631="Very Powerful",10,"Error"))))))))</f>
        <v>4.5</v>
      </c>
      <c r="T631" t="str">
        <f>feed!R631</f>
        <v>Gran Colombia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31" t="str">
        <f>feed!U631</f>
        <v>http://blocgame.com/stats.php?id=64062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11725</v>
      </c>
      <c r="AA631" s="8">
        <f>V631/N631</f>
        <v>19.689440993788821</v>
      </c>
      <c r="AB631" s="4">
        <f>N631/6</f>
        <v>134.16666666666666</v>
      </c>
      <c r="AC631" s="4">
        <f>V631/6</f>
        <v>2641.6666666666665</v>
      </c>
    </row>
    <row r="632" spans="1:29" x14ac:dyDescent="0.25">
      <c r="A632" t="str">
        <f>feed!A632</f>
        <v>Joseon</v>
      </c>
      <c r="B632" t="str">
        <f>feed!B632</f>
        <v>Techius</v>
      </c>
      <c r="C632" t="str">
        <f>feed!C632</f>
        <v>Steel Brotherhood</v>
      </c>
      <c r="D632">
        <f>SUMPRODUCT(MID(0&amp;feed!D632,LARGE(INDEX(ISNUMBER(--MID(feed!D632,ROW($1:$19),1))*
ROW($1:$19),0),ROW($1:$19))+1,1)*10^ROW($1:$19)/10)</f>
        <v>10</v>
      </c>
      <c r="E632">
        <f>SUMPRODUCT(MID(0&amp;feed!E632,LARGE(INDEX(ISNUMBER(--MID(feed!E632,ROW($1:$19),1))*
ROW($1:$19),0),ROW($1:$19))+1,1)*10^ROW($1:$19)/10)</f>
        <v>0</v>
      </c>
      <c r="F632" t="str">
        <f>feed!F632</f>
        <v>Finest of the 19th century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Undisciplined Rabble</v>
      </c>
      <c r="J632">
        <f>SUMPRODUCT(MID(0&amp;feed!J632,LARGE(INDEX(ISNUMBER(--MID(feed!J632,ROW($1:$19),1))*
ROW($1:$19),0),ROW($1:$19))+1,1)*10^ROW($1:$19)/10)</f>
        <v>0</v>
      </c>
      <c r="K632">
        <f>SUMPRODUCT(MID(0&amp;feed!K632,LARGE(INDEX(ISNUMBER(--MID(feed!K632,ROW($1:$19),1))*
ROW($1:$19),0),ROW($1:$19))+1,1)*10^ROW($1:$19)/10)</f>
        <v>7</v>
      </c>
      <c r="L632">
        <f>SUMPRODUCT(MID(0&amp;feed!L632,LARGE(INDEX(ISNUMBER(--MID(feed!L632,ROW($1:$19),1))*
ROW($1:$19),0),ROW($1:$19))+1,1)*10^ROW($1:$19)/10)</f>
        <v>5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802</v>
      </c>
      <c r="O632">
        <f>SUMPRODUCT(MID(0&amp;feed!O632,LARGE(INDEX(ISNUMBER(--MID(feed!O632,ROW($1:$5),1))*
ROW($1:$5),0),ROW($1:$5))+1,1)*10^ROW($1:$5)/10)</f>
        <v>167</v>
      </c>
      <c r="P632" t="str">
        <f>feed!P632</f>
        <v>Untapped</v>
      </c>
      <c r="Q632">
        <f>IF(P632=0,40, IF(P632="Depleted",0, IF(P632="Near Depletion",10, IF(P632="Plentiful",70, IF(P632="Untapped",90,"Error")))))</f>
        <v>90</v>
      </c>
      <c r="R632" t="str">
        <f>feed!Q632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feed!R632</f>
        <v>Pacific Rim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632" t="str">
        <f>feed!U632</f>
        <v>http://blocgame.com/stats.php?id=64691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11250</v>
      </c>
      <c r="AA632" s="8">
        <f>V632/N632</f>
        <v>20.57356608478803</v>
      </c>
      <c r="AB632" s="4">
        <f>N632/6</f>
        <v>133.66666666666666</v>
      </c>
      <c r="AC632" s="4">
        <f>V632/6</f>
        <v>2750</v>
      </c>
    </row>
    <row r="633" spans="1:29" x14ac:dyDescent="0.25">
      <c r="A633" t="str">
        <f>feed!A634</f>
        <v>Tyblaland</v>
      </c>
      <c r="B633" t="str">
        <f>feed!B634</f>
        <v>Thairar</v>
      </c>
      <c r="C633" t="str">
        <f>feed!C634</f>
        <v>The Order</v>
      </c>
      <c r="D633">
        <f>SUMPRODUCT(MID(0&amp;feed!D634,LARGE(INDEX(ISNUMBER(--MID(feed!D634,ROW($1:$19),1))*
ROW($1:$19),0),ROW($1:$19))+1,1)*10^ROW($1:$19)/10)</f>
        <v>27</v>
      </c>
      <c r="E633">
        <f>SUMPRODUCT(MID(0&amp;feed!E634,LARGE(INDEX(ISNUMBER(--MID(feed!E634,ROW($1:$19),1))*
ROW($1:$19),0),ROW($1:$19))+1,1)*10^ROW($1:$19)/10)</f>
        <v>0</v>
      </c>
      <c r="F633" t="str">
        <f>feed!F634</f>
        <v>Second World War surplus</v>
      </c>
      <c r="G633" t="str">
        <f>feed!G634</f>
        <v>Gandhi-like</v>
      </c>
      <c r="H633">
        <f>SUMPRODUCT(MID(0&amp;feed!H634,LARGE(INDEX(ISNUMBER(--MID(feed!H634,ROW($1:$1),1))*
ROW($1:$1),0),ROW($1:$1))+1,1)*10^ROW($1:$1)/10)</f>
        <v>1</v>
      </c>
      <c r="I633" t="str">
        <f>feed!I634</f>
        <v>Elite</v>
      </c>
      <c r="J633">
        <f>SUMPRODUCT(MID(0&amp;feed!J634,LARGE(INDEX(ISNUMBER(--MID(feed!J634,ROW($1:$19),1))*
ROW($1:$19),0),ROW($1:$19))+1,1)*10^ROW($1:$19)/10)</f>
        <v>13</v>
      </c>
      <c r="K633">
        <f>SUMPRODUCT(MID(0&amp;feed!K634,LARGE(INDEX(ISNUMBER(--MID(feed!K634,ROW($1:$19),1))*
ROW($1:$19),0),ROW($1:$19))+1,1)*10^ROW($1:$19)/10)</f>
        <v>8</v>
      </c>
      <c r="L633">
        <f>SUMPRODUCT(MID(0&amp;feed!L634,LARGE(INDEX(ISNUMBER(--MID(feed!L634,ROW($1:$19),1))*
ROW($1:$19),0),ROW($1:$19))+1,1)*10^ROW($1:$19)/10)</f>
        <v>4</v>
      </c>
      <c r="M633" t="str">
        <f>feed!M634</f>
        <v>Central Planning</v>
      </c>
      <c r="N633">
        <f>SUMPRODUCT(MID(0&amp;feed!N634,LARGE(INDEX(ISNUMBER(--MID(feed!N634,ROW($1:$5),1))*
ROW($1:$5),0),ROW($1:$5))+1,1)*10^ROW($1:$5)/10)</f>
        <v>801</v>
      </c>
      <c r="O633">
        <f>SUMPRODUCT(MID(0&amp;feed!O634,LARGE(INDEX(ISNUMBER(--MID(feed!O634,ROW($1:$5),1))*
ROW($1:$5),0),ROW($1:$5))+1,1)*10^ROW($1:$5)/10)</f>
        <v>292</v>
      </c>
      <c r="P633" t="str">
        <f>feed!P634</f>
        <v>Untapped</v>
      </c>
      <c r="Q633">
        <f>IF(P633=0,40, IF(P633="Depleted",0, IF(P633="Near Depletion",10, IF(P633="Plentiful",70, IF(P633="Untapped",90,"Error")))))</f>
        <v>90</v>
      </c>
      <c r="R633" t="str">
        <f>feed!Q634</f>
        <v>Mediocre</v>
      </c>
      <c r="S633">
        <f>IF(R633="None",0, IF(R633="Meagre",1.5, IF(R633="Small",3, IF(R633="Mediocre",4.5, IF(R633="Somewhat Large",6, IF(R633="Large",7.5, IF(R633="Powerful",9, IF(R633="Very Powerful",10,"Error"))))))))</f>
        <v>4.5</v>
      </c>
      <c r="T633" t="str">
        <f>feed!R634</f>
        <v>Congo</v>
      </c>
      <c r="U633" t="str">
        <f>feed!S634</f>
        <v>Soviet Union</v>
      </c>
      <c r="V633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33" t="str">
        <f>feed!U634</f>
        <v>http://blocgame.com/stats.php?id=64548</v>
      </c>
      <c r="X633" s="4">
        <f>SUMPRODUCT(MID(0&amp;feed!V634,LARGE(INDEX(ISNUMBER(--MID(feed!V634,ROW($1:$5),1))*
ROW($1:$5),0),ROW($1:$5))+1,1)*10^ROW($1:$5)/10)</f>
        <v>0</v>
      </c>
      <c r="Y633">
        <f>feed!W634</f>
        <v>0</v>
      </c>
      <c r="Z633" s="4">
        <f>V633-H633*750-K633*375-L633*375</f>
        <v>20631</v>
      </c>
      <c r="AA633" s="8">
        <f>V633/N633</f>
        <v>32.31086142322097</v>
      </c>
      <c r="AB633" s="4">
        <f>N633/6</f>
        <v>133.5</v>
      </c>
      <c r="AC633" s="4">
        <f>V633/6</f>
        <v>4313.5</v>
      </c>
    </row>
    <row r="634" spans="1:29" x14ac:dyDescent="0.25">
      <c r="A634" t="str">
        <f>feed!A633</f>
        <v>Bahavian</v>
      </c>
      <c r="B634" t="str">
        <f>feed!B633</f>
        <v>Captain LoveDucks</v>
      </c>
      <c r="C634">
        <f>feed!C633</f>
        <v>0</v>
      </c>
      <c r="D634">
        <f>SUMPRODUCT(MID(0&amp;feed!D633,LARGE(INDEX(ISNUMBER(--MID(feed!D633,ROW($1:$19),1))*
ROW($1:$19),0),ROW($1:$19))+1,1)*10^ROW($1:$19)/10)</f>
        <v>71</v>
      </c>
      <c r="E634">
        <f>SUMPRODUCT(MID(0&amp;feed!E633,LARGE(INDEX(ISNUMBER(--MID(feed!E633,ROW($1:$19),1))*
ROW($1:$19),0),ROW($1:$19))+1,1)*10^ROW($1:$19)/10)</f>
        <v>2</v>
      </c>
      <c r="F634" t="str">
        <f>feed!F633</f>
        <v>Korean War surplus</v>
      </c>
      <c r="G634" t="str">
        <f>feed!G633</f>
        <v>Gandhi-like</v>
      </c>
      <c r="H634">
        <f>SUMPRODUCT(MID(0&amp;feed!H633,LARGE(INDEX(ISNUMBER(--MID(feed!H633,ROW($1:$1),1))*
ROW($1:$1),0),ROW($1:$1))+1,1)*10^ROW($1:$1)/10)</f>
        <v>3</v>
      </c>
      <c r="I634" t="str">
        <f>feed!I633</f>
        <v>Good</v>
      </c>
      <c r="J634">
        <f>SUMPRODUCT(MID(0&amp;feed!J633,LARGE(INDEX(ISNUMBER(--MID(feed!J633,ROW($1:$19),1))*
ROW($1:$19),0),ROW($1:$19))+1,1)*10^ROW($1:$19)/10)</f>
        <v>26</v>
      </c>
      <c r="K634">
        <f>SUMPRODUCT(MID(0&amp;feed!K633,LARGE(INDEX(ISNUMBER(--MID(feed!K633,ROW($1:$19),1))*
ROW($1:$19),0),ROW($1:$19))+1,1)*10^ROW($1:$19)/10)</f>
        <v>13</v>
      </c>
      <c r="L634">
        <f>SUMPRODUCT(MID(0&amp;feed!L633,LARGE(INDEX(ISNUMBER(--MID(feed!L633,ROW($1:$19),1))*
ROW($1:$19),0),ROW($1:$19))+1,1)*10^ROW($1:$19)/10)</f>
        <v>5</v>
      </c>
      <c r="M634" t="str">
        <f>feed!M633</f>
        <v>Central Planning</v>
      </c>
      <c r="N634">
        <f>SUMPRODUCT(MID(0&amp;feed!N633,LARGE(INDEX(ISNUMBER(--MID(feed!N633,ROW($1:$5),1))*
ROW($1:$5),0),ROW($1:$5))+1,1)*10^ROW($1:$5)/10)</f>
        <v>801</v>
      </c>
      <c r="O634">
        <f>SUMPRODUCT(MID(0&amp;feed!O633,LARGE(INDEX(ISNUMBER(--MID(feed!O633,ROW($1:$5),1))*
ROW($1:$5),0),ROW($1:$5))+1,1)*10^ROW($1:$5)/10)</f>
        <v>214</v>
      </c>
      <c r="P634" t="str">
        <f>feed!P633</f>
        <v>Untapped</v>
      </c>
      <c r="Q634">
        <f>IF(P634=0,40, IF(P634="Depleted",0, IF(P634="Near Depletion",10, IF(P634="Plentiful",70, IF(P634="Untapped",90,"Error")))))</f>
        <v>90</v>
      </c>
      <c r="R634" t="str">
        <f>feed!Q633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feed!R633</f>
        <v>The Subcontinent</v>
      </c>
      <c r="U634" t="str">
        <f>feed!S633</f>
        <v>Soviet Union</v>
      </c>
      <c r="V634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634" t="str">
        <f>feed!U633</f>
        <v>http://blocgame.com/stats.php?id=54960</v>
      </c>
      <c r="X634" s="4">
        <f>SUMPRODUCT(MID(0&amp;feed!V633,LARGE(INDEX(ISNUMBER(--MID(feed!V633,ROW($1:$5),1))*
ROW($1:$5),0),ROW($1:$5))+1,1)*10^ROW($1:$5)/10)</f>
        <v>0</v>
      </c>
      <c r="Y634">
        <f>feed!W633</f>
        <v>0</v>
      </c>
      <c r="Z634" s="4">
        <f>V634-H634*750-K634*375-L634*375</f>
        <v>19742</v>
      </c>
      <c r="AA634" s="8">
        <f>V634/N634</f>
        <v>35.882646691635458</v>
      </c>
      <c r="AB634" s="4">
        <f>N634/6</f>
        <v>133.5</v>
      </c>
      <c r="AC634" s="4">
        <f>V634/6</f>
        <v>4790.333333333333</v>
      </c>
    </row>
    <row r="635" spans="1:29" x14ac:dyDescent="0.25">
      <c r="A635" t="str">
        <f>feed!A635</f>
        <v>Mys glory</v>
      </c>
      <c r="B635" t="str">
        <f>feed!B635</f>
        <v>Mhanes27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100</v>
      </c>
      <c r="E635">
        <f>SUMPRODUCT(MID(0&amp;feed!E635,LARGE(INDEX(ISNUMBER(--MID(feed!E635,ROW($1:$19),1))*
ROW($1:$19),0),ROW($1:$19))+1,1)*10^ROW($1:$19)/10)</f>
        <v>6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13</v>
      </c>
      <c r="K635">
        <f>SUMPRODUCT(MID(0&amp;feed!K635,LARGE(INDEX(ISNUMBER(--MID(feed!K635,ROW($1:$19),1))*
ROW($1:$19),0),ROW($1:$19))+1,1)*10^ROW($1:$19)/10)</f>
        <v>25</v>
      </c>
      <c r="L635">
        <f>SUMPRODUCT(MID(0&amp;feed!L635,LARGE(INDEX(ISNUMBER(--MID(feed!L635,ROW($1:$19),1))*
ROW($1:$19),0),ROW($1:$19))+1,1)*10^ROW($1:$19)/10)</f>
        <v>8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796</v>
      </c>
      <c r="O635">
        <f>SUMPRODUCT(MID(0&amp;feed!O635,LARGE(INDEX(ISNUMBER(--MID(feed!O635,ROW($1:$5),1))*
ROW($1:$5),0),ROW($1:$5))+1,1)*10^ROW($1:$5)/10)</f>
        <v>300</v>
      </c>
      <c r="P635" t="str">
        <f>feed!P635</f>
        <v>Untapped</v>
      </c>
      <c r="Q635">
        <f>IF(P635=0,40, IF(P635="Depleted",0, IF(P635="Near Depletion",10, IF(P635="Plentiful",70, IF(P635="Untapped",90,"Error")))))</f>
        <v>90</v>
      </c>
      <c r="R635" t="str">
        <f>feed!Q635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feed!R635</f>
        <v>Pacific Rim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635" t="str">
        <f>feed!U635</f>
        <v>http://blocgame.com/stats.php?id=62396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5845</v>
      </c>
      <c r="AA635" s="8">
        <f>V635/N635</f>
        <v>25.71608040201005</v>
      </c>
      <c r="AB635" s="4">
        <f>N635/6</f>
        <v>132.66666666666666</v>
      </c>
      <c r="AC635" s="4">
        <f>V635/6</f>
        <v>3411.6666666666665</v>
      </c>
    </row>
    <row r="636" spans="1:29" x14ac:dyDescent="0.25">
      <c r="A636" t="str">
        <f>feed!A636</f>
        <v>Trump Towers</v>
      </c>
      <c r="B636" t="str">
        <f>feed!B636</f>
        <v>Donald Jackass Trump</v>
      </c>
      <c r="C636" t="str">
        <f>feed!C636</f>
        <v>Brotherhood of Zion</v>
      </c>
      <c r="D636">
        <f>SUMPRODUCT(MID(0&amp;feed!D636,LARGE(INDEX(ISNUMBER(--MID(feed!D636,ROW($1:$19),1))*
ROW($1:$19),0),ROW($1:$19))+1,1)*10^ROW($1:$19)/10)</f>
        <v>30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Angelic</v>
      </c>
      <c r="H636">
        <f>SUMPRODUCT(MID(0&amp;feed!H636,LARGE(INDEX(ISNUMBER(--MID(feed!H636,ROW($1:$1),1))*
ROW($1:$1),0),ROW($1:$1))+1,1)*10^ROW($1:$1)/10)</f>
        <v>0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92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0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795</v>
      </c>
      <c r="O636">
        <f>SUMPRODUCT(MID(0&amp;feed!O636,LARGE(INDEX(ISNUMBER(--MID(feed!O636,ROW($1:$5),1))*
ROW($1:$5),0),ROW($1:$5))+1,1)*10^ROW($1:$5)/10)</f>
        <v>0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Small</v>
      </c>
      <c r="S636">
        <f>IF(R636="None",0, IF(R636="Meagre",1.5, IF(R636="Small",3, IF(R636="Mediocre",4.5, IF(R636="Somewhat Large",6, IF(R636="Large",7.5, IF(R636="Powerful",9, IF(R636="Very Powerful",10,"Error"))))))))</f>
        <v>3</v>
      </c>
      <c r="T636" t="str">
        <f>feed!R636</f>
        <v>Mesopotamia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636" t="str">
        <f>feed!U636</f>
        <v>http://blocgame.com/stats.php?id=64077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12729</v>
      </c>
      <c r="AA636" s="8">
        <f>V636/N636</f>
        <v>16.954716981132076</v>
      </c>
      <c r="AB636" s="4">
        <f>N636/6</f>
        <v>132.5</v>
      </c>
      <c r="AC636" s="4">
        <f>V636/6</f>
        <v>2246.5</v>
      </c>
    </row>
    <row r="637" spans="1:29" x14ac:dyDescent="0.25">
      <c r="A637" t="str">
        <f>feed!A637</f>
        <v>Arabstan</v>
      </c>
      <c r="B637" t="str">
        <f>feed!B637</f>
        <v>AxanderTheGreat</v>
      </c>
      <c r="C637" t="str">
        <f>feed!C637</f>
        <v>SPQR</v>
      </c>
      <c r="D637">
        <f>SUMPRODUCT(MID(0&amp;feed!D637,LARGE(INDEX(ISNUMBER(--MID(feed!D637,ROW($1:$19),1))*
ROW($1:$19),0),ROW($1:$19))+1,1)*10^ROW($1:$19)/10)</f>
        <v>7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Normal</v>
      </c>
      <c r="H637">
        <f>SUMPRODUCT(MID(0&amp;feed!H637,LARGE(INDEX(ISNUMBER(--MID(feed!H637,ROW($1:$1),1))*
ROW($1:$1),0),ROW($1:$1))+1,1)*10^ROW($1:$1)/10)</f>
        <v>1</v>
      </c>
      <c r="I637" t="str">
        <f>feed!I637</f>
        <v>Good</v>
      </c>
      <c r="J637">
        <f>SUMPRODUCT(MID(0&amp;feed!J637,LARGE(INDEX(ISNUMBER(--MID(feed!J637,ROW($1:$19),1))*
ROW($1:$19),0),ROW($1:$19))+1,1)*10^ROW($1:$19)/10)</f>
        <v>35</v>
      </c>
      <c r="K637">
        <f>SUMPRODUCT(MID(0&amp;feed!K637,LARGE(INDEX(ISNUMBER(--MID(feed!K637,ROW($1:$19),1))*
ROW($1:$19),0),ROW($1:$19))+1,1)*10^ROW($1:$19)/10)</f>
        <v>8</v>
      </c>
      <c r="L637">
        <f>SUMPRODUCT(MID(0&amp;feed!L637,LARGE(INDEX(ISNUMBER(--MID(feed!L637,ROW($1:$19),1))*
ROW($1:$19),0),ROW($1:$19))+1,1)*10^ROW($1:$19)/10)</f>
        <v>0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792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>
        <f>IF(P637=0,40, IF(P637="Depleted",0, IF(P637="Near Depletion",10, IF(P637="Plentiful",70, IF(P637="Untapped",90,"Error")))))</f>
        <v>90</v>
      </c>
      <c r="R637" t="str">
        <f>feed!Q637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feed!R637</f>
        <v>Mesopotamia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637" t="str">
        <f>feed!U637</f>
        <v>http://blocgame.com/stats.php?id=61659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7595</v>
      </c>
      <c r="AA637" s="8">
        <f>V637/N637</f>
        <v>14.32449494949495</v>
      </c>
      <c r="AB637" s="4">
        <f>N637/6</f>
        <v>132</v>
      </c>
      <c r="AC637" s="4">
        <f>V637/6</f>
        <v>1890.8333333333333</v>
      </c>
    </row>
    <row r="638" spans="1:29" x14ac:dyDescent="0.25">
      <c r="A638" t="str">
        <f>feed!A638</f>
        <v>Krvaalia</v>
      </c>
      <c r="B638" t="str">
        <f>feed!B638</f>
        <v>Lorddeathbane</v>
      </c>
      <c r="C638" t="str">
        <f>feed!C638</f>
        <v>Brotherhood of Nod</v>
      </c>
      <c r="D638">
        <f>SUMPRODUCT(MID(0&amp;feed!D638,LARGE(INDEX(ISNUMBER(--MID(feed!D638,ROW($1:$19),1))*
ROW($1:$19),0),ROW($1:$19))+1,1)*10^ROW($1:$19)/10)</f>
        <v>32</v>
      </c>
      <c r="E638">
        <f>SUMPRODUCT(MID(0&amp;feed!E638,LARGE(INDEX(ISNUMBER(--MID(feed!E638,ROW($1:$19),1))*
ROW($1:$19),0),ROW($1:$19))+1,1)*10^ROW($1:$19)/10)</f>
        <v>0</v>
      </c>
      <c r="F638" t="str">
        <f>feed!F638</f>
        <v>Second World War surplus</v>
      </c>
      <c r="G638" t="str">
        <f>feed!G638</f>
        <v>Angelic</v>
      </c>
      <c r="H638">
        <f>SUMPRODUCT(MID(0&amp;feed!H638,LARGE(INDEX(ISNUMBER(--MID(feed!H638,ROW($1:$1),1))*
ROW($1:$1),0),ROW($1:$1))+1,1)*10^ROW($1:$1)/10)</f>
        <v>1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0</v>
      </c>
      <c r="K638">
        <f>SUMPRODUCT(MID(0&amp;feed!K638,LARGE(INDEX(ISNUMBER(--MID(feed!K638,ROW($1:$19),1))*
ROW($1:$19),0),ROW($1:$19))+1,1)*10^ROW($1:$19)/10)</f>
        <v>8</v>
      </c>
      <c r="L638">
        <f>SUMPRODUCT(MID(0&amp;feed!L638,LARGE(INDEX(ISNUMBER(--MID(feed!L638,ROW($1:$19),1))*
ROW($1:$19),0),ROW($1:$19))+1,1)*10^ROW($1:$19)/10)</f>
        <v>3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782</v>
      </c>
      <c r="O638">
        <f>SUMPRODUCT(MID(0&amp;feed!O638,LARGE(INDEX(ISNUMBER(--MID(feed!O638,ROW($1:$5),1))*
ROW($1:$5),0),ROW($1:$5))+1,1)*10^ROW($1:$5)/10)</f>
        <v>471</v>
      </c>
      <c r="P638" t="str">
        <f>feed!P638</f>
        <v>Untapped</v>
      </c>
      <c r="Q638">
        <f>IF(P638=0,40, IF(P638="Depleted",0, IF(P638="Near Depletion",10, IF(P638="Plentiful",70, IF(P638="Untapped",90,"Error")))))</f>
        <v>90</v>
      </c>
      <c r="R638" t="str">
        <f>feed!Q638</f>
        <v>Small</v>
      </c>
      <c r="S638">
        <f>IF(R638="None",0, IF(R638="Meagre",1.5, IF(R638="Small",3, IF(R638="Mediocre",4.5, IF(R638="Somewhat Large",6, IF(R638="Large",7.5, IF(R638="Powerful",9, IF(R638="Very Powerful",10,"Error"))))))))</f>
        <v>3</v>
      </c>
      <c r="T638" t="str">
        <f>feed!R638</f>
        <v>The Subcontinent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638" t="str">
        <f>feed!U638</f>
        <v>http://blocgame.com/stats.php?id=51768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>V638-H638*750-K638*375-L638*375</f>
        <v>27770</v>
      </c>
      <c r="AA638" s="8">
        <f>V638/N638</f>
        <v>41.745524296675192</v>
      </c>
      <c r="AB638" s="4">
        <f>N638/6</f>
        <v>130.33333333333334</v>
      </c>
      <c r="AC638" s="4">
        <f>V638/6</f>
        <v>5440.833333333333</v>
      </c>
    </row>
    <row r="639" spans="1:29" x14ac:dyDescent="0.25">
      <c r="A639" t="str">
        <f>feed!A639</f>
        <v>Darkplace</v>
      </c>
      <c r="B639" t="str">
        <f>feed!B639</f>
        <v>BlackAngel</v>
      </c>
      <c r="C639">
        <f>feed!C639</f>
        <v>0</v>
      </c>
      <c r="D639">
        <f>SUMPRODUCT(MID(0&amp;feed!D639,LARGE(INDEX(ISNUMBER(--MID(feed!D639,ROW($1:$19),1))*
ROW($1:$19),0),ROW($1:$19))+1,1)*10^ROW($1:$19)/10)</f>
        <v>5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Normal</v>
      </c>
      <c r="H639">
        <f>SUMPRODUCT(MID(0&amp;feed!H639,LARGE(INDEX(ISNUMBER(--MID(feed!H639,ROW($1:$1),1))*
ROW($1:$1),0),ROW($1:$1))+1,1)*10^ROW($1:$1)/10)</f>
        <v>0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35</v>
      </c>
      <c r="K639">
        <f>SUMPRODUCT(MID(0&amp;feed!K639,LARGE(INDEX(ISNUMBER(--MID(feed!K639,ROW($1:$19),1))*
ROW($1:$19),0),ROW($1:$19))+1,1)*10^ROW($1:$19)/10)</f>
        <v>3</v>
      </c>
      <c r="L639">
        <f>SUMPRODUCT(MID(0&amp;feed!L639,LARGE(INDEX(ISNUMBER(--MID(feed!L639,ROW($1:$19),1))*
ROW($1:$19),0),ROW($1:$19))+1,1)*10^ROW($1:$19)/10)</f>
        <v>0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779</v>
      </c>
      <c r="O639">
        <f>SUMPRODUCT(MID(0&amp;feed!O639,LARGE(INDEX(ISNUMBER(--MID(feed!O639,ROW($1:$5),1))*
ROW($1:$5),0),ROW($1:$5))+1,1)*10^ROW($1:$5)/10)</f>
        <v>0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feed!R639</f>
        <v>Arabia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639" t="str">
        <f>feed!U639</f>
        <v>http://blocgame.com/stats.php?id=62234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42</v>
      </c>
      <c r="AA639" s="8">
        <f>V639/N639</f>
        <v>1.4980744544287548</v>
      </c>
      <c r="AB639" s="4">
        <f>N639/6</f>
        <v>129.83333333333334</v>
      </c>
      <c r="AC639" s="4">
        <f>V639/6</f>
        <v>194.5</v>
      </c>
    </row>
    <row r="640" spans="1:29" x14ac:dyDescent="0.25">
      <c r="A640" t="str">
        <f>feed!A640</f>
        <v>charlesxavier</v>
      </c>
      <c r="B640" t="str">
        <f>feed!B640</f>
        <v>charlesxavier</v>
      </c>
      <c r="C640">
        <f>feed!C640</f>
        <v>0</v>
      </c>
      <c r="D640">
        <f>SUMPRODUCT(MID(0&amp;feed!D640,LARGE(INDEX(ISNUMBER(--MID(feed!D640,ROW($1:$19),1))*
ROW($1:$19),0),ROW($1:$19))+1,1)*10^ROW($1:$19)/10)</f>
        <v>10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Finest of the 19th century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0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15</v>
      </c>
      <c r="K640">
        <f>SUMPRODUCT(MID(0&amp;feed!K640,LARGE(INDEX(ISNUMBER(--MID(feed!K640,ROW($1:$19),1))*
ROW($1:$19),0),ROW($1:$19))+1,1)*10^ROW($1:$19)/10)</f>
        <v>2</v>
      </c>
      <c r="L640">
        <f>SUMPRODUCT(MID(0&amp;feed!L640,LARGE(INDEX(ISNUMBER(--MID(feed!L640,ROW($1:$19),1))*
ROW($1:$19),0),ROW($1:$19))+1,1)*10^ROW($1:$19)/10)</f>
        <v>2</v>
      </c>
      <c r="M640" t="str">
        <f>feed!M640</f>
        <v>Free Market</v>
      </c>
      <c r="N640">
        <f>SUMPRODUCT(MID(0&amp;feed!N640,LARGE(INDEX(ISNUMBER(--MID(feed!N640,ROW($1:$5),1))*
ROW($1:$5),0),ROW($1:$5))+1,1)*10^ROW($1:$5)/10)</f>
        <v>779</v>
      </c>
      <c r="O640">
        <f>SUMPRODUCT(MID(0&amp;feed!O640,LARGE(INDEX(ISNUMBER(--MID(feed!O640,ROW($1:$5),1))*
ROW($1:$5),0),ROW($1:$5))+1,1)*10^ROW($1:$5)/10)</f>
        <v>764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feed!R640</f>
        <v>Atlas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640" t="str">
        <f>feed!U640</f>
        <v>http://blocgame.com/stats.php?id=64355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9845</v>
      </c>
      <c r="AA640" s="8">
        <f>V640/N640</f>
        <v>14.563543003851091</v>
      </c>
      <c r="AB640" s="4">
        <f>N640/6</f>
        <v>129.83333333333334</v>
      </c>
      <c r="AC640" s="4">
        <f>V640/6</f>
        <v>1890.8333333333333</v>
      </c>
    </row>
    <row r="641" spans="1:29" x14ac:dyDescent="0.25">
      <c r="A641" t="str">
        <f>feed!A642</f>
        <v>Rats</v>
      </c>
      <c r="B641" t="str">
        <f>feed!B642</f>
        <v>Banjax</v>
      </c>
      <c r="C641" t="str">
        <f>feed!C642</f>
        <v>Interpol</v>
      </c>
      <c r="D641">
        <f>SUMPRODUCT(MID(0&amp;feed!D642,LARGE(INDEX(ISNUMBER(--MID(feed!D642,ROW($1:$19),1))*
ROW($1:$19),0),ROW($1:$19))+1,1)*10^ROW($1:$19)/10)</f>
        <v>13</v>
      </c>
      <c r="E641">
        <f>SUMPRODUCT(MID(0&amp;feed!E642,LARGE(INDEX(ISNUMBER(--MID(feed!E642,ROW($1:$19),1))*
ROW($1:$19),0),ROW($1:$19))+1,1)*10^ROW($1:$19)/10)</f>
        <v>0</v>
      </c>
      <c r="F641" t="str">
        <f>feed!F642</f>
        <v>First World War surplus</v>
      </c>
      <c r="G641" t="str">
        <f>feed!G642</f>
        <v>Gandhi-like</v>
      </c>
      <c r="H641">
        <f>SUMPRODUCT(MID(0&amp;feed!H642,LARGE(INDEX(ISNUMBER(--MID(feed!H642,ROW($1:$1),1))*
ROW($1:$1),0),ROW($1:$1))+1,1)*10^ROW($1:$1)/10)</f>
        <v>1</v>
      </c>
      <c r="I641" t="str">
        <f>feed!I642</f>
        <v>Standard</v>
      </c>
      <c r="J641">
        <f>SUMPRODUCT(MID(0&amp;feed!J642,LARGE(INDEX(ISNUMBER(--MID(feed!J642,ROW($1:$19),1))*
ROW($1:$19),0),ROW($1:$19))+1,1)*10^ROW($1:$19)/10)</f>
        <v>5</v>
      </c>
      <c r="K641">
        <f>SUMPRODUCT(MID(0&amp;feed!K642,LARGE(INDEX(ISNUMBER(--MID(feed!K642,ROW($1:$19),1))*
ROW($1:$19),0),ROW($1:$19))+1,1)*10^ROW($1:$19)/10)</f>
        <v>22</v>
      </c>
      <c r="L641">
        <f>SUMPRODUCT(MID(0&amp;feed!L642,LARGE(INDEX(ISNUMBER(--MID(feed!L642,ROW($1:$19),1))*
ROW($1:$19),0),ROW($1:$19))+1,1)*10^ROW($1:$19)/10)</f>
        <v>8</v>
      </c>
      <c r="M641" t="str">
        <f>feed!M642</f>
        <v>Free Market</v>
      </c>
      <c r="N641">
        <f>SUMPRODUCT(MID(0&amp;feed!N642,LARGE(INDEX(ISNUMBER(--MID(feed!N642,ROW($1:$5),1))*
ROW($1:$5),0),ROW($1:$5))+1,1)*10^ROW($1:$5)/10)</f>
        <v>777</v>
      </c>
      <c r="O641">
        <f>SUMPRODUCT(MID(0&amp;feed!O642,LARGE(INDEX(ISNUMBER(--MID(feed!O642,ROW($1:$5),1))*
ROW($1:$5),0),ROW($1:$5))+1,1)*10^ROW($1:$5)/10)</f>
        <v>161</v>
      </c>
      <c r="P641" t="str">
        <f>feed!P642</f>
        <v>Untapped</v>
      </c>
      <c r="Q641">
        <f>IF(P641=0,40, IF(P641="Depleted",0, IF(P641="Near Depletion",10, IF(P641="Plentiful",70, IF(P641="Untapped",90,"Error")))))</f>
        <v>90</v>
      </c>
      <c r="R641" t="str">
        <f>feed!Q642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feed!R642</f>
        <v>Amazonia</v>
      </c>
      <c r="U641" t="str">
        <f>feed!S642</f>
        <v>United States</v>
      </c>
      <c r="V641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641" t="str">
        <f>feed!U642</f>
        <v>http://blocgame.com/stats.php?id=64509</v>
      </c>
      <c r="X641" s="4">
        <f>SUMPRODUCT(MID(0&amp;feed!V642,LARGE(INDEX(ISNUMBER(--MID(feed!V642,ROW($1:$5),1))*
ROW($1:$5),0),ROW($1:$5))+1,1)*10^ROW($1:$5)/10)</f>
        <v>0</v>
      </c>
      <c r="Y641">
        <f>feed!W642</f>
        <v>0</v>
      </c>
      <c r="Z641" s="4">
        <f>V641-H641*750-K641*375-L641*375</f>
        <v>8720</v>
      </c>
      <c r="AA641" s="8">
        <f>V641/N641</f>
        <v>26.666666666666668</v>
      </c>
      <c r="AB641" s="4">
        <f>N641/6</f>
        <v>129.5</v>
      </c>
      <c r="AC641" s="4">
        <f>V641/6</f>
        <v>3453.3333333333335</v>
      </c>
    </row>
    <row r="642" spans="1:29" x14ac:dyDescent="0.25">
      <c r="A642" t="str">
        <f>feed!A641</f>
        <v>Jitra</v>
      </c>
      <c r="B642" t="str">
        <f>feed!B641</f>
        <v>feemerrkoll</v>
      </c>
      <c r="C642" t="str">
        <f>feed!C641</f>
        <v>The Order</v>
      </c>
      <c r="D642">
        <f>SUMPRODUCT(MID(0&amp;feed!D641,LARGE(INDEX(ISNUMBER(--MID(feed!D641,ROW($1:$19),1))*
ROW($1:$19),0),ROW($1:$19))+1,1)*10^ROW($1:$19)/10)</f>
        <v>76</v>
      </c>
      <c r="E642">
        <f>SUMPRODUCT(MID(0&amp;feed!E641,LARGE(INDEX(ISNUMBER(--MID(feed!E641,ROW($1:$19),1))*
ROW($1:$19),0),ROW($1:$19))+1,1)*10^ROW($1:$19)/10)</f>
        <v>2</v>
      </c>
      <c r="F642" t="str">
        <f>feed!F641</f>
        <v>Second World War surplus</v>
      </c>
      <c r="G642" t="str">
        <f>feed!G641</f>
        <v>Angelic</v>
      </c>
      <c r="H642">
        <f>SUMPRODUCT(MID(0&amp;feed!H641,LARGE(INDEX(ISNUMBER(--MID(feed!H641,ROW($1:$1),1))*
ROW($1:$1),0),ROW($1:$1))+1,1)*10^ROW($1:$1)/10)</f>
        <v>2</v>
      </c>
      <c r="I642" t="str">
        <f>feed!I641</f>
        <v>Poor</v>
      </c>
      <c r="J642">
        <f>SUMPRODUCT(MID(0&amp;feed!J641,LARGE(INDEX(ISNUMBER(--MID(feed!J641,ROW($1:$19),1))*
ROW($1:$19),0),ROW($1:$19))+1,1)*10^ROW($1:$19)/10)</f>
        <v>0</v>
      </c>
      <c r="K642">
        <f>SUMPRODUCT(MID(0&amp;feed!K641,LARGE(INDEX(ISNUMBER(--MID(feed!K641,ROW($1:$19),1))*
ROW($1:$19),0),ROW($1:$19))+1,1)*10^ROW($1:$19)/10)</f>
        <v>22</v>
      </c>
      <c r="L642">
        <f>SUMPRODUCT(MID(0&amp;feed!L641,LARGE(INDEX(ISNUMBER(--MID(feed!L641,ROW($1:$19),1))*
ROW($1:$19),0),ROW($1:$19))+1,1)*10^ROW($1:$19)/10)</f>
        <v>3</v>
      </c>
      <c r="M642" t="str">
        <f>feed!M641</f>
        <v>Central Planning</v>
      </c>
      <c r="N642">
        <f>SUMPRODUCT(MID(0&amp;feed!N641,LARGE(INDEX(ISNUMBER(--MID(feed!N641,ROW($1:$5),1))*
ROW($1:$5),0),ROW($1:$5))+1,1)*10^ROW($1:$5)/10)</f>
        <v>777</v>
      </c>
      <c r="O642">
        <f>SUMPRODUCT(MID(0&amp;feed!O641,LARGE(INDEX(ISNUMBER(--MID(feed!O641,ROW($1:$5),1))*
ROW($1:$5),0),ROW($1:$5))+1,1)*10^ROW($1:$5)/10)</f>
        <v>201</v>
      </c>
      <c r="P642" t="str">
        <f>feed!P641</f>
        <v>Untapped</v>
      </c>
      <c r="Q642">
        <f>IF(P642=0,40, IF(P642="Depleted",0, IF(P642="Near Depletion",10, IF(P642="Plentiful",70, IF(P642="Untapped",90,"Error")))))</f>
        <v>90</v>
      </c>
      <c r="R642" t="str">
        <f>feed!Q641</f>
        <v>Mediocre</v>
      </c>
      <c r="S642">
        <f>IF(R642="None",0, IF(R642="Meagre",1.5, IF(R642="Small",3, IF(R642="Mediocre",4.5, IF(R642="Somewhat Large",6, IF(R642="Large",7.5, IF(R642="Powerful",9, IF(R642="Very Powerful",10,"Error"))))))))</f>
        <v>4.5</v>
      </c>
      <c r="T642" t="str">
        <f>feed!R641</f>
        <v>East Africa</v>
      </c>
      <c r="U642" t="str">
        <f>feed!S641</f>
        <v>Neutral</v>
      </c>
      <c r="V642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642" t="str">
        <f>feed!U641</f>
        <v>http://blocgame.com/stats.php?id=62661</v>
      </c>
      <c r="X642" s="4">
        <f>SUMPRODUCT(MID(0&amp;feed!V641,LARGE(INDEX(ISNUMBER(--MID(feed!V641,ROW($1:$5),1))*
ROW($1:$5),0),ROW($1:$5))+1,1)*10^ROW($1:$5)/10)</f>
        <v>0</v>
      </c>
      <c r="Y642">
        <f>feed!W641</f>
        <v>0</v>
      </c>
      <c r="Z642" s="4">
        <f>V642-H642*750-K642*375-L642*375</f>
        <v>8727</v>
      </c>
      <c r="AA642" s="8">
        <f>V642/N642</f>
        <v>25.227799227799228</v>
      </c>
      <c r="AB642" s="4">
        <f>N642/6</f>
        <v>129.5</v>
      </c>
      <c r="AC642" s="4">
        <f>V642/6</f>
        <v>3267</v>
      </c>
    </row>
    <row r="643" spans="1:29" x14ac:dyDescent="0.25">
      <c r="A643" t="str">
        <f>feed!A643</f>
        <v>Hoshimori</v>
      </c>
      <c r="B643" t="str">
        <f>feed!B643</f>
        <v>Filona</v>
      </c>
      <c r="C643">
        <f>feed!C643</f>
        <v>0</v>
      </c>
      <c r="D643">
        <f>SUMPRODUCT(MID(0&amp;feed!D643,LARGE(INDEX(ISNUMBER(--MID(feed!D643,ROW($1:$19),1))*
ROW($1:$19),0),ROW($1:$19))+1,1)*10^ROW($1:$19)/10)</f>
        <v>7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156</v>
      </c>
      <c r="K643">
        <f>SUMPRODUCT(MID(0&amp;feed!K643,LARGE(INDEX(ISNUMBER(--MID(feed!K643,ROW($1:$19),1))*
ROW($1:$19),0),ROW($1:$19))+1,1)*10^ROW($1:$19)/10)</f>
        <v>4</v>
      </c>
      <c r="L643">
        <f>SUMPRODUCT(MID(0&amp;feed!L643,LARGE(INDEX(ISNUMBER(--MID(feed!L643,ROW($1:$19),1))*
ROW($1:$19),0),ROW($1:$19))+1,1)*10^ROW($1:$19)/10)</f>
        <v>0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776</v>
      </c>
      <c r="O643">
        <f>SUMPRODUCT(MID(0&amp;feed!O643,LARGE(INDEX(ISNUMBER(--MID(feed!O643,ROW($1:$5),1))*
ROW($1:$5),0),ROW($1:$5))+1,1)*10^ROW($1:$5)/10)</f>
        <v>0</v>
      </c>
      <c r="P643" t="str">
        <f>feed!P643</f>
        <v>Untapped</v>
      </c>
      <c r="Q643">
        <f>IF(P643=0,40, IF(P643="Depleted",0, IF(P643="Near Depletion",10, IF(P643="Plentiful",70, IF(P643="Untapped",90,"Error")))))</f>
        <v>90</v>
      </c>
      <c r="R643" t="str">
        <f>feed!Q643</f>
        <v>Mediocre</v>
      </c>
      <c r="S643">
        <f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East Indies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643" t="str">
        <f>feed!U643</f>
        <v>http://blocgame.com/stats.php?id=64924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>V643-H643*750-K643*375-L643*375</f>
        <v>14910</v>
      </c>
      <c r="AA643" s="8">
        <f>V643/N643</f>
        <v>21.146907216494846</v>
      </c>
      <c r="AB643" s="4">
        <f>N643/6</f>
        <v>129.33333333333334</v>
      </c>
      <c r="AC643" s="4">
        <f>V643/6</f>
        <v>2735</v>
      </c>
    </row>
    <row r="644" spans="1:29" x14ac:dyDescent="0.25">
      <c r="A644" t="str">
        <f>feed!A644</f>
        <v>Aroucia</v>
      </c>
      <c r="B644" t="str">
        <f>feed!B644</f>
        <v>Pleeb</v>
      </c>
      <c r="C644">
        <f>feed!C644</f>
        <v>0</v>
      </c>
      <c r="D644">
        <f>SUMPRODUCT(MID(0&amp;feed!D644,LARGE(INDEX(ISNUMBER(--MID(feed!D644,ROW($1:$19),1))*
ROW($1:$19),0),ROW($1:$19))+1,1)*10^ROW($1:$19)/10)</f>
        <v>10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Isolated</v>
      </c>
      <c r="H644">
        <f>SUMPRODUCT(MID(0&amp;feed!H644,LARGE(INDEX(ISNUMBER(--MID(feed!H644,ROW($1:$1),1))*
ROW($1:$1),0),ROW($1:$1))+1,1)*10^ROW($1:$1)/10)</f>
        <v>0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14</v>
      </c>
      <c r="K644">
        <f>SUMPRODUCT(MID(0&amp;feed!K644,LARGE(INDEX(ISNUMBER(--MID(feed!K644,ROW($1:$19),1))*
ROW($1:$19),0),ROW($1:$19))+1,1)*10^ROW($1:$19)/10)</f>
        <v>2</v>
      </c>
      <c r="L644">
        <f>SUMPRODUCT(MID(0&amp;feed!L644,LARGE(INDEX(ISNUMBER(--MID(feed!L644,ROW($1:$19),1))*
ROW($1:$19),0),ROW($1:$19))+1,1)*10^ROW($1:$19)/10)</f>
        <v>1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774</v>
      </c>
      <c r="O644">
        <f>SUMPRODUCT(MID(0&amp;feed!O644,LARGE(INDEX(ISNUMBER(--MID(feed!O644,ROW($1:$5),1))*
ROW($1:$5),0),ROW($1:$5))+1,1)*10^ROW($1:$5)/10)</f>
        <v>42</v>
      </c>
      <c r="P644" t="str">
        <f>feed!P644</f>
        <v>Untapped</v>
      </c>
      <c r="Q644">
        <f>IF(P644=0,40, IF(P644="Depleted",0, IF(P644="Near Depletion",10, IF(P644="Plentiful",70, IF(P644="Untapped",90,"Error")))))</f>
        <v>90</v>
      </c>
      <c r="R644" t="str">
        <f>feed!Q644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feed!R644</f>
        <v>Mesoamerica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644" t="str">
        <f>feed!U644</f>
        <v>http://blocgame.com/stats.php?id=59585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>V644-H644*750-K644*375-L644*375</f>
        <v>1075</v>
      </c>
      <c r="AA644" s="8">
        <f>V644/N644</f>
        <v>2.842377260981912</v>
      </c>
      <c r="AB644" s="4">
        <f>N644/6</f>
        <v>129</v>
      </c>
      <c r="AC644" s="4">
        <f>V644/6</f>
        <v>366.66666666666669</v>
      </c>
    </row>
    <row r="645" spans="1:29" x14ac:dyDescent="0.25">
      <c r="A645" t="str">
        <f>feed!A645</f>
        <v>Ultios</v>
      </c>
      <c r="B645" t="str">
        <f>feed!B645</f>
        <v>Noctis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124</v>
      </c>
      <c r="E645">
        <f>SUMPRODUCT(MID(0&amp;feed!E645,LARGE(INDEX(ISNUMBER(--MID(feed!E645,ROW($1:$19),1))*
ROW($1:$19),0),ROW($1:$19))+1,1)*10^ROW($1:$19)/10)</f>
        <v>1</v>
      </c>
      <c r="F645" t="str">
        <f>feed!F645</f>
        <v>Korean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3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4</v>
      </c>
      <c r="K645">
        <f>SUMPRODUCT(MID(0&amp;feed!K645,LARGE(INDEX(ISNUMBER(--MID(feed!K645,ROW($1:$19),1))*
ROW($1:$19),0),ROW($1:$19))+1,1)*10^ROW($1:$19)/10)</f>
        <v>30</v>
      </c>
      <c r="L645">
        <f>SUMPRODUCT(MID(0&amp;feed!L645,LARGE(INDEX(ISNUMBER(--MID(feed!L645,ROW($1:$19),1))*
ROW($1:$19),0),ROW($1:$19))+1,1)*10^ROW($1:$19)/10)</f>
        <v>12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773</v>
      </c>
      <c r="O645">
        <f>SUMPRODUCT(MID(0&amp;feed!O645,LARGE(INDEX(ISNUMBER(--MID(feed!O645,ROW($1:$5),1))*
ROW($1:$5),0),ROW($1:$5))+1,1)*10^ROW($1:$5)/10)</f>
        <v>198</v>
      </c>
      <c r="P645" t="str">
        <f>feed!P645</f>
        <v>Untapped</v>
      </c>
      <c r="Q645">
        <f>IF(P645=0,40, IF(P645="Depleted",0, IF(P645="Near Depletion",10, IF(P645="Plentiful",70, IF(P645="Untapped",90,"Error")))))</f>
        <v>90</v>
      </c>
      <c r="R645" t="str">
        <f>feed!Q645</f>
        <v>Powerful</v>
      </c>
      <c r="S645">
        <f>IF(R645="None",0, IF(R645="Meagre",1.5, IF(R645="Small",3, IF(R645="Mediocre",4.5, IF(R645="Somewhat Large",6, IF(R645="Large",7.5, IF(R645="Powerful",9, IF(R645="Very Powerful",10,"Error"))))))))</f>
        <v>9</v>
      </c>
      <c r="T645" t="str">
        <f>feed!R645</f>
        <v>Pacific Rim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645" t="str">
        <f>feed!U645</f>
        <v>http://blocgame.com/stats.php?id=59917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17313</v>
      </c>
      <c r="AA645" s="8">
        <f>V645/N645</f>
        <v>45.683053040103495</v>
      </c>
      <c r="AB645" s="4">
        <f>N645/6</f>
        <v>128.83333333333334</v>
      </c>
      <c r="AC645" s="4">
        <f>V645/6</f>
        <v>5885.5</v>
      </c>
    </row>
    <row r="646" spans="1:29" x14ac:dyDescent="0.25">
      <c r="A646" t="str">
        <f>feed!A646</f>
        <v>Shekeltopia</v>
      </c>
      <c r="B646" t="str">
        <f>feed!B646</f>
        <v>Adolf Kekler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36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2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109</v>
      </c>
      <c r="K646">
        <f>SUMPRODUCT(MID(0&amp;feed!K646,LARGE(INDEX(ISNUMBER(--MID(feed!K646,ROW($1:$19),1))*
ROW($1:$19),0),ROW($1:$19))+1,1)*10^ROW($1:$19)/10)</f>
        <v>9</v>
      </c>
      <c r="L646">
        <f>SUMPRODUCT(MID(0&amp;feed!L646,LARGE(INDEX(ISNUMBER(--MID(feed!L646,ROW($1:$19),1))*
ROW($1:$19),0),ROW($1:$19))+1,1)*10^ROW($1:$19)/10)</f>
        <v>8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771</v>
      </c>
      <c r="O646">
        <f>SUMPRODUCT(MID(0&amp;feed!O646,LARGE(INDEX(ISNUMBER(--MID(feed!O646,ROW($1:$5),1))*
ROW($1:$5),0),ROW($1:$5))+1,1)*10^ROW($1:$5)/10)</f>
        <v>227</v>
      </c>
      <c r="P646" t="str">
        <f>feed!P646</f>
        <v>Untapped</v>
      </c>
      <c r="Q646">
        <f>IF(P646=0,40, IF(P646="Depleted",0, IF(P646="Near Depletion",10, IF(P646="Plentiful",70, IF(P646="Untapped",90,"Error")))))</f>
        <v>90</v>
      </c>
      <c r="R646" t="str">
        <f>feed!Q646</f>
        <v>Small</v>
      </c>
      <c r="S646">
        <f>IF(R646="None",0, IF(R646="Meagre",1.5, IF(R646="Small",3, IF(R646="Mediocre",4.5, IF(R646="Somewhat Large",6, IF(R646="Large",7.5, IF(R646="Powerful",9, IF(R646="Very Powerful",10,"Error"))))))))</f>
        <v>3</v>
      </c>
      <c r="T646" t="str">
        <f>feed!R646</f>
        <v>Pacific Rim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646" t="str">
        <f>feed!U646</f>
        <v>http://blocgame.com/stats.php?id=64775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12125</v>
      </c>
      <c r="AA646" s="8">
        <f>V646/N646</f>
        <v>25.940337224383917</v>
      </c>
      <c r="AB646" s="4">
        <f>N646/6</f>
        <v>128.5</v>
      </c>
      <c r="AC646" s="4">
        <f>V646/6</f>
        <v>3333.3333333333335</v>
      </c>
    </row>
    <row r="647" spans="1:29" x14ac:dyDescent="0.25">
      <c r="A647" t="str">
        <f>feed!A647</f>
        <v>West-Korea</v>
      </c>
      <c r="B647" t="str">
        <f>feed!B647</f>
        <v>Chang Kai-Shrek</v>
      </c>
      <c r="C647" t="str">
        <f>feed!C647</f>
        <v>Steel Brotherhood</v>
      </c>
      <c r="D647">
        <f>SUMPRODUCT(MID(0&amp;feed!D647,LARGE(INDEX(ISNUMBER(--MID(feed!D647,ROW($1:$19),1))*
ROW($1:$19),0),ROW($1:$19))+1,1)*10^ROW($1:$19)/10)</f>
        <v>7</v>
      </c>
      <c r="E647">
        <f>SUMPRODUCT(MID(0&amp;feed!E647,LARGE(INDEX(ISNUMBER(--MID(feed!E647,ROW($1:$19),1))*
ROW($1:$19),0),ROW($1:$19))+1,1)*10^ROW($1:$19)/10)</f>
        <v>0</v>
      </c>
      <c r="F647" t="str">
        <f>feed!F647</f>
        <v>First World War surplus</v>
      </c>
      <c r="G647" t="str">
        <f>feed!G647</f>
        <v>Normal</v>
      </c>
      <c r="H647">
        <f>SUMPRODUCT(MID(0&amp;feed!H647,LARGE(INDEX(ISNUMBER(--MID(feed!H647,ROW($1:$1),1))*
ROW($1:$1),0),ROW($1:$1))+1,1)*10^ROW($1:$1)/10)</f>
        <v>1</v>
      </c>
      <c r="I647" t="str">
        <f>feed!I647</f>
        <v>Standard</v>
      </c>
      <c r="J647">
        <f>SUMPRODUCT(MID(0&amp;feed!J647,LARGE(INDEX(ISNUMBER(--MID(feed!J647,ROW($1:$19),1))*
ROW($1:$19),0),ROW($1:$19))+1,1)*10^ROW($1:$19)/10)</f>
        <v>21</v>
      </c>
      <c r="K647">
        <f>SUMPRODUCT(MID(0&amp;feed!K647,LARGE(INDEX(ISNUMBER(--MID(feed!K647,ROW($1:$19),1))*
ROW($1:$19),0),ROW($1:$19))+1,1)*10^ROW($1:$19)/10)</f>
        <v>3</v>
      </c>
      <c r="L647">
        <f>SUMPRODUCT(MID(0&amp;feed!L647,LARGE(INDEX(ISNUMBER(--MID(feed!L647,ROW($1:$19),1))*
ROW($1:$19),0),ROW($1:$19))+1,1)*10^ROW($1:$19)/10)</f>
        <v>0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770</v>
      </c>
      <c r="O647">
        <f>SUMPRODUCT(MID(0&amp;feed!O647,LARGE(INDEX(ISNUMBER(--MID(feed!O647,ROW($1:$5),1))*
ROW($1:$5),0),ROW($1:$5))+1,1)*10^ROW($1:$5)/10)</f>
        <v>240</v>
      </c>
      <c r="P647" t="str">
        <f>feed!P647</f>
        <v>Near Depletion</v>
      </c>
      <c r="Q647">
        <f>IF(P647=0,40, IF(P647="Depleted",0, IF(P647="Near Depletion",10, IF(P647="Plentiful",70, IF(P647="Untapped",90,"Error")))))</f>
        <v>10</v>
      </c>
      <c r="R647" t="str">
        <f>feed!Q647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feed!R647</f>
        <v>China</v>
      </c>
      <c r="U647" t="str">
        <f>feed!S647</f>
        <v>Neutral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647" t="str">
        <f>feed!U647</f>
        <v>http://blocgame.com/stats.php?id=64148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11806</v>
      </c>
      <c r="AA647" s="8">
        <f>V647/N647</f>
        <v>17.767532467532469</v>
      </c>
      <c r="AB647" s="4">
        <f>N647/6</f>
        <v>128.33333333333334</v>
      </c>
      <c r="AC647" s="4">
        <f>V647/6</f>
        <v>2280.1666666666665</v>
      </c>
    </row>
    <row r="648" spans="1:29" x14ac:dyDescent="0.25">
      <c r="A648" t="str">
        <f>feed!A648</f>
        <v>CivilRights</v>
      </c>
      <c r="B648" t="str">
        <f>feed!B648</f>
        <v>DorothyMays</v>
      </c>
      <c r="C648" t="str">
        <f>feed!C648</f>
        <v>Interpol</v>
      </c>
      <c r="D648">
        <f>SUMPRODUCT(MID(0&amp;feed!D648,LARGE(INDEX(ISNUMBER(--MID(feed!D648,ROW($1:$19),1))*
ROW($1:$19),0),ROW($1:$19))+1,1)*10^ROW($1:$19)/10)</f>
        <v>8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0</v>
      </c>
      <c r="I648" t="str">
        <f>feed!I648</f>
        <v>Poor</v>
      </c>
      <c r="J648">
        <f>SUMPRODUCT(MID(0&amp;feed!J648,LARGE(INDEX(ISNUMBER(--MID(feed!J648,ROW($1:$19),1))*
ROW($1:$19),0),ROW($1:$19))+1,1)*10^ROW($1:$19)/10)</f>
        <v>16</v>
      </c>
      <c r="K648">
        <f>SUMPRODUCT(MID(0&amp;feed!K648,LARGE(INDEX(ISNUMBER(--MID(feed!K648,ROW($1:$19),1))*
ROW($1:$19),0),ROW($1:$19))+1,1)*10^ROW($1:$19)/10)</f>
        <v>4</v>
      </c>
      <c r="L648">
        <f>SUMPRODUCT(MID(0&amp;feed!L648,LARGE(INDEX(ISNUMBER(--MID(feed!L648,ROW($1:$19),1))*
ROW($1:$19),0),ROW($1:$19))+1,1)*10^ROW($1:$19)/10)</f>
        <v>1</v>
      </c>
      <c r="M648" t="str">
        <f>feed!M648</f>
        <v>Free Market</v>
      </c>
      <c r="N648">
        <f>SUMPRODUCT(MID(0&amp;feed!N648,LARGE(INDEX(ISNUMBER(--MID(feed!N648,ROW($1:$5),1))*
ROW($1:$5),0),ROW($1:$5))+1,1)*10^ROW($1:$5)/10)</f>
        <v>768</v>
      </c>
      <c r="O648">
        <f>SUMPRODUCT(MID(0&amp;feed!O648,LARGE(INDEX(ISNUMBER(--MID(feed!O648,ROW($1:$5),1))*
ROW($1:$5),0),ROW($1:$5))+1,1)*10^ROW($1:$5)/10)</f>
        <v>146</v>
      </c>
      <c r="P648">
        <f>feed!P648</f>
        <v>0</v>
      </c>
      <c r="Q648">
        <f>IF(P648=0,40, IF(P648="Depleted",0, IF(P648="Near Depletion",10, IF(P648="Plentiful",70, IF(P648="Untapped",90,"Error")))))</f>
        <v>40</v>
      </c>
      <c r="R648" t="str">
        <f>feed!Q648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feed!R648</f>
        <v>West Africa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648" t="str">
        <f>feed!U648</f>
        <v>http://blocgame.com/stats.php?id=64740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14625</v>
      </c>
      <c r="AA648" s="8">
        <f>V648/N648</f>
        <v>21.484375</v>
      </c>
      <c r="AB648" s="4">
        <f>N648/6</f>
        <v>128</v>
      </c>
      <c r="AC648" s="4">
        <f>V648/6</f>
        <v>2750</v>
      </c>
    </row>
    <row r="649" spans="1:29" x14ac:dyDescent="0.25">
      <c r="A649" t="str">
        <f>feed!A649</f>
        <v>siput sedut</v>
      </c>
      <c r="B649" t="str">
        <f>feed!B649</f>
        <v>Mr. President Aizat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201</v>
      </c>
      <c r="E649">
        <f>SUMPRODUCT(MID(0&amp;feed!E649,LARGE(INDEX(ISNUMBER(--MID(feed!E649,ROW($1:$19),1))*
ROW($1:$19),0),ROW($1:$19))+1,1)*10^ROW($1:$19)/10)</f>
        <v>1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5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1</v>
      </c>
      <c r="K649">
        <f>SUMPRODUCT(MID(0&amp;feed!K649,LARGE(INDEX(ISNUMBER(--MID(feed!K649,ROW($1:$19),1))*
ROW($1:$19),0),ROW($1:$19))+1,1)*10^ROW($1:$19)/10)</f>
        <v>27</v>
      </c>
      <c r="L649">
        <f>SUMPRODUCT(MID(0&amp;feed!L649,LARGE(INDEX(ISNUMBER(--MID(feed!L649,ROW($1:$19),1))*
ROW($1:$19),0),ROW($1:$19))+1,1)*10^ROW($1:$19)/10)</f>
        <v>15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767</v>
      </c>
      <c r="O649">
        <f>SUMPRODUCT(MID(0&amp;feed!O649,LARGE(INDEX(ISNUMBER(--MID(feed!O649,ROW($1:$5),1))*
ROW($1:$5),0),ROW($1:$5))+1,1)*10^ROW($1:$5)/10)</f>
        <v>53</v>
      </c>
      <c r="P649" t="str">
        <f>feed!P649</f>
        <v>Untapped</v>
      </c>
      <c r="Q649">
        <f>IF(P649=0,40, IF(P649="Depleted",0, IF(P649="Near Depletion",10, IF(P649="Plentiful",70, IF(P649="Untapped",90,"Error")))))</f>
        <v>90</v>
      </c>
      <c r="R649" t="str">
        <f>feed!Q649</f>
        <v>Powerful</v>
      </c>
      <c r="S649">
        <f>IF(R649="None",0, IF(R649="Meagre",1.5, IF(R649="Small",3, IF(R649="Mediocre",4.5, IF(R649="Somewhat Large",6, IF(R649="Large",7.5, IF(R649="Powerful",9, IF(R649="Very Powerful",10,"Error"))))))))</f>
        <v>9</v>
      </c>
      <c r="T649" t="str">
        <f>feed!R649</f>
        <v>East Indies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649" t="str">
        <f>feed!U649</f>
        <v>http://blocgame.com/stats.php?id=60552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>V649-H649*750-K649*375-L649*375</f>
        <v>26529</v>
      </c>
      <c r="AA649" s="8">
        <f>V649/N649</f>
        <v>60.011734028683179</v>
      </c>
      <c r="AB649" s="4">
        <f>N649/6</f>
        <v>127.83333333333333</v>
      </c>
      <c r="AC649" s="4">
        <f>V649/6</f>
        <v>7671.5</v>
      </c>
    </row>
    <row r="650" spans="1:29" x14ac:dyDescent="0.25">
      <c r="A650" t="str">
        <f>feed!A650</f>
        <v>Kamikazie</v>
      </c>
      <c r="B650" t="str">
        <f>feed!B650</f>
        <v>kamikazie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81</v>
      </c>
      <c r="E650">
        <f>SUMPRODUCT(MID(0&amp;feed!E650,LARGE(INDEX(ISNUMBER(--MID(feed!E650,ROW($1:$19),1))*
ROW($1:$19),0),ROW($1:$19))+1,1)*10^ROW($1:$19)/10)</f>
        <v>3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2</v>
      </c>
      <c r="I650" t="str">
        <f>feed!I650</f>
        <v>Elite</v>
      </c>
      <c r="J650">
        <f>SUMPRODUCT(MID(0&amp;feed!J650,LARGE(INDEX(ISNUMBER(--MID(feed!J650,ROW($1:$19),1))*
ROW($1:$19),0),ROW($1:$19))+1,1)*10^ROW($1:$19)/10)</f>
        <v>2</v>
      </c>
      <c r="K650">
        <f>SUMPRODUCT(MID(0&amp;feed!K650,LARGE(INDEX(ISNUMBER(--MID(feed!K650,ROW($1:$19),1))*
ROW($1:$19),0),ROW($1:$19))+1,1)*10^ROW($1:$19)/10)</f>
        <v>22</v>
      </c>
      <c r="L650">
        <f>SUMPRODUCT(MID(0&amp;feed!L650,LARGE(INDEX(ISNUMBER(--MID(feed!L650,ROW($1:$19),1))*
ROW($1:$19),0),ROW($1:$19))+1,1)*10^ROW($1:$19)/10)</f>
        <v>22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767</v>
      </c>
      <c r="O650">
        <f>SUMPRODUCT(MID(0&amp;feed!O650,LARGE(INDEX(ISNUMBER(--MID(feed!O650,ROW($1:$5),1))*
ROW($1:$5),0),ROW($1:$5))+1,1)*10^ROW($1:$5)/10)</f>
        <v>6677</v>
      </c>
      <c r="P650" t="str">
        <f>feed!P650</f>
        <v>Untapped</v>
      </c>
      <c r="Q650">
        <f>IF(P650=0,40, IF(P650="Depleted",0, IF(P650="Near Depletion",10, IF(P650="Plentiful",70, IF(P650="Untapped",90,"Error")))))</f>
        <v>90</v>
      </c>
      <c r="R650" t="str">
        <f>feed!Q650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feed!R650</f>
        <v>Egypt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650" t="str">
        <f>feed!U650</f>
        <v>http://blocgame.com/stats.php?id=61783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26809</v>
      </c>
      <c r="AA650" s="8">
        <f>V650/N650</f>
        <v>58.421121251629728</v>
      </c>
      <c r="AB650" s="4">
        <f>N650/6</f>
        <v>127.83333333333333</v>
      </c>
      <c r="AC650" s="4">
        <f>V650/6</f>
        <v>7468.166666666667</v>
      </c>
    </row>
    <row r="651" spans="1:29" x14ac:dyDescent="0.25">
      <c r="A651" t="str">
        <f>feed!A651</f>
        <v>zener diode</v>
      </c>
      <c r="B651" t="str">
        <f>feed!B651</f>
        <v>zdiode1</v>
      </c>
      <c r="C651">
        <f>feed!C651</f>
        <v>0</v>
      </c>
      <c r="D651">
        <f>SUMPRODUCT(MID(0&amp;feed!D651,LARGE(INDEX(ISNUMBER(--MID(feed!D651,ROW($1:$19),1))*
ROW($1:$19),0),ROW($1:$19))+1,1)*10^ROW($1:$19)/10)</f>
        <v>4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Normal</v>
      </c>
      <c r="H651">
        <f>SUMPRODUCT(MID(0&amp;feed!H651,LARGE(INDEX(ISNUMBER(--MID(feed!H651,ROW($1:$1),1))*
ROW($1:$1),0),ROW($1:$1))+1,1)*10^ROW($1:$1)/10)</f>
        <v>0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17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0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767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>IF(P651=0,40, IF(P651="Depleted",0, IF(P651="Near Depletion",10, IF(P651="Plentiful",70, IF(P651="Untapped",90,"Error")))))</f>
        <v>90</v>
      </c>
      <c r="R651" t="str">
        <f>feed!Q651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feed!R651</f>
        <v>China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651" t="str">
        <f>feed!U651</f>
        <v>http://blocgame.com/stats.php?id=61908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2209</v>
      </c>
      <c r="AA651" s="8">
        <f>V651/N651</f>
        <v>3.8578878748370276</v>
      </c>
      <c r="AB651" s="4">
        <f>N651/6</f>
        <v>127.83333333333333</v>
      </c>
      <c r="AC651" s="4">
        <f>V651/6</f>
        <v>493.16666666666669</v>
      </c>
    </row>
    <row r="652" spans="1:29" x14ac:dyDescent="0.25">
      <c r="A652" t="str">
        <f>feed!A654</f>
        <v>Sadanca</v>
      </c>
      <c r="B652" t="str">
        <f>feed!B654</f>
        <v>Deioncï¿½</v>
      </c>
      <c r="C652" t="str">
        <f>feed!C654</f>
        <v>Steel Brotherhood</v>
      </c>
      <c r="D652">
        <f>SUMPRODUCT(MID(0&amp;feed!D654,LARGE(INDEX(ISNUMBER(--MID(feed!D654,ROW($1:$19),1))*
ROW($1:$19),0),ROW($1:$19))+1,1)*10^ROW($1:$19)/10)</f>
        <v>7</v>
      </c>
      <c r="E652">
        <f>SUMPRODUCT(MID(0&amp;feed!E654,LARGE(INDEX(ISNUMBER(--MID(feed!E654,ROW($1:$19),1))*
ROW($1:$19),0),ROW($1:$19))+1,1)*10^ROW($1:$19)/10)</f>
        <v>0</v>
      </c>
      <c r="F652" t="str">
        <f>feed!F654</f>
        <v>First World War surplus</v>
      </c>
      <c r="G652" t="str">
        <f>feed!G654</f>
        <v>Gandhi-like</v>
      </c>
      <c r="H652">
        <f>SUMPRODUCT(MID(0&amp;feed!H654,LARGE(INDEX(ISNUMBER(--MID(feed!H654,ROW($1:$1),1))*
ROW($1:$1),0),ROW($1:$1))+1,1)*10^ROW($1:$1)/10)</f>
        <v>1</v>
      </c>
      <c r="I652" t="str">
        <f>feed!I654</f>
        <v>Elite</v>
      </c>
      <c r="J652">
        <f>SUMPRODUCT(MID(0&amp;feed!J654,LARGE(INDEX(ISNUMBER(--MID(feed!J654,ROW($1:$19),1))*
ROW($1:$19),0),ROW($1:$19))+1,1)*10^ROW($1:$19)/10)</f>
        <v>6</v>
      </c>
      <c r="K652">
        <f>SUMPRODUCT(MID(0&amp;feed!K654,LARGE(INDEX(ISNUMBER(--MID(feed!K654,ROW($1:$19),1))*
ROW($1:$19),0),ROW($1:$19))+1,1)*10^ROW($1:$19)/10)</f>
        <v>6</v>
      </c>
      <c r="L652">
        <f>SUMPRODUCT(MID(0&amp;feed!L654,LARGE(INDEX(ISNUMBER(--MID(feed!L654,ROW($1:$19),1))*
ROW($1:$19),0),ROW($1:$19))+1,1)*10^ROW($1:$19)/10)</f>
        <v>3</v>
      </c>
      <c r="M652" t="str">
        <f>feed!M654</f>
        <v>Mixed Economy</v>
      </c>
      <c r="N652">
        <f>SUMPRODUCT(MID(0&amp;feed!N654,LARGE(INDEX(ISNUMBER(--MID(feed!N654,ROW($1:$5),1))*
ROW($1:$5),0),ROW($1:$5))+1,1)*10^ROW($1:$5)/10)</f>
        <v>765</v>
      </c>
      <c r="O652">
        <f>SUMPRODUCT(MID(0&amp;feed!O654,LARGE(INDEX(ISNUMBER(--MID(feed!O654,ROW($1:$5),1))*
ROW($1:$5),0),ROW($1:$5))+1,1)*10^ROW($1:$5)/10)</f>
        <v>1225</v>
      </c>
      <c r="P652" t="str">
        <f>feed!P654</f>
        <v>Untapped</v>
      </c>
      <c r="Q652">
        <f>IF(P652=0,40, IF(P652="Depleted",0, IF(P652="Near Depletion",10, IF(P652="Plentiful",70, IF(P652="Untapped",90,"Error")))))</f>
        <v>90</v>
      </c>
      <c r="R652" t="str">
        <f>feed!Q654</f>
        <v>Small</v>
      </c>
      <c r="S652">
        <f>IF(R652="None",0, IF(R652="Meagre",1.5, IF(R652="Small",3, IF(R652="Mediocre",4.5, IF(R652="Somewhat Large",6, IF(R652="Large",7.5, IF(R652="Powerful",9, IF(R652="Very Powerful",10,"Error"))))))))</f>
        <v>3</v>
      </c>
      <c r="T652" t="str">
        <f>feed!R654</f>
        <v>Persia</v>
      </c>
      <c r="U652" t="str">
        <f>feed!S654</f>
        <v>United States</v>
      </c>
      <c r="V652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652" t="str">
        <f>feed!U654</f>
        <v>http://blocgame.com/stats.php?id=64805</v>
      </c>
      <c r="X652" s="4">
        <f>SUMPRODUCT(MID(0&amp;feed!V654,LARGE(INDEX(ISNUMBER(--MID(feed!V654,ROW($1:$5),1))*
ROW($1:$5),0),ROW($1:$5))+1,1)*10^ROW($1:$5)/10)</f>
        <v>0</v>
      </c>
      <c r="Y652">
        <f>feed!W654</f>
        <v>0</v>
      </c>
      <c r="Z652" s="4">
        <f>V652-H652*750-K652*375-L652*375</f>
        <v>15875</v>
      </c>
      <c r="AA652" s="8">
        <f>V652/N652</f>
        <v>26.143790849673202</v>
      </c>
      <c r="AB652" s="4">
        <f>N652/6</f>
        <v>127.5</v>
      </c>
      <c r="AC652" s="4">
        <f>V652/6</f>
        <v>3333.3333333333335</v>
      </c>
    </row>
    <row r="653" spans="1:29" x14ac:dyDescent="0.25">
      <c r="A653" t="str">
        <f>feed!A652</f>
        <v>Tetsunoshima</v>
      </c>
      <c r="B653" t="str">
        <f>feed!B652</f>
        <v>Greyjoy</v>
      </c>
      <c r="C653">
        <f>feed!C652</f>
        <v>0</v>
      </c>
      <c r="D653">
        <f>SUMPRODUCT(MID(0&amp;feed!D652,LARGE(INDEX(ISNUMBER(--MID(feed!D652,ROW($1:$19),1))*
ROW($1:$19),0),ROW($1:$19))+1,1)*10^ROW($1:$19)/10)</f>
        <v>8</v>
      </c>
      <c r="E653">
        <f>SUMPRODUCT(MID(0&amp;feed!E652,LARGE(INDEX(ISNUMBER(--MID(feed!E652,ROW($1:$19),1))*
ROW($1:$19),0),ROW($1:$19))+1,1)*10^ROW($1:$19)/10)</f>
        <v>0</v>
      </c>
      <c r="F653" t="str">
        <f>feed!F652</f>
        <v>Second World War surplus</v>
      </c>
      <c r="G653" t="str">
        <f>feed!G652</f>
        <v>Gandhi-like</v>
      </c>
      <c r="H653">
        <f>SUMPRODUCT(MID(0&amp;feed!H652,LARGE(INDEX(ISNUMBER(--MID(feed!H652,ROW($1:$1),1))*
ROW($1:$1),0),ROW($1:$1))+1,1)*10^ROW($1:$1)/10)</f>
        <v>0</v>
      </c>
      <c r="I653" t="str">
        <f>feed!I652</f>
        <v>Undisciplined Rabble</v>
      </c>
      <c r="J653">
        <f>SUMPRODUCT(MID(0&amp;feed!J652,LARGE(INDEX(ISNUMBER(--MID(feed!J652,ROW($1:$19),1))*
ROW($1:$19),0),ROW($1:$19))+1,1)*10^ROW($1:$19)/10)</f>
        <v>82</v>
      </c>
      <c r="K653">
        <f>SUMPRODUCT(MID(0&amp;feed!K652,LARGE(INDEX(ISNUMBER(--MID(feed!K652,ROW($1:$19),1))*
ROW($1:$19),0),ROW($1:$19))+1,1)*10^ROW($1:$19)/10)</f>
        <v>10</v>
      </c>
      <c r="L653">
        <f>SUMPRODUCT(MID(0&amp;feed!L652,LARGE(INDEX(ISNUMBER(--MID(feed!L652,ROW($1:$19),1))*
ROW($1:$19),0),ROW($1:$19))+1,1)*10^ROW($1:$19)/10)</f>
        <v>2</v>
      </c>
      <c r="M653" t="str">
        <f>feed!M652</f>
        <v>Central Planning</v>
      </c>
      <c r="N653">
        <f>SUMPRODUCT(MID(0&amp;feed!N652,LARGE(INDEX(ISNUMBER(--MID(feed!N652,ROW($1:$5),1))*
ROW($1:$5),0),ROW($1:$5))+1,1)*10^ROW($1:$5)/10)</f>
        <v>765</v>
      </c>
      <c r="O653">
        <f>SUMPRODUCT(MID(0&amp;feed!O652,LARGE(INDEX(ISNUMBER(--MID(feed!O652,ROW($1:$5),1))*
ROW($1:$5),0),ROW($1:$5))+1,1)*10^ROW($1:$5)/10)</f>
        <v>94</v>
      </c>
      <c r="P653" t="str">
        <f>feed!P652</f>
        <v>Untapped</v>
      </c>
      <c r="Q653">
        <f>IF(P653=0,40, IF(P653="Depleted",0, IF(P653="Near Depletion",10, IF(P653="Plentiful",70, IF(P653="Untapped",90,"Error")))))</f>
        <v>90</v>
      </c>
      <c r="R653" t="str">
        <f>feed!Q652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feed!R652</f>
        <v>Pacific Rim</v>
      </c>
      <c r="U653" t="str">
        <f>feed!S652</f>
        <v>Neutral</v>
      </c>
      <c r="V653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653" t="str">
        <f>feed!U652</f>
        <v>http://blocgame.com/stats.php?id=47444</v>
      </c>
      <c r="X653" s="4">
        <f>SUMPRODUCT(MID(0&amp;feed!V652,LARGE(INDEX(ISNUMBER(--MID(feed!V652,ROW($1:$5),1))*
ROW($1:$5),0),ROW($1:$5))+1,1)*10^ROW($1:$5)/10)</f>
        <v>0</v>
      </c>
      <c r="Y653">
        <f>feed!W652</f>
        <v>0</v>
      </c>
      <c r="Z653" s="4">
        <f>V653-H653*750-K653*375-L653*375</f>
        <v>7284</v>
      </c>
      <c r="AA653" s="8">
        <f>V653/N653</f>
        <v>15.403921568627451</v>
      </c>
      <c r="AB653" s="4">
        <f>N653/6</f>
        <v>127.5</v>
      </c>
      <c r="AC653" s="4">
        <f>V653/6</f>
        <v>1964</v>
      </c>
    </row>
    <row r="654" spans="1:29" x14ac:dyDescent="0.25">
      <c r="A654" t="str">
        <f>feed!A653</f>
        <v>New Hollywood</v>
      </c>
      <c r="B654" t="str">
        <f>feed!B653</f>
        <v>Mel Gibson</v>
      </c>
      <c r="C654" t="str">
        <f>feed!C653</f>
        <v>Dictators United</v>
      </c>
      <c r="D654">
        <f>SUMPRODUCT(MID(0&amp;feed!D653,LARGE(INDEX(ISNUMBER(--MID(feed!D653,ROW($1:$19),1))*
ROW($1:$19),0),ROW($1:$19))+1,1)*10^ROW($1:$19)/10)</f>
        <v>30</v>
      </c>
      <c r="E654">
        <f>SUMPRODUCT(MID(0&amp;feed!E653,LARGE(INDEX(ISNUMBER(--MID(feed!E653,ROW($1:$19),1))*
ROW($1:$19),0),ROW($1:$19))+1,1)*10^ROW($1:$19)/10)</f>
        <v>0</v>
      </c>
      <c r="F654" t="str">
        <f>feed!F653</f>
        <v>Second World War surplus</v>
      </c>
      <c r="G654" t="str">
        <f>feed!G653</f>
        <v>Gandhi-like</v>
      </c>
      <c r="H654">
        <f>SUMPRODUCT(MID(0&amp;feed!H653,LARGE(INDEX(ISNUMBER(--MID(feed!H653,ROW($1:$1),1))*
ROW($1:$1),0),ROW($1:$1))+1,1)*10^ROW($1:$1)/10)</f>
        <v>2</v>
      </c>
      <c r="I654" t="str">
        <f>feed!I653</f>
        <v>Elite</v>
      </c>
      <c r="J654">
        <f>SUMPRODUCT(MID(0&amp;feed!J653,LARGE(INDEX(ISNUMBER(--MID(feed!J653,ROW($1:$19),1))*
ROW($1:$19),0),ROW($1:$19))+1,1)*10^ROW($1:$19)/10)</f>
        <v>6</v>
      </c>
      <c r="K654">
        <f>SUMPRODUCT(MID(0&amp;feed!K653,LARGE(INDEX(ISNUMBER(--MID(feed!K653,ROW($1:$19),1))*
ROW($1:$19),0),ROW($1:$19))+1,1)*10^ROW($1:$19)/10)</f>
        <v>11</v>
      </c>
      <c r="L654">
        <f>SUMPRODUCT(MID(0&amp;feed!L653,LARGE(INDEX(ISNUMBER(--MID(feed!L653,ROW($1:$19),1))*
ROW($1:$19),0),ROW($1:$19))+1,1)*10^ROW($1:$19)/10)</f>
        <v>4</v>
      </c>
      <c r="M654" t="str">
        <f>feed!M653</f>
        <v>Central Planning</v>
      </c>
      <c r="N654">
        <f>SUMPRODUCT(MID(0&amp;feed!N653,LARGE(INDEX(ISNUMBER(--MID(feed!N653,ROW($1:$5),1))*
ROW($1:$5),0),ROW($1:$5))+1,1)*10^ROW($1:$5)/10)</f>
        <v>765</v>
      </c>
      <c r="O654">
        <f>SUMPRODUCT(MID(0&amp;feed!O653,LARGE(INDEX(ISNUMBER(--MID(feed!O653,ROW($1:$5),1))*
ROW($1:$5),0),ROW($1:$5))+1,1)*10^ROW($1:$5)/10)</f>
        <v>213</v>
      </c>
      <c r="P654" t="str">
        <f>feed!P653</f>
        <v>Untapped</v>
      </c>
      <c r="Q654">
        <f>IF(P654=0,40, IF(P654="Depleted",0, IF(P654="Near Depletion",10, IF(P654="Plentiful",70, IF(P654="Untapped",90,"Error")))))</f>
        <v>90</v>
      </c>
      <c r="R654" t="str">
        <f>feed!Q653</f>
        <v>Mediocre</v>
      </c>
      <c r="S654">
        <f>IF(R654="None",0, IF(R654="Meagre",1.5, IF(R654="Small",3, IF(R654="Mediocre",4.5, IF(R654="Somewhat Large",6, IF(R654="Large",7.5, IF(R654="Powerful",9, IF(R654="Very Powerful",10,"Error"))))))))</f>
        <v>4.5</v>
      </c>
      <c r="T654" t="str">
        <f>feed!R653</f>
        <v>Southern Africa</v>
      </c>
      <c r="U654" t="str">
        <f>feed!S653</f>
        <v>Neutral</v>
      </c>
      <c r="V654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654" t="str">
        <f>feed!U653</f>
        <v>http://blocgame.com/stats.php?id=64747</v>
      </c>
      <c r="X654" s="4">
        <f>SUMPRODUCT(MID(0&amp;feed!V653,LARGE(INDEX(ISNUMBER(--MID(feed!V653,ROW($1:$5),1))*
ROW($1:$5),0),ROW($1:$5))+1,1)*10^ROW($1:$5)/10)</f>
        <v>0</v>
      </c>
      <c r="Y654">
        <f>feed!W653</f>
        <v>0</v>
      </c>
      <c r="Z654" s="4">
        <f>V654-H654*750-K654*375-L654*375</f>
        <v>12875</v>
      </c>
      <c r="AA654" s="8">
        <f>V654/N654</f>
        <v>26.143790849673202</v>
      </c>
      <c r="AB654" s="4">
        <f>N654/6</f>
        <v>127.5</v>
      </c>
      <c r="AC654" s="4">
        <f>V654/6</f>
        <v>3333.3333333333335</v>
      </c>
    </row>
    <row r="655" spans="1:29" x14ac:dyDescent="0.25">
      <c r="A655" t="str">
        <f>feed!A655</f>
        <v>MalayaRaya</v>
      </c>
      <c r="B655" t="str">
        <f>feed!B655</f>
        <v>Kitul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108</v>
      </c>
      <c r="E655">
        <f>SUMPRODUCT(MID(0&amp;feed!E655,LARGE(INDEX(ISNUMBER(--MID(feed!E655,ROW($1:$19),1))*
ROW($1:$19),0),ROW($1:$19))+1,1)*10^ROW($1:$19)/10)</f>
        <v>3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2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3</v>
      </c>
      <c r="K655">
        <f>SUMPRODUCT(MID(0&amp;feed!K655,LARGE(INDEX(ISNUMBER(--MID(feed!K655,ROW($1:$19),1))*
ROW($1:$19),0),ROW($1:$19))+1,1)*10^ROW($1:$19)/10)</f>
        <v>16</v>
      </c>
      <c r="L655">
        <f>SUMPRODUCT(MID(0&amp;feed!L655,LARGE(INDEX(ISNUMBER(--MID(feed!L655,ROW($1:$19),1))*
ROW($1:$19),0),ROW($1:$19))+1,1)*10^ROW($1:$19)/10)</f>
        <v>8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763</v>
      </c>
      <c r="O655">
        <f>SUMPRODUCT(MID(0&amp;feed!O655,LARGE(INDEX(ISNUMBER(--MID(feed!O655,ROW($1:$5),1))*
ROW($1:$5),0),ROW($1:$5))+1,1)*10^ROW($1:$5)/10)</f>
        <v>2423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Very Powerful</v>
      </c>
      <c r="S655">
        <f>IF(R655="None",0, IF(R655="Meagre",1.5, IF(R655="Small",3, IF(R655="Mediocre",4.5, IF(R655="Somewhat Large",6, IF(R655="Large",7.5, IF(R655="Powerful",9, IF(R655="Very Powerful",10,"Error"))))))))</f>
        <v>10</v>
      </c>
      <c r="T655" t="str">
        <f>feed!R655</f>
        <v>Atlas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655" t="str">
        <f>feed!U655</f>
        <v>http://blocgame.com/stats.php?id=60388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19513</v>
      </c>
      <c r="AA655" s="8">
        <f>V655/N655</f>
        <v>39.335517693315857</v>
      </c>
      <c r="AB655" s="4">
        <f>N655/6</f>
        <v>127.16666666666667</v>
      </c>
      <c r="AC655" s="4">
        <f>V655/6</f>
        <v>5002.166666666667</v>
      </c>
    </row>
    <row r="656" spans="1:29" x14ac:dyDescent="0.25">
      <c r="A656" t="str">
        <f>feed!A656</f>
        <v>Malayantribes</v>
      </c>
      <c r="B656" t="str">
        <f>feed!B656</f>
        <v>Fir1999</v>
      </c>
      <c r="C656">
        <f>feed!C656</f>
        <v>0</v>
      </c>
      <c r="D656">
        <f>SUMPRODUCT(MID(0&amp;feed!D656,LARGE(INDEX(ISNUMBER(--MID(feed!D656,ROW($1:$19),1))*
ROW($1:$19),0),ROW($1:$19))+1,1)*10^ROW($1:$19)/10)</f>
        <v>7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Finest of the 19th century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49</v>
      </c>
      <c r="K656">
        <f>SUMPRODUCT(MID(0&amp;feed!K656,LARGE(INDEX(ISNUMBER(--MID(feed!K656,ROW($1:$19),1))*
ROW($1:$19),0),ROW($1:$19))+1,1)*10^ROW($1:$19)/10)</f>
        <v>5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763</v>
      </c>
      <c r="O656">
        <f>SUMPRODUCT(MID(0&amp;feed!O656,LARGE(INDEX(ISNUMBER(--MID(feed!O656,ROW($1:$5),1))*
ROW($1:$5),0),ROW($1:$5))+1,1)*10^ROW($1:$5)/10)</f>
        <v>263</v>
      </c>
      <c r="P656" t="str">
        <f>feed!P656</f>
        <v>Untapped</v>
      </c>
      <c r="Q656">
        <f>IF(P656=0,40, IF(P656="Depleted",0, IF(P656="Near Depletion",10, IF(P656="Plentiful",70, IF(P656="Untapped",90,"Error")))))</f>
        <v>90</v>
      </c>
      <c r="R656" t="str">
        <f>feed!Q656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feed!R656</f>
        <v>East Indies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56" t="str">
        <f>feed!U656</f>
        <v>http://blocgame.com/stats.php?id=60721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14297</v>
      </c>
      <c r="AA656" s="8">
        <f>V656/N656</f>
        <v>21.195281782437746</v>
      </c>
      <c r="AB656" s="4">
        <f>N656/6</f>
        <v>127.16666666666667</v>
      </c>
      <c r="AC656" s="4">
        <f>V656/6</f>
        <v>2695.3333333333335</v>
      </c>
    </row>
    <row r="657" spans="1:29" x14ac:dyDescent="0.25">
      <c r="A657" t="str">
        <f>feed!A657</f>
        <v>Zhongguo</v>
      </c>
      <c r="B657" t="str">
        <f>feed!B657</f>
        <v>Chairman Mao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100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3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57</v>
      </c>
      <c r="K657">
        <f>SUMPRODUCT(MID(0&amp;feed!K657,LARGE(INDEX(ISNUMBER(--MID(feed!K657,ROW($1:$19),1))*
ROW($1:$19),0),ROW($1:$19))+1,1)*10^ROW($1:$19)/10)</f>
        <v>14</v>
      </c>
      <c r="L657">
        <f>SUMPRODUCT(MID(0&amp;feed!L657,LARGE(INDEX(ISNUMBER(--MID(feed!L657,ROW($1:$19),1))*
ROW($1:$19),0),ROW($1:$19))+1,1)*10^ROW($1:$19)/10)</f>
        <v>10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762</v>
      </c>
      <c r="O657">
        <f>SUMPRODUCT(MID(0&amp;feed!O657,LARGE(INDEX(ISNUMBER(--MID(feed!O657,ROW($1:$5),1))*
ROW($1:$5),0),ROW($1:$5))+1,1)*10^ROW($1:$5)/10)</f>
        <v>267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Mediocre</v>
      </c>
      <c r="S657">
        <f>IF(R657="None",0, IF(R657="Meagre",1.5, IF(R657="Small",3, IF(R657="Mediocre",4.5, IF(R657="Somewhat Large",6, IF(R657="Large",7.5, IF(R657="Powerful",9, IF(R657="Very Powerful",10,"Error"))))))))</f>
        <v>4.5</v>
      </c>
      <c r="T657" t="str">
        <f>feed!R657</f>
        <v>China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http://blocgame.com/stats.php?id=63425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>V657-H657*750-K657*375-L657*375</f>
        <v>8750</v>
      </c>
      <c r="AA657" s="8">
        <f>V657/N657</f>
        <v>26.246719160104988</v>
      </c>
      <c r="AB657" s="4">
        <f>N657/6</f>
        <v>127</v>
      </c>
      <c r="AC657" s="4">
        <f>V657/6</f>
        <v>3333.3333333333335</v>
      </c>
    </row>
    <row r="658" spans="1:29" x14ac:dyDescent="0.25">
      <c r="A658" t="str">
        <f>feed!A658</f>
        <v>Rimba Bara</v>
      </c>
      <c r="B658" t="str">
        <f>feed!B658</f>
        <v>hasnah53</v>
      </c>
      <c r="C658" t="str">
        <f>feed!C658</f>
        <v>The Khilafah</v>
      </c>
      <c r="D658">
        <f>SUMPRODUCT(MID(0&amp;feed!D658,LARGE(INDEX(ISNUMBER(--MID(feed!D658,ROW($1:$19),1))*
ROW($1:$19),0),ROW($1:$19))+1,1)*10^ROW($1:$19)/10)</f>
        <v>59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2</v>
      </c>
      <c r="I658" t="str">
        <f>feed!I658</f>
        <v>Standard</v>
      </c>
      <c r="J658">
        <f>SUMPRODUCT(MID(0&amp;feed!J658,LARGE(INDEX(ISNUMBER(--MID(feed!J658,ROW($1:$19),1))*
ROW($1:$19),0),ROW($1:$19))+1,1)*10^ROW($1:$19)/10)</f>
        <v>0</v>
      </c>
      <c r="K658">
        <f>SUMPRODUCT(MID(0&amp;feed!K658,LARGE(INDEX(ISNUMBER(--MID(feed!K658,ROW($1:$19),1))*
ROW($1:$19),0),ROW($1:$19))+1,1)*10^ROW($1:$19)/10)</f>
        <v>15</v>
      </c>
      <c r="L658">
        <f>SUMPRODUCT(MID(0&amp;feed!L658,LARGE(INDEX(ISNUMBER(--MID(feed!L658,ROW($1:$19),1))*
ROW($1:$19),0),ROW($1:$19))+1,1)*10^ROW($1:$19)/10)</f>
        <v>2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761</v>
      </c>
      <c r="O658">
        <f>SUMPRODUCT(MID(0&amp;feed!O658,LARGE(INDEX(ISNUMBER(--MID(feed!O658,ROW($1:$5),1))*
ROW($1:$5),0),ROW($1:$5))+1,1)*10^ROW($1:$5)/10)</f>
        <v>26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Very Powerful</v>
      </c>
      <c r="S658">
        <f>IF(R658="None",0, IF(R658="Meagre",1.5, IF(R658="Small",3, IF(R658="Mediocre",4.5, IF(R658="Somewhat Large",6, IF(R658="Large",7.5, IF(R658="Powerful",9, IF(R658="Very Powerful",10,"Error"))))))))</f>
        <v>10</v>
      </c>
      <c r="T658" t="str">
        <f>feed!R658</f>
        <v>East Indies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658" t="str">
        <f>feed!U658</f>
        <v>http://blocgame.com/stats.php?id=61603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13486</v>
      </c>
      <c r="AA658" s="8">
        <f>V658/N658</f>
        <v>28.069645203679368</v>
      </c>
      <c r="AB658" s="4">
        <f>N658/6</f>
        <v>126.83333333333333</v>
      </c>
      <c r="AC658" s="4">
        <f>V658/6</f>
        <v>3560.1666666666665</v>
      </c>
    </row>
    <row r="659" spans="1:29" x14ac:dyDescent="0.25">
      <c r="A659" t="str">
        <f>feed!A659</f>
        <v>Lakepointe</v>
      </c>
      <c r="B659" t="str">
        <f>feed!B659</f>
        <v>jphwsu</v>
      </c>
      <c r="C659">
        <f>feed!C659</f>
        <v>0</v>
      </c>
      <c r="D659">
        <f>SUMPRODUCT(MID(0&amp;feed!D659,LARGE(INDEX(ISNUMBER(--MID(feed!D659,ROW($1:$19),1))*
ROW($1:$19),0),ROW($1:$19))+1,1)*10^ROW($1:$19)/10)</f>
        <v>40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First World War surplus</v>
      </c>
      <c r="G659" t="str">
        <f>feed!G659</f>
        <v>Questionable</v>
      </c>
      <c r="H659">
        <f>SUMPRODUCT(MID(0&amp;feed!H659,LARGE(INDEX(ISNUMBER(--MID(feed!H659,ROW($1:$1),1))*
ROW($1:$1),0),ROW($1:$1))+1,1)*10^ROW($1:$1)/10)</f>
        <v>0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6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1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758</v>
      </c>
      <c r="O659">
        <f>SUMPRODUCT(MID(0&amp;feed!O659,LARGE(INDEX(ISNUMBER(--MID(feed!O659,ROW($1:$5),1))*
ROW($1:$5),0),ROW($1:$5))+1,1)*10^ROW($1:$5)/10)</f>
        <v>93</v>
      </c>
      <c r="P659" t="str">
        <f>feed!P659</f>
        <v>Plentiful</v>
      </c>
      <c r="Q659">
        <f>IF(P659=0,40, IF(P659="Depleted",0, IF(P659="Near Depletion",10, IF(P659="Plentiful",70, IF(P659="Untapped",90,"Error")))))</f>
        <v>70</v>
      </c>
      <c r="R659" t="str">
        <f>feed!Q659</f>
        <v>Mediocre</v>
      </c>
      <c r="S659">
        <f>IF(R659="None",0, IF(R659="Meagre",1.5, IF(R659="Small",3, IF(R659="Mediocre",4.5, IF(R659="Somewhat Large",6, IF(R659="Large",7.5, IF(R659="Powerful",9, IF(R659="Very Powerful",10,"Error"))))))))</f>
        <v>4.5</v>
      </c>
      <c r="T659" t="str">
        <f>feed!R659</f>
        <v>Southern Cone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659" t="str">
        <f>feed!U659</f>
        <v>http://blocgame.com/stats.php?id=64908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14394</v>
      </c>
      <c r="AA659" s="8">
        <f>V659/N659</f>
        <v>21.957783641160951</v>
      </c>
      <c r="AB659" s="4">
        <f>N659/6</f>
        <v>126.33333333333333</v>
      </c>
      <c r="AC659" s="4">
        <f>V659/6</f>
        <v>2774</v>
      </c>
    </row>
    <row r="660" spans="1:29" x14ac:dyDescent="0.25">
      <c r="A660" t="str">
        <f>feed!A660</f>
        <v>Flower Hippies</v>
      </c>
      <c r="B660" t="str">
        <f>feed!B660</f>
        <v>Wolololo</v>
      </c>
      <c r="C660" t="str">
        <f>feed!C660</f>
        <v>Steel Brotherhood</v>
      </c>
      <c r="D660">
        <f>SUMPRODUCT(MID(0&amp;feed!D660,LARGE(INDEX(ISNUMBER(--MID(feed!D660,ROW($1:$19),1))*
ROW($1:$19),0),ROW($1:$19))+1,1)*10^ROW($1:$19)/10)</f>
        <v>23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6</v>
      </c>
      <c r="K660">
        <f>SUMPRODUCT(MID(0&amp;feed!K660,LARGE(INDEX(ISNUMBER(--MID(feed!K660,ROW($1:$19),1))*
ROW($1:$19),0),ROW($1:$19))+1,1)*10^ROW($1:$19)/10)</f>
        <v>8</v>
      </c>
      <c r="L660">
        <f>SUMPRODUCT(MID(0&amp;feed!L660,LARGE(INDEX(ISNUMBER(--MID(feed!L660,ROW($1:$19),1))*
ROW($1:$19),0),ROW($1:$19))+1,1)*10^ROW($1:$19)/10)</f>
        <v>3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757</v>
      </c>
      <c r="O660">
        <f>SUMPRODUCT(MID(0&amp;feed!O660,LARGE(INDEX(ISNUMBER(--MID(feed!O660,ROW($1:$5),1))*
ROW($1:$5),0),ROW($1:$5))+1,1)*10^ROW($1:$5)/10)</f>
        <v>230</v>
      </c>
      <c r="P660" t="str">
        <f>feed!P660</f>
        <v>Plentiful</v>
      </c>
      <c r="Q660">
        <f>IF(P660=0,40, IF(P660="Depleted",0, IF(P660="Near Depletion",10, IF(P660="Plentiful",70, IF(P660="Untapped",90,"Error")))))</f>
        <v>70</v>
      </c>
      <c r="R660" t="str">
        <f>feed!Q660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feed!R660</f>
        <v>Pacific Rim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660" t="str">
        <f>feed!U660</f>
        <v>http://blocgame.com/stats.php?id=64563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23542</v>
      </c>
      <c r="AA660" s="8">
        <f>V660/N660</f>
        <v>37.538969616908851</v>
      </c>
      <c r="AB660" s="4">
        <f>N660/6</f>
        <v>126.16666666666667</v>
      </c>
      <c r="AC660" s="4">
        <f>V660/6</f>
        <v>4736.166666666667</v>
      </c>
    </row>
    <row r="661" spans="1:29" x14ac:dyDescent="0.25">
      <c r="A661" t="str">
        <f>feed!A661</f>
        <v>Union Mech</v>
      </c>
      <c r="B661" t="str">
        <f>feed!B661</f>
        <v>Particleman</v>
      </c>
      <c r="C661" t="str">
        <f>feed!C661</f>
        <v>SPQR</v>
      </c>
      <c r="D661">
        <f>SUMPRODUCT(MID(0&amp;feed!D661,LARGE(INDEX(ISNUMBER(--MID(feed!D661,ROW($1:$19),1))*
ROW($1:$19),0),ROW($1:$19))+1,1)*10^ROW($1:$19)/10)</f>
        <v>25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0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11</v>
      </c>
      <c r="K661">
        <f>SUMPRODUCT(MID(0&amp;feed!K661,LARGE(INDEX(ISNUMBER(--MID(feed!K661,ROW($1:$19),1))*
ROW($1:$19),0),ROW($1:$19))+1,1)*10^ROW($1:$19)/10)</f>
        <v>10</v>
      </c>
      <c r="L661">
        <f>SUMPRODUCT(MID(0&amp;feed!L661,LARGE(INDEX(ISNUMBER(--MID(feed!L661,ROW($1:$19),1))*
ROW($1:$19),0),ROW($1:$19))+1,1)*10^ROW($1:$19)/10)</f>
        <v>5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756</v>
      </c>
      <c r="O661">
        <f>SUMPRODUCT(MID(0&amp;feed!O661,LARGE(INDEX(ISNUMBER(--MID(feed!O661,ROW($1:$5),1))*
ROW($1:$5),0),ROW($1:$5))+1,1)*10^ROW($1:$5)/10)</f>
        <v>211</v>
      </c>
      <c r="P661">
        <f>feed!P661</f>
        <v>0</v>
      </c>
      <c r="Q661">
        <f>IF(P661=0,40, IF(P661="Depleted",0, IF(P661="Near Depletion",10, IF(P661="Plentiful",70, IF(P661="Untapped",90,"Error")))))</f>
        <v>40</v>
      </c>
      <c r="R661" t="str">
        <f>feed!Q661</f>
        <v>Somewhat Large</v>
      </c>
      <c r="S661">
        <f>IF(R661="None",0, IF(R661="Meagre",1.5, IF(R661="Small",3, IF(R661="Mediocre",4.5, IF(R661="Somewhat Large",6, IF(R661="Large",7.5, IF(R661="Powerful",9, IF(R661="Very Powerful",10,"Error"))))))))</f>
        <v>6</v>
      </c>
      <c r="T661" t="str">
        <f>feed!R661</f>
        <v>East Africa</v>
      </c>
      <c r="U661" t="str">
        <f>feed!S661</f>
        <v>Soviet Union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661" t="str">
        <f>feed!U661</f>
        <v>http://blocgame.com/stats.php?id=64591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20470</v>
      </c>
      <c r="AA661" s="8">
        <f>V661/N661</f>
        <v>34.517195767195766</v>
      </c>
      <c r="AB661" s="4">
        <f>N661/6</f>
        <v>126</v>
      </c>
      <c r="AC661" s="4">
        <f>V661/6</f>
        <v>4349.166666666667</v>
      </c>
    </row>
    <row r="662" spans="1:29" x14ac:dyDescent="0.25">
      <c r="A662" t="str">
        <f>feed!A662</f>
        <v>MayMay</v>
      </c>
      <c r="B662" t="str">
        <f>feed!B662</f>
        <v>MayMay</v>
      </c>
      <c r="C662">
        <f>feed!C662</f>
        <v>0</v>
      </c>
      <c r="D662">
        <f>SUMPRODUCT(MID(0&amp;feed!D662,LARGE(INDEX(ISNUMBER(--MID(feed!D662,ROW($1:$19),1))*
ROW($1:$19),0),ROW($1:$19))+1,1)*10^ROW($1:$19)/10)</f>
        <v>0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Normal</v>
      </c>
      <c r="H662">
        <f>SUMPRODUCT(MID(0&amp;feed!H662,LARGE(INDEX(ISNUMBER(--MID(feed!H662,ROW($1:$1),1))*
ROW($1:$1),0),ROW($1:$1))+1,1)*10^ROW($1:$1)/10)</f>
        <v>0</v>
      </c>
      <c r="I662" t="str">
        <f>feed!I662</f>
        <v>Undisciplined Rabble</v>
      </c>
      <c r="J662">
        <f>SUMPRODUCT(MID(0&amp;feed!J662,LARGE(INDEX(ISNUMBER(--MID(feed!J662,ROW($1:$19),1))*
ROW($1:$19),0),ROW($1:$19))+1,1)*10^ROW($1:$19)/10)</f>
        <v>6</v>
      </c>
      <c r="K662">
        <f>SUMPRODUCT(MID(0&amp;feed!K662,LARGE(INDEX(ISNUMBER(--MID(feed!K662,ROW($1:$19),1))*
ROW($1:$19),0),ROW($1:$19))+1,1)*10^ROW($1:$19)/10)</f>
        <v>0</v>
      </c>
      <c r="L662">
        <f>SUMPRODUCT(MID(0&amp;feed!L662,LARGE(INDEX(ISNUMBER(--MID(feed!L662,ROW($1:$19),1))*
ROW($1:$19),0),ROW($1:$19))+1,1)*10^ROW($1:$19)/10)</f>
        <v>0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755</v>
      </c>
      <c r="O662">
        <f>SUMPRODUCT(MID(0&amp;feed!O662,LARGE(INDEX(ISNUMBER(--MID(feed!O662,ROW($1:$5),1))*
ROW($1:$5),0),ROW($1:$5))+1,1)*10^ROW($1:$5)/10)</f>
        <v>0</v>
      </c>
      <c r="P662" t="str">
        <f>feed!P662</f>
        <v>Near Depletion</v>
      </c>
      <c r="Q662">
        <f>IF(P662=0,40, IF(P662="Depleted",0, IF(P662="Near Depletion",10, IF(P662="Plentiful",70, IF(P662="Untapped",90,"Error")))))</f>
        <v>10</v>
      </c>
      <c r="R662" t="str">
        <f>feed!Q662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feed!R662</f>
        <v>Indochina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662" t="str">
        <f>feed!U662</f>
        <v>http://blocgame.com/stats.php?id=63712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>V662-H662*750-K662*375-L662*375</f>
        <v>292</v>
      </c>
      <c r="AA662" s="8">
        <f>V662/N662</f>
        <v>0.38675496688741723</v>
      </c>
      <c r="AB662" s="4">
        <f>N662/6</f>
        <v>125.83333333333333</v>
      </c>
      <c r="AC662" s="4">
        <f>V662/6</f>
        <v>48.666666666666664</v>
      </c>
    </row>
    <row r="663" spans="1:29" x14ac:dyDescent="0.25">
      <c r="A663" t="str">
        <f>feed!A663</f>
        <v>Cavetta</v>
      </c>
      <c r="B663" t="str">
        <f>feed!B663</f>
        <v>Liamv3</v>
      </c>
      <c r="C663" t="str">
        <f>feed!C663</f>
        <v>Pact of Red October</v>
      </c>
      <c r="D663">
        <f>SUMPRODUCT(MID(0&amp;feed!D663,LARGE(INDEX(ISNUMBER(--MID(feed!D663,ROW($1:$19),1))*
ROW($1:$19),0),ROW($1:$19))+1,1)*10^ROW($1:$19)/10)</f>
        <v>37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Normal</v>
      </c>
      <c r="H663">
        <f>SUMPRODUCT(MID(0&amp;feed!H663,LARGE(INDEX(ISNUMBER(--MID(feed!H663,ROW($1:$1),1))*
ROW($1:$1),0),ROW($1:$1))+1,1)*10^ROW($1:$1)/10)</f>
        <v>2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14</v>
      </c>
      <c r="K663">
        <f>SUMPRODUCT(MID(0&amp;feed!K663,LARGE(INDEX(ISNUMBER(--MID(feed!K663,ROW($1:$19),1))*
ROW($1:$19),0),ROW($1:$19))+1,1)*10^ROW($1:$19)/10)</f>
        <v>3</v>
      </c>
      <c r="L663">
        <f>SUMPRODUCT(MID(0&amp;feed!L663,LARGE(INDEX(ISNUMBER(--MID(feed!L663,ROW($1:$19),1))*
ROW($1:$19),0),ROW($1:$19))+1,1)*10^ROW($1:$19)/10)</f>
        <v>2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751</v>
      </c>
      <c r="O663">
        <f>SUMPRODUCT(MID(0&amp;feed!O663,LARGE(INDEX(ISNUMBER(--MID(feed!O663,ROW($1:$5),1))*
ROW($1:$5),0),ROW($1:$5))+1,1)*10^ROW($1:$5)/10)</f>
        <v>505</v>
      </c>
      <c r="P663" t="str">
        <f>feed!P663</f>
        <v>Untapped</v>
      </c>
      <c r="Q663">
        <f>IF(P663=0,40, IF(P663="Depleted",0, IF(P663="Near Depletion",10, IF(P663="Plentiful",70, IF(P663="Untapped",90,"Error")))))</f>
        <v>90</v>
      </c>
      <c r="R663" t="str">
        <f>feed!Q663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feed!R663</f>
        <v>Pacific Rim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663" t="str">
        <f>feed!U663</f>
        <v>http://blocgame.com/stats.php?id=64933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26041</v>
      </c>
      <c r="AA663" s="8">
        <f>V663/N663</f>
        <v>39.169107856191744</v>
      </c>
      <c r="AB663" s="4">
        <f>N663/6</f>
        <v>125.16666666666667</v>
      </c>
      <c r="AC663" s="4">
        <f>V663/6</f>
        <v>4902.666666666667</v>
      </c>
    </row>
    <row r="664" spans="1:29" x14ac:dyDescent="0.25">
      <c r="A664" t="str">
        <f>feed!A664</f>
        <v>Gerik</v>
      </c>
      <c r="B664" t="str">
        <f>feed!B664</f>
        <v>SeaQuest</v>
      </c>
      <c r="C664" t="str">
        <f>feed!C664</f>
        <v>PIRATES</v>
      </c>
      <c r="D664">
        <f>SUMPRODUCT(MID(0&amp;feed!D664,LARGE(INDEX(ISNUMBER(--MID(feed!D664,ROW($1:$19),1))*
ROW($1:$19),0),ROW($1:$19))+1,1)*10^ROW($1:$19)/10)</f>
        <v>27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Good</v>
      </c>
      <c r="H664">
        <f>SUMPRODUCT(MID(0&amp;feed!H664,LARGE(INDEX(ISNUMBER(--MID(feed!H664,ROW($1:$1),1))*
ROW($1:$1),0),ROW($1:$1))+1,1)*10^ROW($1:$1)/10)</f>
        <v>1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47</v>
      </c>
      <c r="K664">
        <f>SUMPRODUCT(MID(0&amp;feed!K664,LARGE(INDEX(ISNUMBER(--MID(feed!K664,ROW($1:$19),1))*
ROW($1:$19),0),ROW($1:$19))+1,1)*10^ROW($1:$19)/10)</f>
        <v>3</v>
      </c>
      <c r="L664">
        <f>SUMPRODUCT(MID(0&amp;feed!L664,LARGE(INDEX(ISNUMBER(--MID(feed!L664,ROW($1:$19),1))*
ROW($1:$19),0),ROW($1:$19))+1,1)*10^ROW($1:$19)/10)</f>
        <v>3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750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>
        <f>IF(P664=0,40, IF(P664="Depleted",0, IF(P664="Near Depletion",10, IF(P664="Plentiful",70, IF(P664="Untapped",90,"Error")))))</f>
        <v>90</v>
      </c>
      <c r="R664" t="str">
        <f>feed!Q664</f>
        <v>Meagre</v>
      </c>
      <c r="S664">
        <f>IF(R664="None",0, IF(R664="Meagre",1.5, IF(R664="Small",3, IF(R664="Mediocre",4.5, IF(R664="Somewhat Large",6, IF(R664="Large",7.5, IF(R664="Powerful",9, IF(R664="Very Powerful",10,"Error"))))))))</f>
        <v>1.5</v>
      </c>
      <c r="T664" t="str">
        <f>feed!R664</f>
        <v>Pacific Rim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64" t="str">
        <f>feed!U664</f>
        <v>http://blocgame.com/stats.php?id=62864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>V664-H664*750-K664*375-L664*375</f>
        <v>7683</v>
      </c>
      <c r="AA664" s="8">
        <f>V664/N664</f>
        <v>14.244</v>
      </c>
      <c r="AB664" s="4">
        <f>N664/6</f>
        <v>125</v>
      </c>
      <c r="AC664" s="4">
        <f>V664/6</f>
        <v>1780.5</v>
      </c>
    </row>
    <row r="665" spans="1:29" x14ac:dyDescent="0.25">
      <c r="A665" t="str">
        <f>feed!A665</f>
        <v>Ambon</v>
      </c>
      <c r="B665" t="str">
        <f>feed!B665</f>
        <v>Chalkface</v>
      </c>
      <c r="C665" t="str">
        <f>feed!C665</f>
        <v>The Order</v>
      </c>
      <c r="D665">
        <f>SUMPRODUCT(MID(0&amp;feed!D665,LARGE(INDEX(ISNUMBER(--MID(feed!D665,ROW($1:$19),1))*
ROW($1:$19),0),ROW($1:$19))+1,1)*10^ROW($1:$19)/10)</f>
        <v>99</v>
      </c>
      <c r="E665">
        <f>SUMPRODUCT(MID(0&amp;feed!E665,LARGE(INDEX(ISNUMBER(--MID(feed!E665,ROW($1:$19),1))*
ROW($1:$19),0),ROW($1:$19))+1,1)*10^ROW($1:$19)/10)</f>
        <v>1</v>
      </c>
      <c r="F665" t="str">
        <f>feed!F665</f>
        <v>Korean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4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17</v>
      </c>
      <c r="K665">
        <f>SUMPRODUCT(MID(0&amp;feed!K665,LARGE(INDEX(ISNUMBER(--MID(feed!K665,ROW($1:$19),1))*
ROW($1:$19),0),ROW($1:$19))+1,1)*10^ROW($1:$19)/10)</f>
        <v>20</v>
      </c>
      <c r="L665">
        <f>SUMPRODUCT(MID(0&amp;feed!L665,LARGE(INDEX(ISNUMBER(--MID(feed!L665,ROW($1:$19),1))*
ROW($1:$19),0),ROW($1:$19))+1,1)*10^ROW($1:$19)/10)</f>
        <v>5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748</v>
      </c>
      <c r="O665">
        <f>SUMPRODUCT(MID(0&amp;feed!O665,LARGE(INDEX(ISNUMBER(--MID(feed!O665,ROW($1:$5),1))*
ROW($1:$5),0),ROW($1:$5))+1,1)*10^ROW($1:$5)/10)</f>
        <v>281</v>
      </c>
      <c r="P665" t="str">
        <f>feed!P665</f>
        <v>Untapped</v>
      </c>
      <c r="Q665">
        <f>IF(P665=0,40, IF(P665="Depleted",0, IF(P665="Near Depletion",10, IF(P665="Plentiful",70, IF(P665="Untapped",90,"Error")))))</f>
        <v>90</v>
      </c>
      <c r="R665" t="str">
        <f>feed!Q665</f>
        <v>Powerful</v>
      </c>
      <c r="S665">
        <f>IF(R665="None",0, IF(R665="Meagre",1.5, IF(R665="Small",3, IF(R665="Mediocre",4.5, IF(R665="Somewhat Large",6, IF(R665="Large",7.5, IF(R665="Powerful",9, IF(R665="Very Powerful",10,"Error"))))))))</f>
        <v>9</v>
      </c>
      <c r="T665" t="str">
        <f>feed!R665</f>
        <v>Pacific Rim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665" t="str">
        <f>feed!U665</f>
        <v>http://blocgame.com/stats.php?id=42744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>V665-H665*750-K665*375-L665*375</f>
        <v>23237</v>
      </c>
      <c r="AA665" s="8">
        <f>V665/N665</f>
        <v>47.609625668449198</v>
      </c>
      <c r="AB665" s="4">
        <f>N665/6</f>
        <v>124.66666666666667</v>
      </c>
      <c r="AC665" s="4">
        <f>V665/6</f>
        <v>5935.333333333333</v>
      </c>
    </row>
    <row r="666" spans="1:29" x14ac:dyDescent="0.25">
      <c r="A666" t="str">
        <f>feed!A666</f>
        <v>Ussk</v>
      </c>
      <c r="B666" t="str">
        <f>feed!B666</f>
        <v>Sabariahhisham</v>
      </c>
      <c r="C666" t="str">
        <f>feed!C666</f>
        <v>PIRATES</v>
      </c>
      <c r="D666">
        <f>SUMPRODUCT(MID(0&amp;feed!D666,LARGE(INDEX(ISNUMBER(--MID(feed!D666,ROW($1:$19),1))*
ROW($1:$19),0),ROW($1:$19))+1,1)*10^ROW($1:$19)/10)</f>
        <v>31</v>
      </c>
      <c r="E666">
        <f>SUMPRODUCT(MID(0&amp;feed!E666,LARGE(INDEX(ISNUMBER(--MID(feed!E666,ROW($1:$19),1))*
ROW($1:$19),0),ROW($1:$19))+1,1)*10^ROW($1:$19)/10)</f>
        <v>0</v>
      </c>
      <c r="F666" t="str">
        <f>feed!F666</f>
        <v>Korean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2</v>
      </c>
      <c r="I666" t="str">
        <f>feed!I666</f>
        <v>Standard</v>
      </c>
      <c r="J666">
        <f>SUMPRODUCT(MID(0&amp;feed!J666,LARGE(INDEX(ISNUMBER(--MID(feed!J666,ROW($1:$19),1))*
ROW($1:$19),0),ROW($1:$19))+1,1)*10^ROW($1:$19)/10)</f>
        <v>1</v>
      </c>
      <c r="K666">
        <f>SUMPRODUCT(MID(0&amp;feed!K666,LARGE(INDEX(ISNUMBER(--MID(feed!K666,ROW($1:$19),1))*
ROW($1:$19),0),ROW($1:$19))+1,1)*10^ROW($1:$19)/10)</f>
        <v>8</v>
      </c>
      <c r="L666">
        <f>SUMPRODUCT(MID(0&amp;feed!L666,LARGE(INDEX(ISNUMBER(--MID(feed!L666,ROW($1:$19),1))*
ROW($1:$19),0),ROW($1:$19))+1,1)*10^ROW($1:$19)/10)</f>
        <v>9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746</v>
      </c>
      <c r="O666">
        <f>SUMPRODUCT(MID(0&amp;feed!O666,LARGE(INDEX(ISNUMBER(--MID(feed!O666,ROW($1:$5),1))*
ROW($1:$5),0),ROW($1:$5))+1,1)*10^ROW($1:$5)/10)</f>
        <v>926</v>
      </c>
      <c r="P666" t="str">
        <f>feed!P666</f>
        <v>Depleted</v>
      </c>
      <c r="Q666">
        <f>IF(P666=0,40, IF(P666="Depleted",0, IF(P666="Near Depletion",10, IF(P666="Plentiful",70, IF(P666="Untapped",90,"Error")))))</f>
        <v>0</v>
      </c>
      <c r="R666" t="str">
        <f>feed!Q666</f>
        <v>Mediocre</v>
      </c>
      <c r="S666">
        <f>IF(R666="None",0, IF(R666="Meagre",1.5, IF(R666="Small",3, IF(R666="Mediocre",4.5, IF(R666="Somewhat Large",6, IF(R666="Large",7.5, IF(R666="Powerful",9, IF(R666="Very Powerful",10,"Error"))))))))</f>
        <v>4.5</v>
      </c>
      <c r="T666" t="str">
        <f>feed!R666</f>
        <v>Arabia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666" t="str">
        <f>feed!U666</f>
        <v>http://blocgame.com/stats.php?id=62132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>V666-H666*750-K666*375-L666*375</f>
        <v>7355</v>
      </c>
      <c r="AA666" s="8">
        <f>V666/N666</f>
        <v>20.415549597855229</v>
      </c>
      <c r="AB666" s="4">
        <f>N666/6</f>
        <v>124.33333333333333</v>
      </c>
      <c r="AC666" s="4">
        <f>V666/6</f>
        <v>2538.3333333333335</v>
      </c>
    </row>
    <row r="667" spans="1:29" x14ac:dyDescent="0.25">
      <c r="A667" t="str">
        <f>feed!A667</f>
        <v>Peopleoil</v>
      </c>
      <c r="B667" t="str">
        <f>feed!B667</f>
        <v>newname</v>
      </c>
      <c r="C667" t="str">
        <f>feed!C667</f>
        <v>The Federal Colonies</v>
      </c>
      <c r="D667">
        <f>SUMPRODUCT(MID(0&amp;feed!D667,LARGE(INDEX(ISNUMBER(--MID(feed!D667,ROW($1:$19),1))*
ROW($1:$19),0),ROW($1:$19))+1,1)*10^ROW($1:$19)/10)</f>
        <v>71</v>
      </c>
      <c r="E667">
        <f>SUMPRODUCT(MID(0&amp;feed!E667,LARGE(INDEX(ISNUMBER(--MID(feed!E667,ROW($1:$19),1))*
ROW($1:$19),0),ROW($1:$19))+1,1)*10^ROW($1:$19)/10)</f>
        <v>1</v>
      </c>
      <c r="F667" t="str">
        <f>feed!F667</f>
        <v>Second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2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16</v>
      </c>
      <c r="K667">
        <f>SUMPRODUCT(MID(0&amp;feed!K667,LARGE(INDEX(ISNUMBER(--MID(feed!K667,ROW($1:$19),1))*
ROW($1:$19),0),ROW($1:$19))+1,1)*10^ROW($1:$19)/10)</f>
        <v>15</v>
      </c>
      <c r="L667">
        <f>SUMPRODUCT(MID(0&amp;feed!L667,LARGE(INDEX(ISNUMBER(--MID(feed!L667,ROW($1:$19),1))*
ROW($1:$19),0),ROW($1:$19))+1,1)*10^ROW($1:$19)/10)</f>
        <v>7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742</v>
      </c>
      <c r="O667">
        <f>SUMPRODUCT(MID(0&amp;feed!O667,LARGE(INDEX(ISNUMBER(--MID(feed!O667,ROW($1:$5),1))*
ROW($1:$5),0),ROW($1:$5))+1,1)*10^ROW($1:$5)/10)</f>
        <v>3973</v>
      </c>
      <c r="P667" t="str">
        <f>feed!P667</f>
        <v>Near Depletion</v>
      </c>
      <c r="Q667">
        <f>IF(P667=0,40, IF(P667="Depleted",0, IF(P667="Near Depletion",10, IF(P667="Plentiful",70, IF(P667="Untapped",90,"Error")))))</f>
        <v>10</v>
      </c>
      <c r="R667" t="str">
        <f>feed!Q667</f>
        <v>Very Powerful</v>
      </c>
      <c r="S667">
        <f>IF(R667="None",0, IF(R667="Meagre",1.5, IF(R667="Small",3, IF(R667="Mediocre",4.5, IF(R667="Somewhat Large",6, IF(R667="Large",7.5, IF(R667="Powerful",9, IF(R667="Very Powerful",10,"Error"))))))))</f>
        <v>10</v>
      </c>
      <c r="T667" t="str">
        <f>feed!R667</f>
        <v>Egypt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667" t="str">
        <f>feed!U667</f>
        <v>http://blocgame.com/stats.php?id=59041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26645</v>
      </c>
      <c r="AA667" s="8">
        <f>V667/N667</f>
        <v>49.049865229110509</v>
      </c>
      <c r="AB667" s="4">
        <f>N667/6</f>
        <v>123.66666666666667</v>
      </c>
      <c r="AC667" s="4">
        <f>V667/6</f>
        <v>6065.833333333333</v>
      </c>
    </row>
    <row r="668" spans="1:29" x14ac:dyDescent="0.25">
      <c r="A668" t="str">
        <f>feed!A668</f>
        <v>Azari</v>
      </c>
      <c r="B668" t="str">
        <f>feed!B668</f>
        <v>LOLDAROFL</v>
      </c>
      <c r="C668">
        <f>feed!C668</f>
        <v>0</v>
      </c>
      <c r="D668">
        <f>SUMPRODUCT(MID(0&amp;feed!D668,LARGE(INDEX(ISNUMBER(--MID(feed!D668,ROW($1:$19),1))*
ROW($1:$19),0),ROW($1:$19))+1,1)*10^ROW($1:$19)/10)</f>
        <v>6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0</v>
      </c>
      <c r="I668" t="str">
        <f>feed!I668</f>
        <v>Elite</v>
      </c>
      <c r="J668">
        <f>SUMPRODUCT(MID(0&amp;feed!J668,LARGE(INDEX(ISNUMBER(--MID(feed!J668,ROW($1:$19),1))*
ROW($1:$19),0),ROW($1:$19))+1,1)*10^ROW($1:$19)/10)</f>
        <v>161</v>
      </c>
      <c r="K668">
        <f>SUMPRODUCT(MID(0&amp;feed!K668,LARGE(INDEX(ISNUMBER(--MID(feed!K668,ROW($1:$19),1))*
ROW($1:$19),0),ROW($1:$19))+1,1)*10^ROW($1:$19)/10)</f>
        <v>2</v>
      </c>
      <c r="L668">
        <f>SUMPRODUCT(MID(0&amp;feed!L668,LARGE(INDEX(ISNUMBER(--MID(feed!L668,ROW($1:$19),1))*
ROW($1:$19),0),ROW($1:$19))+1,1)*10^ROW($1:$19)/10)</f>
        <v>1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742</v>
      </c>
      <c r="O668">
        <f>SUMPRODUCT(MID(0&amp;feed!O668,LARGE(INDEX(ISNUMBER(--MID(feed!O668,ROW($1:$5),1))*
ROW($1:$5),0),ROW($1:$5))+1,1)*10^ROW($1:$5)/10)</f>
        <v>302</v>
      </c>
      <c r="P668" t="str">
        <f>feed!P668</f>
        <v>Untapped</v>
      </c>
      <c r="Q668">
        <f>IF(P668=0,40, IF(P668="Depleted",0, IF(P668="Near Depletion",10, IF(P668="Plentiful",70, IF(P668="Untapped",90,"Error")))))</f>
        <v>90</v>
      </c>
      <c r="R668" t="str">
        <f>feed!Q668</f>
        <v>Meagre</v>
      </c>
      <c r="S668">
        <f>IF(R668="None",0, IF(R668="Meagre",1.5, IF(R668="Small",3, IF(R668="Mediocre",4.5, IF(R668="Somewhat Large",6, IF(R668="Large",7.5, IF(R668="Powerful",9, IF(R668="Very Powerful",10,"Error"))))))))</f>
        <v>1.5</v>
      </c>
      <c r="T668" t="str">
        <f>feed!R668</f>
        <v>China</v>
      </c>
      <c r="U668" t="str">
        <f>feed!S668</f>
        <v>Neutral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668" t="str">
        <f>feed!U668</f>
        <v>http://blocgame.com/stats.php?id=64199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>V668-H668*750-K668*375-L668*375</f>
        <v>15375</v>
      </c>
      <c r="AA668" s="8">
        <f>V668/N668</f>
        <v>22.237196765498652</v>
      </c>
      <c r="AB668" s="4">
        <f>N668/6</f>
        <v>123.66666666666667</v>
      </c>
      <c r="AC668" s="4">
        <f>V668/6</f>
        <v>2750</v>
      </c>
    </row>
    <row r="669" spans="1:29" x14ac:dyDescent="0.25">
      <c r="A669" t="str">
        <f>feed!A669</f>
        <v>Orange Julius</v>
      </c>
      <c r="B669" t="str">
        <f>feed!B669</f>
        <v>5dollarcheezit</v>
      </c>
      <c r="C669" t="str">
        <f>feed!C669</f>
        <v>The Hetairoi Guild</v>
      </c>
      <c r="D669">
        <f>SUMPRODUCT(MID(0&amp;feed!D669,LARGE(INDEX(ISNUMBER(--MID(feed!D669,ROW($1:$19),1))*
ROW($1:$19),0),ROW($1:$19))+1,1)*10^ROW($1:$19)/10)</f>
        <v>79</v>
      </c>
      <c r="E669">
        <f>SUMPRODUCT(MID(0&amp;feed!E669,LARGE(INDEX(ISNUMBER(--MID(feed!E669,ROW($1:$19),1))*
ROW($1:$19),0),ROW($1:$19))+1,1)*10^ROW($1:$19)/10)</f>
        <v>4</v>
      </c>
      <c r="F669" t="str">
        <f>feed!F669</f>
        <v>Second World War surplus</v>
      </c>
      <c r="G669" t="str">
        <f>feed!G669</f>
        <v>Angelic</v>
      </c>
      <c r="H669">
        <f>SUMPRODUCT(MID(0&amp;feed!H669,LARGE(INDEX(ISNUMBER(--MID(feed!H669,ROW($1:$1),1))*
ROW($1:$1),0),ROW($1:$1))+1,1)*10^ROW($1:$1)/10)</f>
        <v>2</v>
      </c>
      <c r="I669" t="str">
        <f>feed!I669</f>
        <v>Standard</v>
      </c>
      <c r="J669">
        <f>SUMPRODUCT(MID(0&amp;feed!J669,LARGE(INDEX(ISNUMBER(--MID(feed!J669,ROW($1:$19),1))*
ROW($1:$19),0),ROW($1:$19))+1,1)*10^ROW($1:$19)/10)</f>
        <v>16</v>
      </c>
      <c r="K669">
        <f>SUMPRODUCT(MID(0&amp;feed!K669,LARGE(INDEX(ISNUMBER(--MID(feed!K669,ROW($1:$19),1))*
ROW($1:$19),0),ROW($1:$19))+1,1)*10^ROW($1:$19)/10)</f>
        <v>10</v>
      </c>
      <c r="L669">
        <f>SUMPRODUCT(MID(0&amp;feed!L669,LARGE(INDEX(ISNUMBER(--MID(feed!L669,ROW($1:$19),1))*
ROW($1:$19),0),ROW($1:$19))+1,1)*10^ROW($1:$19)/10)</f>
        <v>6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741</v>
      </c>
      <c r="O669">
        <f>SUMPRODUCT(MID(0&amp;feed!O669,LARGE(INDEX(ISNUMBER(--MID(feed!O669,ROW($1:$5),1))*
ROW($1:$5),0),ROW($1:$5))+1,1)*10^ROW($1:$5)/10)</f>
        <v>746</v>
      </c>
      <c r="P669" t="str">
        <f>feed!P669</f>
        <v>Plentiful</v>
      </c>
      <c r="Q669">
        <f>IF(P669=0,40, IF(P669="Depleted",0, IF(P669="Near Depletion",10, IF(P669="Plentiful",70, IF(P669="Untapped",90,"Error")))))</f>
        <v>70</v>
      </c>
      <c r="R669" t="str">
        <f>feed!Q669</f>
        <v>Very Powerful</v>
      </c>
      <c r="S669">
        <f>IF(R669="None",0, IF(R669="Meagre",1.5, IF(R669="Small",3, IF(R669="Mediocre",4.5, IF(R669="Somewhat Large",6, IF(R669="Large",7.5, IF(R669="Powerful",9, IF(R669="Very Powerful",10,"Error"))))))))</f>
        <v>10</v>
      </c>
      <c r="T669" t="str">
        <f>feed!R669</f>
        <v>East Africa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669" t="str">
        <f>feed!U669</f>
        <v>http://blocgame.com/stats.php?id=46049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16559</v>
      </c>
      <c r="AA669" s="8">
        <f>V669/N669</f>
        <v>32.468286099865047</v>
      </c>
      <c r="AB669" s="4">
        <f>N669/6</f>
        <v>123.5</v>
      </c>
      <c r="AC669" s="4">
        <f>V669/6</f>
        <v>4009.8333333333335</v>
      </c>
    </row>
    <row r="670" spans="1:29" x14ac:dyDescent="0.25">
      <c r="A670" t="str">
        <f>feed!A670</f>
        <v>Abgmahdahmarah</v>
      </c>
      <c r="B670" t="str">
        <f>feed!B670</f>
        <v>Abgbesar</v>
      </c>
      <c r="C670" t="str">
        <f>feed!C670</f>
        <v>PIRATES</v>
      </c>
      <c r="D670">
        <f>SUMPRODUCT(MID(0&amp;feed!D670,LARGE(INDEX(ISNUMBER(--MID(feed!D670,ROW($1:$19),1))*
ROW($1:$19),0),ROW($1:$19))+1,1)*10^ROW($1:$19)/10)</f>
        <v>25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2</v>
      </c>
      <c r="I670" t="str">
        <f>feed!I670</f>
        <v>Elite</v>
      </c>
      <c r="J670">
        <f>SUMPRODUCT(MID(0&amp;feed!J670,LARGE(INDEX(ISNUMBER(--MID(feed!J670,ROW($1:$19),1))*
ROW($1:$19),0),ROW($1:$19))+1,1)*10^ROW($1:$19)/10)</f>
        <v>3</v>
      </c>
      <c r="K670">
        <f>SUMPRODUCT(MID(0&amp;feed!K670,LARGE(INDEX(ISNUMBER(--MID(feed!K670,ROW($1:$19),1))*
ROW($1:$19),0),ROW($1:$19))+1,1)*10^ROW($1:$19)/10)</f>
        <v>15</v>
      </c>
      <c r="L670">
        <f>SUMPRODUCT(MID(0&amp;feed!L670,LARGE(INDEX(ISNUMBER(--MID(feed!L670,ROW($1:$19),1))*
ROW($1:$19),0),ROW($1:$19))+1,1)*10^ROW($1:$19)/10)</f>
        <v>7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740</v>
      </c>
      <c r="O670">
        <f>SUMPRODUCT(MID(0&amp;feed!O670,LARGE(INDEX(ISNUMBER(--MID(feed!O670,ROW($1:$5),1))*
ROW($1:$5),0),ROW($1:$5))+1,1)*10^ROW($1:$5)/10)</f>
        <v>49</v>
      </c>
      <c r="P670" t="str">
        <f>feed!P670</f>
        <v>Untapped</v>
      </c>
      <c r="Q670">
        <f>IF(P670=0,40, IF(P670="Depleted",0, IF(P670="Near Depletion",10, IF(P670="Plentiful",70, IF(P670="Untapped",90,"Error")))))</f>
        <v>90</v>
      </c>
      <c r="R670" t="str">
        <f>feed!Q670</f>
        <v>Somewhat Large</v>
      </c>
      <c r="S670">
        <f>IF(R670="None",0, IF(R670="Meagre",1.5, IF(R670="Small",3, IF(R670="Mediocre",4.5, IF(R670="Somewhat Large",6, IF(R670="Large",7.5, IF(R670="Powerful",9, IF(R670="Very Powerful",10,"Error"))))))))</f>
        <v>6</v>
      </c>
      <c r="T670" t="str">
        <f>feed!R670</f>
        <v>East Indies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670" t="str">
        <f>feed!U670</f>
        <v>http://blocgame.com/stats.php?id=64851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13386</v>
      </c>
      <c r="AA670" s="8">
        <f>V670/N670</f>
        <v>31.264864864864865</v>
      </c>
      <c r="AB670" s="4">
        <f>N670/6</f>
        <v>123.33333333333333</v>
      </c>
      <c r="AC670" s="4">
        <f>V670/6</f>
        <v>3856</v>
      </c>
    </row>
    <row r="671" spans="1:29" x14ac:dyDescent="0.25">
      <c r="A671" t="str">
        <f>feed!A671</f>
        <v>JapaneseMeme</v>
      </c>
      <c r="B671" t="str">
        <f>feed!B671</f>
        <v>Leonardotse</v>
      </c>
      <c r="C671">
        <f>feed!C671</f>
        <v>0</v>
      </c>
      <c r="D671">
        <f>SUMPRODUCT(MID(0&amp;feed!D671,LARGE(INDEX(ISNUMBER(--MID(feed!D671,ROW($1:$19),1))*
ROW($1:$19),0),ROW($1:$19))+1,1)*10^ROW($1:$19)/10)</f>
        <v>11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Finest of the 19th century</v>
      </c>
      <c r="G671" t="str">
        <f>feed!G671</f>
        <v>Angelic</v>
      </c>
      <c r="H671">
        <f>SUMPRODUCT(MID(0&amp;feed!H671,LARGE(INDEX(ISNUMBER(--MID(feed!H671,ROW($1:$1),1))*
ROW($1:$1),0),ROW($1:$1))+1,1)*10^ROW($1:$1)/10)</f>
        <v>0</v>
      </c>
      <c r="I671" t="str">
        <f>feed!I671</f>
        <v>Undisciplined Rabble</v>
      </c>
      <c r="J671">
        <f>SUMPRODUCT(MID(0&amp;feed!J671,LARGE(INDEX(ISNUMBER(--MID(feed!J671,ROW($1:$19),1))*
ROW($1:$19),0),ROW($1:$19))+1,1)*10^ROW($1:$19)/10)</f>
        <v>17</v>
      </c>
      <c r="K671">
        <f>SUMPRODUCT(MID(0&amp;feed!K671,LARGE(INDEX(ISNUMBER(--MID(feed!K671,ROW($1:$19),1))*
ROW($1:$19),0),ROW($1:$19))+1,1)*10^ROW($1:$19)/10)</f>
        <v>4</v>
      </c>
      <c r="L671">
        <f>SUMPRODUCT(MID(0&amp;feed!L671,LARGE(INDEX(ISNUMBER(--MID(feed!L671,ROW($1:$19),1))*
ROW($1:$19),0),ROW($1:$19))+1,1)*10^ROW($1:$19)/10)</f>
        <v>0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739</v>
      </c>
      <c r="O671">
        <f>SUMPRODUCT(MID(0&amp;feed!O671,LARGE(INDEX(ISNUMBER(--MID(feed!O671,ROW($1:$5),1))*
ROW($1:$5),0),ROW($1:$5))+1,1)*10^ROW($1:$5)/10)</f>
        <v>37</v>
      </c>
      <c r="P671" t="str">
        <f>feed!P671</f>
        <v>Untapped</v>
      </c>
      <c r="Q671">
        <f>IF(P671=0,40, IF(P671="Depleted",0, IF(P671="Near Depletion",10, IF(P671="Plentiful",70, IF(P671="Untapped",90,"Error")))))</f>
        <v>90</v>
      </c>
      <c r="R671" t="str">
        <f>feed!Q671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feed!R671</f>
        <v>Pacific Rim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671" t="str">
        <f>feed!U671</f>
        <v>http://blocgame.com/stats.php?id=64540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>V671-H671*750-K671*375-L671*375</f>
        <v>6220</v>
      </c>
      <c r="AA671" s="8">
        <f>V671/N671</f>
        <v>10.446549391069013</v>
      </c>
      <c r="AB671" s="4">
        <f>N671/6</f>
        <v>123.16666666666667</v>
      </c>
      <c r="AC671" s="4">
        <f>V671/6</f>
        <v>1286.6666666666667</v>
      </c>
    </row>
    <row r="672" spans="1:29" x14ac:dyDescent="0.25">
      <c r="A672" t="str">
        <f>feed!A672</f>
        <v>Zanyaristan</v>
      </c>
      <c r="B672" t="str">
        <f>feed!B672</f>
        <v>Zanyar</v>
      </c>
      <c r="C672" t="str">
        <f>feed!C672</f>
        <v>Pact of Red October</v>
      </c>
      <c r="D672">
        <f>SUMPRODUCT(MID(0&amp;feed!D672,LARGE(INDEX(ISNUMBER(--MID(feed!D672,ROW($1:$19),1))*
ROW($1:$19),0),ROW($1:$19))+1,1)*10^ROW($1:$19)/10)</f>
        <v>58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2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18</v>
      </c>
      <c r="K672">
        <f>SUMPRODUCT(MID(0&amp;feed!K672,LARGE(INDEX(ISNUMBER(--MID(feed!K672,ROW($1:$19),1))*
ROW($1:$19),0),ROW($1:$19))+1,1)*10^ROW($1:$19)/10)</f>
        <v>7</v>
      </c>
      <c r="L672">
        <f>SUMPRODUCT(MID(0&amp;feed!L672,LARGE(INDEX(ISNUMBER(--MID(feed!L672,ROW($1:$19),1))*
ROW($1:$19),0),ROW($1:$19))+1,1)*10^ROW($1:$19)/10)</f>
        <v>5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738</v>
      </c>
      <c r="O672">
        <f>SUMPRODUCT(MID(0&amp;feed!O672,LARGE(INDEX(ISNUMBER(--MID(feed!O672,ROW($1:$5),1))*
ROW($1:$5),0),ROW($1:$5))+1,1)*10^ROW($1:$5)/10)</f>
        <v>2244</v>
      </c>
      <c r="P672">
        <f>feed!P672</f>
        <v>0</v>
      </c>
      <c r="Q672">
        <f>IF(P672=0,40, IF(P672="Depleted",0, IF(P672="Near Depletion",10, IF(P672="Plentiful",70, IF(P672="Untapped",90,"Error")))))</f>
        <v>40</v>
      </c>
      <c r="R672" t="str">
        <f>feed!Q672</f>
        <v>Mediocre</v>
      </c>
      <c r="S672">
        <f>IF(R672="None",0, IF(R672="Meagre",1.5, IF(R672="Small",3, IF(R672="Mediocre",4.5, IF(R672="Somewhat Large",6, IF(R672="Large",7.5, IF(R672="Powerful",9, IF(R672="Very Powerful",10,"Error"))))))))</f>
        <v>4.5</v>
      </c>
      <c r="T672" t="str">
        <f>feed!R672</f>
        <v>Mesopotamia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672" t="str">
        <f>feed!U672</f>
        <v>http://blocgame.com/stats.php?id=64891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>V672-H672*750-K672*375-L672*375</f>
        <v>14186</v>
      </c>
      <c r="AA672" s="8">
        <f>V672/N672</f>
        <v>27.352303523035232</v>
      </c>
      <c r="AB672" s="4">
        <f>N672/6</f>
        <v>123</v>
      </c>
      <c r="AC672" s="4">
        <f>V672/6</f>
        <v>3364.3333333333335</v>
      </c>
    </row>
    <row r="673" spans="1:29" x14ac:dyDescent="0.25">
      <c r="A673" t="str">
        <f>feed!A673</f>
        <v>Yamada</v>
      </c>
      <c r="B673" t="str">
        <f>feed!B673</f>
        <v>Yamazaki</v>
      </c>
      <c r="C673" t="str">
        <f>feed!C673</f>
        <v>Steel Brotherhood</v>
      </c>
      <c r="D673">
        <f>SUMPRODUCT(MID(0&amp;feed!D673,LARGE(INDEX(ISNUMBER(--MID(feed!D673,ROW($1:$19),1))*
ROW($1:$19),0),ROW($1:$19))+1,1)*10^ROW($1:$19)/10)</f>
        <v>41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Normal</v>
      </c>
      <c r="H673">
        <f>SUMPRODUCT(MID(0&amp;feed!H673,LARGE(INDEX(ISNUMBER(--MID(feed!H673,ROW($1:$1),1))*
ROW($1:$1),0),ROW($1:$1))+1,1)*10^ROW($1:$1)/10)</f>
        <v>1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4</v>
      </c>
      <c r="K673">
        <f>SUMPRODUCT(MID(0&amp;feed!K673,LARGE(INDEX(ISNUMBER(--MID(feed!K673,ROW($1:$19),1))*
ROW($1:$19),0),ROW($1:$19))+1,1)*10^ROW($1:$19)/10)</f>
        <v>9</v>
      </c>
      <c r="L673">
        <f>SUMPRODUCT(MID(0&amp;feed!L673,LARGE(INDEX(ISNUMBER(--MID(feed!L673,ROW($1:$19),1))*
ROW($1:$19),0),ROW($1:$19))+1,1)*10^ROW($1:$19)/10)</f>
        <v>1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737</v>
      </c>
      <c r="O673">
        <f>SUMPRODUCT(MID(0&amp;feed!O673,LARGE(INDEX(ISNUMBER(--MID(feed!O673,ROW($1:$5),1))*
ROW($1:$5),0),ROW($1:$5))+1,1)*10^ROW($1:$5)/10)</f>
        <v>288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Large</v>
      </c>
      <c r="S673">
        <f>IF(R673="None",0, IF(R673="Meagre",1.5, IF(R673="Small",3, IF(R673="Mediocre",4.5, IF(R673="Somewhat Large",6, IF(R673="Large",7.5, IF(R673="Powerful",9, IF(R673="Very Powerful",10,"Error"))))))))</f>
        <v>7.5</v>
      </c>
      <c r="T673" t="str">
        <f>feed!R673</f>
        <v>Pacific Rim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673" t="str">
        <f>feed!U673</f>
        <v>http://blocgame.com/stats.php?id=64884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31569</v>
      </c>
      <c r="AA673" s="8">
        <f>V673/N673</f>
        <v>48.940298507462686</v>
      </c>
      <c r="AB673" s="4">
        <f>N673/6</f>
        <v>122.83333333333333</v>
      </c>
      <c r="AC673" s="4">
        <f>V673/6</f>
        <v>6011.5</v>
      </c>
    </row>
    <row r="674" spans="1:29" x14ac:dyDescent="0.25">
      <c r="A674" t="str">
        <f>feed!A674</f>
        <v>lobai91</v>
      </c>
      <c r="B674" t="str">
        <f>feed!B674</f>
        <v>tokarab</v>
      </c>
      <c r="C674" t="str">
        <f>feed!C674</f>
        <v>PIRATES</v>
      </c>
      <c r="D674">
        <f>SUMPRODUCT(MID(0&amp;feed!D674,LARGE(INDEX(ISNUMBER(--MID(feed!D674,ROW($1:$19),1))*
ROW($1:$19),0),ROW($1:$19))+1,1)*10^ROW($1:$19)/10)</f>
        <v>38</v>
      </c>
      <c r="E674">
        <f>SUMPRODUCT(MID(0&amp;feed!E674,LARGE(INDEX(ISNUMBER(--MID(feed!E674,ROW($1:$19),1))*
ROW($1:$19),0),ROW($1:$19))+1,1)*10^ROW($1:$19)/10)</f>
        <v>5</v>
      </c>
      <c r="F674" t="str">
        <f>feed!F674</f>
        <v>First World War surplus</v>
      </c>
      <c r="G674" t="str">
        <f>feed!G674</f>
        <v>Nice</v>
      </c>
      <c r="H674">
        <f>SUMPRODUCT(MID(0&amp;feed!H674,LARGE(INDEX(ISNUMBER(--MID(feed!H674,ROW($1:$1),1))*
ROW($1:$1),0),ROW($1:$1))+1,1)*10^ROW($1:$1)/10)</f>
        <v>2</v>
      </c>
      <c r="I674" t="str">
        <f>feed!I674</f>
        <v>Good</v>
      </c>
      <c r="J674">
        <f>SUMPRODUCT(MID(0&amp;feed!J674,LARGE(INDEX(ISNUMBER(--MID(feed!J674,ROW($1:$19),1))*
ROW($1:$19),0),ROW($1:$19))+1,1)*10^ROW($1:$19)/10)</f>
        <v>23</v>
      </c>
      <c r="K674">
        <f>SUMPRODUCT(MID(0&amp;feed!K674,LARGE(INDEX(ISNUMBER(--MID(feed!K674,ROW($1:$19),1))*
ROW($1:$19),0),ROW($1:$19))+1,1)*10^ROW($1:$19)/10)</f>
        <v>17</v>
      </c>
      <c r="L674">
        <f>SUMPRODUCT(MID(0&amp;feed!L674,LARGE(INDEX(ISNUMBER(--MID(feed!L674,ROW($1:$19),1))*
ROW($1:$19),0),ROW($1:$19))+1,1)*10^ROW($1:$19)/10)</f>
        <v>8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736</v>
      </c>
      <c r="O674">
        <f>SUMPRODUCT(MID(0&amp;feed!O674,LARGE(INDEX(ISNUMBER(--MID(feed!O674,ROW($1:$5),1))*
ROW($1:$5),0),ROW($1:$5))+1,1)*10^ROW($1:$5)/10)</f>
        <v>85</v>
      </c>
      <c r="P674" t="str">
        <f>feed!P674</f>
        <v>Untapped</v>
      </c>
      <c r="Q674">
        <f>IF(P674=0,40, IF(P674="Depleted",0, IF(P674="Near Depletion",10, IF(P674="Plentiful",70, IF(P674="Untapped",90,"Error")))))</f>
        <v>90</v>
      </c>
      <c r="R674" t="str">
        <f>feed!Q674</f>
        <v>Mediocre</v>
      </c>
      <c r="S674">
        <f>IF(R674="None",0, IF(R674="Meagre",1.5, IF(R674="Small",3, IF(R674="Mediocre",4.5, IF(R674="Somewhat Large",6, IF(R674="Large",7.5, IF(R674="Powerful",9, IF(R674="Very Powerful",10,"Error"))))))))</f>
        <v>4.5</v>
      </c>
      <c r="T674" t="str">
        <f>feed!R674</f>
        <v>Caribbean</v>
      </c>
      <c r="U674" t="str">
        <f>feed!S674</f>
        <v>Neutral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674" t="str">
        <f>feed!U674</f>
        <v>http://blocgame.com/stats.php?id=63061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>V674-H674*750-K674*375-L674*375</f>
        <v>9125</v>
      </c>
      <c r="AA674" s="8">
        <f>V674/N674</f>
        <v>27.173913043478262</v>
      </c>
      <c r="AB674" s="4">
        <f>N674/6</f>
        <v>122.66666666666667</v>
      </c>
      <c r="AC674" s="4">
        <f>V674/6</f>
        <v>3333.3333333333335</v>
      </c>
    </row>
    <row r="675" spans="1:29" x14ac:dyDescent="0.25">
      <c r="A675" t="str">
        <f>feed!A675</f>
        <v>Type-Moon</v>
      </c>
      <c r="B675" t="str">
        <f>feed!B675</f>
        <v>NeroClaudius</v>
      </c>
      <c r="C675">
        <f>feed!C675</f>
        <v>0</v>
      </c>
      <c r="D675">
        <f>SUMPRODUCT(MID(0&amp;feed!D675,LARGE(INDEX(ISNUMBER(--MID(feed!D675,ROW($1:$19),1))*
ROW($1:$19),0),ROW($1:$19))+1,1)*10^ROW($1:$19)/10)</f>
        <v>6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Finest of the 19th century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0</v>
      </c>
      <c r="I675" t="str">
        <f>feed!I675</f>
        <v>Poor</v>
      </c>
      <c r="J675">
        <f>SUMPRODUCT(MID(0&amp;feed!J675,LARGE(INDEX(ISNUMBER(--MID(feed!J675,ROW($1:$19),1))*
ROW($1:$19),0),ROW($1:$19))+1,1)*10^ROW($1:$19)/10)</f>
        <v>21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734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>IF(P675=0,40, IF(P675="Depleted",0, IF(P675="Near Depletion",10, IF(P675="Plentiful",70, IF(P675="Untapped",90,"Error")))))</f>
        <v>90</v>
      </c>
      <c r="R675" t="str">
        <f>feed!Q675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feed!R675</f>
        <v>The Subcontinent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675" t="str">
        <f>feed!U675</f>
        <v>http://blocgame.com/stats.php?id=64833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15750</v>
      </c>
      <c r="AA675" s="8">
        <f>V675/N675</f>
        <v>22.479564032697549</v>
      </c>
      <c r="AB675" s="4">
        <f>N675/6</f>
        <v>122.33333333333333</v>
      </c>
      <c r="AC675" s="4">
        <f>V675/6</f>
        <v>2750</v>
      </c>
    </row>
    <row r="676" spans="1:29" x14ac:dyDescent="0.25">
      <c r="A676" t="str">
        <f>feed!A676</f>
        <v>Necessidades</v>
      </c>
      <c r="B676" t="str">
        <f>feed!B676</f>
        <v>mae ana</v>
      </c>
      <c r="C676" t="str">
        <f>feed!C676</f>
        <v>Steel Brotherhood</v>
      </c>
      <c r="D676">
        <f>SUMPRODUCT(MID(0&amp;feed!D676,LARGE(INDEX(ISNUMBER(--MID(feed!D676,ROW($1:$19),1))*
ROW($1:$19),0),ROW($1:$19))+1,1)*10^ROW($1:$19)/10)</f>
        <v>9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107</v>
      </c>
      <c r="K676">
        <f>SUMPRODUCT(MID(0&amp;feed!K676,LARGE(INDEX(ISNUMBER(--MID(feed!K676,ROW($1:$19),1))*
ROW($1:$19),0),ROW($1:$19))+1,1)*10^ROW($1:$19)/10)</f>
        <v>5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729</v>
      </c>
      <c r="O676">
        <f>SUMPRODUCT(MID(0&amp;feed!O676,LARGE(INDEX(ISNUMBER(--MID(feed!O676,ROW($1:$5),1))*
ROW($1:$5),0),ROW($1:$5))+1,1)*10^ROW($1:$5)/10)</f>
        <v>93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feed!R676</f>
        <v>Caribbean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676" t="str">
        <f>feed!U676</f>
        <v>http://blocgame.com/stats.php?id=63925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11431</v>
      </c>
      <c r="AA676" s="8">
        <f>V676/N676</f>
        <v>18.766803840877916</v>
      </c>
      <c r="AB676" s="4">
        <f>N676/6</f>
        <v>121.5</v>
      </c>
      <c r="AC676" s="4">
        <f>V676/6</f>
        <v>2280.1666666666665</v>
      </c>
    </row>
    <row r="677" spans="1:29" x14ac:dyDescent="0.25">
      <c r="A677" t="str">
        <f>feed!A677</f>
        <v>Cratela</v>
      </c>
      <c r="B677" t="str">
        <f>feed!B677</f>
        <v>Arthur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41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Angelic</v>
      </c>
      <c r="H677">
        <f>SUMPRODUCT(MID(0&amp;feed!H677,LARGE(INDEX(ISNUMBER(--MID(feed!H677,ROW($1:$1),1))*
ROW($1:$1),0),ROW($1:$1))+1,1)*10^ROW($1:$1)/10)</f>
        <v>1</v>
      </c>
      <c r="I677" t="str">
        <f>feed!I677</f>
        <v>Good</v>
      </c>
      <c r="J677">
        <f>SUMPRODUCT(MID(0&amp;feed!J677,LARGE(INDEX(ISNUMBER(--MID(feed!J677,ROW($1:$19),1))*
ROW($1:$19),0),ROW($1:$19))+1,1)*10^ROW($1:$19)/10)</f>
        <v>4</v>
      </c>
      <c r="K677">
        <f>SUMPRODUCT(MID(0&amp;feed!K677,LARGE(INDEX(ISNUMBER(--MID(feed!K677,ROW($1:$19),1))*
ROW($1:$19),0),ROW($1:$19))+1,1)*10^ROW($1:$19)/10)</f>
        <v>10</v>
      </c>
      <c r="L677">
        <f>SUMPRODUCT(MID(0&amp;feed!L677,LARGE(INDEX(ISNUMBER(--MID(feed!L677,ROW($1:$19),1))*
ROW($1:$19),0),ROW($1:$19))+1,1)*10^ROW($1:$19)/10)</f>
        <v>5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728</v>
      </c>
      <c r="O677">
        <f>SUMPRODUCT(MID(0&amp;feed!O677,LARGE(INDEX(ISNUMBER(--MID(feed!O677,ROW($1:$5),1))*
ROW($1:$5),0),ROW($1:$5))+1,1)*10^ROW($1:$5)/10)</f>
        <v>2951</v>
      </c>
      <c r="P677" t="str">
        <f>feed!P677</f>
        <v>Untapped</v>
      </c>
      <c r="Q677">
        <f>IF(P677=0,40, IF(P677="Depleted",0, IF(P677="Near Depletion",10, IF(P677="Plentiful",70, IF(P677="Untapped",90,"Error")))))</f>
        <v>90</v>
      </c>
      <c r="R677" t="str">
        <f>feed!Q677</f>
        <v>Small</v>
      </c>
      <c r="S677">
        <f>IF(R677="None",0, IF(R677="Meagre",1.5, IF(R677="Small",3, IF(R677="Mediocre",4.5, IF(R677="Somewhat Large",6, IF(R677="Large",7.5, IF(R677="Powerful",9, IF(R677="Very Powerful",10,"Error"))))))))</f>
        <v>3</v>
      </c>
      <c r="T677" t="str">
        <f>feed!R677</f>
        <v>Egypt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677" t="str">
        <f>feed!U677</f>
        <v>http://blocgame.com/stats.php?id=61179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22811</v>
      </c>
      <c r="AA677" s="8">
        <f>V677/N677</f>
        <v>40.090659340659343</v>
      </c>
      <c r="AB677" s="4">
        <f>N677/6</f>
        <v>121.33333333333333</v>
      </c>
      <c r="AC677" s="4">
        <f>V677/6</f>
        <v>4864.333333333333</v>
      </c>
    </row>
    <row r="678" spans="1:29" x14ac:dyDescent="0.25">
      <c r="A678" t="str">
        <f>feed!A678</f>
        <v>VinyRuler</v>
      </c>
      <c r="B678" t="str">
        <f>feed!B678</f>
        <v>VinyTanker</v>
      </c>
      <c r="C678">
        <f>feed!C678</f>
        <v>0</v>
      </c>
      <c r="D678">
        <f>SUMPRODUCT(MID(0&amp;feed!D678,LARGE(INDEX(ISNUMBER(--MID(feed!D678,ROW($1:$19),1))*
ROW($1:$19),0),ROW($1:$19))+1,1)*10^ROW($1:$19)/10)</f>
        <v>7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Good</v>
      </c>
      <c r="H678">
        <f>SUMPRODUCT(MID(0&amp;feed!H678,LARGE(INDEX(ISNUMBER(--MID(feed!H678,ROW($1:$1),1))*
ROW($1:$1),0),ROW($1:$1))+1,1)*10^ROW($1:$1)/10)</f>
        <v>0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38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0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727</v>
      </c>
      <c r="O678">
        <f>SUMPRODUCT(MID(0&amp;feed!O678,LARGE(INDEX(ISNUMBER(--MID(feed!O678,ROW($1:$5),1))*
ROW($1:$5),0),ROW($1:$5))+1,1)*10^ROW($1:$5)/10)</f>
        <v>0</v>
      </c>
      <c r="P678" t="str">
        <f>feed!P678</f>
        <v>Untapped</v>
      </c>
      <c r="Q678">
        <f>IF(P678=0,40, IF(P678="Depleted",0, IF(P678="Near Depletion",10, IF(P678="Plentiful",70, IF(P678="Untapped",90,"Error")))))</f>
        <v>90</v>
      </c>
      <c r="R678" t="str">
        <f>feed!Q678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feed!R678</f>
        <v>Indochina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678" t="str">
        <f>feed!U678</f>
        <v>http://blocgame.com/stats.php?id=59709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5751</v>
      </c>
      <c r="AA678" s="8">
        <f>V678/N678</f>
        <v>8.9422283356258596</v>
      </c>
      <c r="AB678" s="4">
        <f>N678/6</f>
        <v>121.16666666666667</v>
      </c>
      <c r="AC678" s="4">
        <f>V678/6</f>
        <v>1083.5</v>
      </c>
    </row>
    <row r="679" spans="1:29" x14ac:dyDescent="0.25">
      <c r="A679" t="str">
        <f>feed!A679</f>
        <v>Alpha</v>
      </c>
      <c r="B679" t="str">
        <f>feed!B679</f>
        <v>Ryguy1005</v>
      </c>
      <c r="C679" t="str">
        <f>feed!C679</f>
        <v>Steel Brotherhood</v>
      </c>
      <c r="D679">
        <f>SUMPRODUCT(MID(0&amp;feed!D679,LARGE(INDEX(ISNUMBER(--MID(feed!D679,ROW($1:$19),1))*
ROW($1:$19),0),ROW($1:$19))+1,1)*10^ROW($1:$19)/10)</f>
        <v>9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11</v>
      </c>
      <c r="K679">
        <f>SUMPRODUCT(MID(0&amp;feed!K679,LARGE(INDEX(ISNUMBER(--MID(feed!K679,ROW($1:$19),1))*
ROW($1:$19),0),ROW($1:$19))+1,1)*10^ROW($1:$19)/10)</f>
        <v>4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727</v>
      </c>
      <c r="O679">
        <f>SUMPRODUCT(MID(0&amp;feed!O679,LARGE(INDEX(ISNUMBER(--MID(feed!O679,ROW($1:$5),1))*
ROW($1:$5),0),ROW($1:$5))+1,1)*10^ROW($1:$5)/10)</f>
        <v>102</v>
      </c>
      <c r="P679" t="str">
        <f>feed!P679</f>
        <v>Untapped</v>
      </c>
      <c r="Q679">
        <f>IF(P679=0,40, IF(P679="Depleted",0, IF(P679="Near Depletion",10, IF(P679="Plentiful",70, IF(P679="Untapped",90,"Error")))))</f>
        <v>90</v>
      </c>
      <c r="R679" t="str">
        <f>feed!Q679</f>
        <v>Somewhat Large</v>
      </c>
      <c r="S679">
        <f>IF(R679="None",0, IF(R679="Meagre",1.5, IF(R679="Small",3, IF(R679="Mediocre",4.5, IF(R679="Somewhat Large",6, IF(R679="Large",7.5, IF(R679="Powerful",9, IF(R679="Very Powerful",10,"Error"))))))))</f>
        <v>6</v>
      </c>
      <c r="T679" t="str">
        <f>feed!R679</f>
        <v>Gran Colombia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679" t="str">
        <f>feed!U679</f>
        <v>http://blocgame.com/stats.php?id=64279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29350</v>
      </c>
      <c r="AA679" s="8">
        <f>V679/N679</f>
        <v>45.013755158184317</v>
      </c>
      <c r="AB679" s="4">
        <f>N679/6</f>
        <v>121.16666666666667</v>
      </c>
      <c r="AC679" s="4">
        <f>V679/6</f>
        <v>5454.166666666667</v>
      </c>
    </row>
    <row r="680" spans="1:29" x14ac:dyDescent="0.25">
      <c r="A680" t="str">
        <f>feed!A680</f>
        <v>landoffensive</v>
      </c>
      <c r="B680" t="str">
        <f>feed!B680</f>
        <v>landoffensive</v>
      </c>
      <c r="C680">
        <f>feed!C680</f>
        <v>0</v>
      </c>
      <c r="D680">
        <f>SUMPRODUCT(MID(0&amp;feed!D680,LARGE(INDEX(ISNUMBER(--MID(feed!D680,ROW($1:$19),1))*
ROW($1:$19),0),ROW($1:$19))+1,1)*10^ROW($1:$19)/10)</f>
        <v>7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Questionable</v>
      </c>
      <c r="H680">
        <f>SUMPRODUCT(MID(0&amp;feed!H680,LARGE(INDEX(ISNUMBER(--MID(feed!H680,ROW($1:$1),1))*
ROW($1:$1),0),ROW($1:$1))+1,1)*10^ROW($1:$1)/10)</f>
        <v>0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43</v>
      </c>
      <c r="K680">
        <f>SUMPRODUCT(MID(0&amp;feed!K680,LARGE(INDEX(ISNUMBER(--MID(feed!K680,ROW($1:$19),1))*
ROW($1:$19),0),ROW($1:$19))+1,1)*10^ROW($1:$19)/10)</f>
        <v>2</v>
      </c>
      <c r="L680">
        <f>SUMPRODUCT(MID(0&amp;feed!L680,LARGE(INDEX(ISNUMBER(--MID(feed!L680,ROW($1:$19),1))*
ROW($1:$19),0),ROW($1:$19))+1,1)*10^ROW($1:$19)/10)</f>
        <v>0</v>
      </c>
      <c r="M680" t="str">
        <f>feed!M680</f>
        <v>Mixed Economy</v>
      </c>
      <c r="N680">
        <f>SUMPRODUCT(MID(0&amp;feed!N680,LARGE(INDEX(ISNUMBER(--MID(feed!N680,ROW($1:$5),1))*
ROW($1:$5),0),ROW($1:$5))+1,1)*10^ROW($1:$5)/10)</f>
        <v>725</v>
      </c>
      <c r="O680">
        <f>SUMPRODUCT(MID(0&amp;feed!O680,LARGE(INDEX(ISNUMBER(--MID(feed!O680,ROW($1:$5),1))*
ROW($1:$5),0),ROW($1:$5))+1,1)*10^ROW($1:$5)/10)</f>
        <v>40</v>
      </c>
      <c r="P680" t="str">
        <f>feed!P680</f>
        <v>Untapped</v>
      </c>
      <c r="Q680">
        <f>IF(P680=0,40, IF(P680="Depleted",0, IF(P680="Near Depletion",10, IF(P680="Plentiful",70, IF(P680="Untapped",90,"Error")))))</f>
        <v>90</v>
      </c>
      <c r="R680" t="str">
        <f>feed!Q680</f>
        <v>Mediocre</v>
      </c>
      <c r="S680">
        <f>IF(R680="None",0, IF(R680="Meagre",1.5, IF(R680="Small",3, IF(R680="Mediocre",4.5, IF(R680="Somewhat Large",6, IF(R680="Large",7.5, IF(R680="Powerful",9, IF(R680="Very Powerful",10,"Error"))))))))</f>
        <v>4.5</v>
      </c>
      <c r="T680" t="str">
        <f>feed!R680</f>
        <v>China</v>
      </c>
      <c r="U680" t="str">
        <f>feed!S680</f>
        <v>Neutral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680" t="str">
        <f>feed!U680</f>
        <v>http://blocgame.com/stats.php?id=64291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11864</v>
      </c>
      <c r="AA680" s="8">
        <f>V680/N680</f>
        <v>17.398620689655171</v>
      </c>
      <c r="AB680" s="4">
        <f>N680/6</f>
        <v>120.83333333333333</v>
      </c>
      <c r="AC680" s="4">
        <f>V680/6</f>
        <v>2102.3333333333335</v>
      </c>
    </row>
    <row r="681" spans="1:29" x14ac:dyDescent="0.25">
      <c r="A681" t="str">
        <f>feed!A681</f>
        <v>Madurolandia</v>
      </c>
      <c r="B681" t="str">
        <f>feed!B681</f>
        <v>Nicolas Maduro</v>
      </c>
      <c r="C681">
        <f>feed!C681</f>
        <v>0</v>
      </c>
      <c r="D681">
        <f>SUMPRODUCT(MID(0&amp;feed!D681,LARGE(INDEX(ISNUMBER(--MID(feed!D681,ROW($1:$19),1))*
ROW($1:$19),0),ROW($1:$19))+1,1)*10^ROW($1:$19)/10)</f>
        <v>9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16</v>
      </c>
      <c r="K681">
        <f>SUMPRODUCT(MID(0&amp;feed!K681,LARGE(INDEX(ISNUMBER(--MID(feed!K681,ROW($1:$19),1))*
ROW($1:$19),0),ROW($1:$19))+1,1)*10^ROW($1:$19)/10)</f>
        <v>2</v>
      </c>
      <c r="L681">
        <f>SUMPRODUCT(MID(0&amp;feed!L681,LARGE(INDEX(ISNUMBER(--MID(feed!L681,ROW($1:$19),1))*
ROW($1:$19),0),ROW($1:$19))+1,1)*10^ROW($1:$19)/10)</f>
        <v>4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725</v>
      </c>
      <c r="O681">
        <f>SUMPRODUCT(MID(0&amp;feed!O681,LARGE(INDEX(ISNUMBER(--MID(feed!O681,ROW($1:$5),1))*
ROW($1:$5),0),ROW($1:$5))+1,1)*10^ROW($1:$5)/10)</f>
        <v>1517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feed!R681</f>
        <v>Egypt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681" t="str">
        <f>feed!U681</f>
        <v>http://blocgame.com/stats.php?id=64366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6304</v>
      </c>
      <c r="AA681" s="8">
        <f>V681/N681</f>
        <v>11.798620689655172</v>
      </c>
      <c r="AB681" s="4">
        <f>N681/6</f>
        <v>120.83333333333333</v>
      </c>
      <c r="AC681" s="4">
        <f>V681/6</f>
        <v>1425.6666666666667</v>
      </c>
    </row>
    <row r="682" spans="1:29" x14ac:dyDescent="0.25">
      <c r="A682" t="str">
        <f>feed!A682</f>
        <v>TheDankLight</v>
      </c>
      <c r="B682" t="str">
        <f>feed!B682</f>
        <v>TheDankDark</v>
      </c>
      <c r="C682" t="str">
        <f>feed!C682</f>
        <v>The Hetairoi Guild</v>
      </c>
      <c r="D682">
        <f>SUMPRODUCT(MID(0&amp;feed!D682,LARGE(INDEX(ISNUMBER(--MID(feed!D682,ROW($1:$19),1))*
ROW($1:$19),0),ROW($1:$19))+1,1)*10^ROW($1:$19)/10)</f>
        <v>9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1</v>
      </c>
      <c r="I682" t="str">
        <f>feed!I682</f>
        <v>Elite</v>
      </c>
      <c r="J682">
        <f>SUMPRODUCT(MID(0&amp;feed!J682,LARGE(INDEX(ISNUMBER(--MID(feed!J682,ROW($1:$19),1))*
ROW($1:$19),0),ROW($1:$19))+1,1)*10^ROW($1:$19)/10)</f>
        <v>18</v>
      </c>
      <c r="K682">
        <f>SUMPRODUCT(MID(0&amp;feed!K682,LARGE(INDEX(ISNUMBER(--MID(feed!K682,ROW($1:$19),1))*
ROW($1:$19),0),ROW($1:$19))+1,1)*10^ROW($1:$19)/10)</f>
        <v>11</v>
      </c>
      <c r="L682">
        <f>SUMPRODUCT(MID(0&amp;feed!L682,LARGE(INDEX(ISNUMBER(--MID(feed!L682,ROW($1:$19),1))*
ROW($1:$19),0),ROW($1:$19))+1,1)*10^ROW($1:$19)/10)</f>
        <v>6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722</v>
      </c>
      <c r="O682">
        <f>SUMPRODUCT(MID(0&amp;feed!O682,LARGE(INDEX(ISNUMBER(--MID(feed!O682,ROW($1:$5),1))*
ROW($1:$5),0),ROW($1:$5))+1,1)*10^ROW($1:$5)/10)</f>
        <v>2362</v>
      </c>
      <c r="P682" t="str">
        <f>feed!P682</f>
        <v>Untapped</v>
      </c>
      <c r="Q682">
        <f>IF(P682=0,40, IF(P682="Depleted",0, IF(P682="Near Depletion",10, IF(P682="Plentiful",70, IF(P682="Untapped",90,"Error")))))</f>
        <v>90</v>
      </c>
      <c r="R682" t="str">
        <f>feed!Q682</f>
        <v>Powerful</v>
      </c>
      <c r="S682">
        <f>IF(R682="None",0, IF(R682="Meagre",1.5, IF(R682="Small",3, IF(R682="Mediocre",4.5, IF(R682="Somewhat Large",6, IF(R682="Large",7.5, IF(R682="Powerful",9, IF(R682="Very Powerful",10,"Error"))))))))</f>
        <v>9</v>
      </c>
      <c r="T682" t="str">
        <f>feed!R682</f>
        <v>Persia</v>
      </c>
      <c r="U682" t="str">
        <f>feed!S682</f>
        <v>Soviet Union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682" t="str">
        <f>feed!U682</f>
        <v>http://blocgame.com/stats.php?id=60950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6352</v>
      </c>
      <c r="AA682" s="8">
        <f>V682/N682</f>
        <v>18.666204986149584</v>
      </c>
      <c r="AB682" s="4">
        <f>N682/6</f>
        <v>120.33333333333333</v>
      </c>
      <c r="AC682" s="4">
        <f>V682/6</f>
        <v>2246.1666666666665</v>
      </c>
    </row>
    <row r="683" spans="1:29" x14ac:dyDescent="0.25">
      <c r="A683" t="str">
        <f>feed!A683</f>
        <v>eddylane</v>
      </c>
      <c r="B683" t="str">
        <f>feed!B683</f>
        <v>eddylane1</v>
      </c>
      <c r="C683">
        <f>feed!C683</f>
        <v>0</v>
      </c>
      <c r="D683">
        <f>SUMPRODUCT(MID(0&amp;feed!D683,LARGE(INDEX(ISNUMBER(--MID(feed!D683,ROW($1:$19),1))*
ROW($1:$19),0),ROW($1:$19))+1,1)*10^ROW($1:$19)/10)</f>
        <v>10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Nice</v>
      </c>
      <c r="H683">
        <f>SUMPRODUCT(MID(0&amp;feed!H683,LARGE(INDEX(ISNUMBER(--MID(feed!H683,ROW($1:$1),1))*
ROW($1:$1),0),ROW($1:$1))+1,1)*10^ROW($1:$1)/10)</f>
        <v>0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60</v>
      </c>
      <c r="K683">
        <f>SUMPRODUCT(MID(0&amp;feed!K683,LARGE(INDEX(ISNUMBER(--MID(feed!K683,ROW($1:$19),1))*
ROW($1:$19),0),ROW($1:$19))+1,1)*10^ROW($1:$19)/10)</f>
        <v>7</v>
      </c>
      <c r="L683">
        <f>SUMPRODUCT(MID(0&amp;feed!L683,LARGE(INDEX(ISNUMBER(--MID(feed!L683,ROW($1:$19),1))*
ROW($1:$19),0),ROW($1:$19))+1,1)*10^ROW($1:$19)/10)</f>
        <v>6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722</v>
      </c>
      <c r="O683">
        <f>SUMPRODUCT(MID(0&amp;feed!O683,LARGE(INDEX(ISNUMBER(--MID(feed!O683,ROW($1:$5),1))*
ROW($1:$5),0),ROW($1:$5))+1,1)*10^ROW($1:$5)/10)</f>
        <v>1819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feed!R683</f>
        <v>Egypt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683" t="str">
        <f>feed!U683</f>
        <v>http://blocgame.com/stats.php?id=64920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14218</v>
      </c>
      <c r="AA683" s="8">
        <f>V683/N683</f>
        <v>26.44459833795014</v>
      </c>
      <c r="AB683" s="4">
        <f>N683/6</f>
        <v>120.33333333333333</v>
      </c>
      <c r="AC683" s="4">
        <f>V683/6</f>
        <v>3182.1666666666665</v>
      </c>
    </row>
    <row r="684" spans="1:29" x14ac:dyDescent="0.25">
      <c r="A684" t="str">
        <f>feed!A684</f>
        <v>Qaramur</v>
      </c>
      <c r="B684" t="str">
        <f>feed!B684</f>
        <v>Qaram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1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Elite</v>
      </c>
      <c r="J684">
        <f>SUMPRODUCT(MID(0&amp;feed!J684,LARGE(INDEX(ISNUMBER(--MID(feed!J684,ROW($1:$19),1))*
ROW($1:$19),0),ROW($1:$19))+1,1)*10^ROW($1:$19)/10)</f>
        <v>5</v>
      </c>
      <c r="K684">
        <f>SUMPRODUCT(MID(0&amp;feed!K684,LARGE(INDEX(ISNUMBER(--MID(feed!K684,ROW($1:$19),1))*
ROW($1:$19),0),ROW($1:$19))+1,1)*10^ROW($1:$19)/10)</f>
        <v>8</v>
      </c>
      <c r="L684">
        <f>SUMPRODUCT(MID(0&amp;feed!L684,LARGE(INDEX(ISNUMBER(--MID(feed!L684,ROW($1:$19),1))*
ROW($1:$19),0),ROW($1:$19))+1,1)*10^ROW($1:$19)/10)</f>
        <v>1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721</v>
      </c>
      <c r="O684">
        <f>SUMPRODUCT(MID(0&amp;feed!O684,LARGE(INDEX(ISNUMBER(--MID(feed!O684,ROW($1:$5),1))*
ROW($1:$5),0),ROW($1:$5))+1,1)*10^ROW($1:$5)/10)</f>
        <v>147</v>
      </c>
      <c r="P684" t="str">
        <f>feed!P684</f>
        <v>Untapped</v>
      </c>
      <c r="Q684">
        <f>IF(P684=0,40, IF(P684="Depleted",0, IF(P684="Near Depletion",10, IF(P684="Plentiful",70, IF(P684="Untapped",90,"Error")))))</f>
        <v>90</v>
      </c>
      <c r="R684" t="str">
        <f>feed!Q684</f>
        <v>Small</v>
      </c>
      <c r="S684">
        <f>IF(R684="None",0, IF(R684="Meagre",1.5, IF(R684="Small",3, IF(R684="Mediocre",4.5, IF(R684="Somewhat Large",6, IF(R684="Large",7.5, IF(R684="Powerful",9, IF(R684="Very Powerful",10,"Error"))))))))</f>
        <v>3</v>
      </c>
      <c r="T684" t="str">
        <f>feed!R684</f>
        <v>The Subcontinent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684" t="str">
        <f>feed!U684</f>
        <v>http://blocgame.com/stats.php?id=62861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6167</v>
      </c>
      <c r="AA684" s="8">
        <f>V684/N684</f>
        <v>14.274618585298198</v>
      </c>
      <c r="AB684" s="4">
        <f>N684/6</f>
        <v>120.16666666666667</v>
      </c>
      <c r="AC684" s="4">
        <f>V684/6</f>
        <v>1715.3333333333333</v>
      </c>
    </row>
    <row r="685" spans="1:29" x14ac:dyDescent="0.25">
      <c r="A685" t="str">
        <f>feed!A685</f>
        <v>Dengue</v>
      </c>
      <c r="B685" t="str">
        <f>feed!B685</f>
        <v>Kraken</v>
      </c>
      <c r="C685" t="str">
        <f>feed!C685</f>
        <v>The Khilafah</v>
      </c>
      <c r="D685">
        <f>SUMPRODUCT(MID(0&amp;feed!D685,LARGE(INDEX(ISNUMBER(--MID(feed!D685,ROW($1:$19),1))*
ROW($1:$19),0),ROW($1:$19))+1,1)*10^ROW($1:$19)/10)</f>
        <v>65</v>
      </c>
      <c r="E685">
        <f>SUMPRODUCT(MID(0&amp;feed!E685,LARGE(INDEX(ISNUMBER(--MID(feed!E685,ROW($1:$19),1))*
ROW($1:$19),0),ROW($1:$19))+1,1)*10^ROW($1:$19)/10)</f>
        <v>0</v>
      </c>
      <c r="F685" t="str">
        <f>feed!F685</f>
        <v>Korean War surplus</v>
      </c>
      <c r="G685" t="str">
        <f>feed!G685</f>
        <v>Questionable</v>
      </c>
      <c r="H685">
        <f>SUMPRODUCT(MID(0&amp;feed!H685,LARGE(INDEX(ISNUMBER(--MID(feed!H685,ROW($1:$1),1))*
ROW($1:$1),0),ROW($1:$1))+1,1)*10^ROW($1:$1)/10)</f>
        <v>1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6</v>
      </c>
      <c r="K685">
        <f>SUMPRODUCT(MID(0&amp;feed!K685,LARGE(INDEX(ISNUMBER(--MID(feed!K685,ROW($1:$19),1))*
ROW($1:$19),0),ROW($1:$19))+1,1)*10^ROW($1:$19)/10)</f>
        <v>12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721</v>
      </c>
      <c r="O685">
        <f>SUMPRODUCT(MID(0&amp;feed!O685,LARGE(INDEX(ISNUMBER(--MID(feed!O685,ROW($1:$5),1))*
ROW($1:$5),0),ROW($1:$5))+1,1)*10^ROW($1:$5)/10)</f>
        <v>2384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feed!R685</f>
        <v>Mesopotamia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685" t="str">
        <f>feed!U685</f>
        <v>http://blocgame.com/stats.php?id=64008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5335</v>
      </c>
      <c r="AA685" s="8">
        <f>V685/N685</f>
        <v>18.321775312066574</v>
      </c>
      <c r="AB685" s="4">
        <f>N685/6</f>
        <v>120.16666666666667</v>
      </c>
      <c r="AC685" s="4">
        <f>V685/6</f>
        <v>2201.6666666666665</v>
      </c>
    </row>
    <row r="686" spans="1:29" x14ac:dyDescent="0.25">
      <c r="A686" t="str">
        <f>feed!A686</f>
        <v>Immunidad</v>
      </c>
      <c r="B686" t="str">
        <f>feed!B686</f>
        <v>El Dictatro</v>
      </c>
      <c r="C686" t="str">
        <f>feed!C686</f>
        <v>Steel Brotherhood</v>
      </c>
      <c r="D686">
        <f>SUMPRODUCT(MID(0&amp;feed!D686,LARGE(INDEX(ISNUMBER(--MID(feed!D686,ROW($1:$19),1))*
ROW($1:$19),0),ROW($1:$19))+1,1)*10^ROW($1:$19)/10)</f>
        <v>11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32</v>
      </c>
      <c r="K686">
        <f>SUMPRODUCT(MID(0&amp;feed!K686,LARGE(INDEX(ISNUMBER(--MID(feed!K686,ROW($1:$19),1))*
ROW($1:$19),0),ROW($1:$19))+1,1)*10^ROW($1:$19)/10)</f>
        <v>4</v>
      </c>
      <c r="L686">
        <f>SUMPRODUCT(MID(0&amp;feed!L686,LARGE(INDEX(ISNUMBER(--MID(feed!L686,ROW($1:$19),1))*
ROW($1:$19),0),ROW($1:$19))+1,1)*10^ROW($1:$19)/10)</f>
        <v>2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719</v>
      </c>
      <c r="O686">
        <f>SUMPRODUCT(MID(0&amp;feed!O686,LARGE(INDEX(ISNUMBER(--MID(feed!O686,ROW($1:$5),1))*
ROW($1:$5),0),ROW($1:$5))+1,1)*10^ROW($1:$5)/10)</f>
        <v>428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Meagre</v>
      </c>
      <c r="S686">
        <f>IF(R686="None",0, IF(R686="Meagre",1.5, IF(R686="Small",3, IF(R686="Mediocre",4.5, IF(R686="Somewhat Large",6, IF(R686="Large",7.5, IF(R686="Powerful",9, IF(R686="Very Powerful",10,"Error"))))))))</f>
        <v>1.5</v>
      </c>
      <c r="T686" t="str">
        <f>feed!R686</f>
        <v>Caribbean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686" t="str">
        <f>feed!U686</f>
        <v>http://blocgame.com/stats.php?id=64955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12917</v>
      </c>
      <c r="AA686" s="8">
        <f>V686/N686</f>
        <v>23.180806675938804</v>
      </c>
      <c r="AB686" s="4">
        <f>N686/6</f>
        <v>119.83333333333333</v>
      </c>
      <c r="AC686" s="4">
        <f>V686/6</f>
        <v>2777.8333333333335</v>
      </c>
    </row>
    <row r="687" spans="1:29" x14ac:dyDescent="0.25">
      <c r="A687" t="str">
        <f>feed!A687</f>
        <v>East Takistan</v>
      </c>
      <c r="B687" t="str">
        <f>feed!B687</f>
        <v>Sheepshagger</v>
      </c>
      <c r="C687" t="str">
        <f>feed!C687</f>
        <v>Socialist Arab Union</v>
      </c>
      <c r="D687">
        <f>SUMPRODUCT(MID(0&amp;feed!D687,LARGE(INDEX(ISNUMBER(--MID(feed!D687,ROW($1:$19),1))*
ROW($1:$19),0),ROW($1:$19))+1,1)*10^ROW($1:$19)/10)</f>
        <v>35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1</v>
      </c>
      <c r="I687" t="str">
        <f>feed!I687</f>
        <v>Poor</v>
      </c>
      <c r="J687">
        <f>SUMPRODUCT(MID(0&amp;feed!J687,LARGE(INDEX(ISNUMBER(--MID(feed!J687,ROW($1:$19),1))*
ROW($1:$19),0),ROW($1:$19))+1,1)*10^ROW($1:$19)/10)</f>
        <v>20</v>
      </c>
      <c r="K687">
        <f>SUMPRODUCT(MID(0&amp;feed!K687,LARGE(INDEX(ISNUMBER(--MID(feed!K687,ROW($1:$19),1))*
ROW($1:$19),0),ROW($1:$19))+1,1)*10^ROW($1:$19)/10)</f>
        <v>11</v>
      </c>
      <c r="L687">
        <f>SUMPRODUCT(MID(0&amp;feed!L687,LARGE(INDEX(ISNUMBER(--MID(feed!L687,ROW($1:$19),1))*
ROW($1:$19),0),ROW($1:$19))+1,1)*10^ROW($1:$19)/10)</f>
        <v>3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716</v>
      </c>
      <c r="O687">
        <f>SUMPRODUCT(MID(0&amp;feed!O687,LARGE(INDEX(ISNUMBER(--MID(feed!O687,ROW($1:$5),1))*
ROW($1:$5),0),ROW($1:$5))+1,1)*10^ROW($1:$5)/10)</f>
        <v>1583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Small</v>
      </c>
      <c r="S687">
        <f>IF(R687="None",0, IF(R687="Meagre",1.5, IF(R687="Small",3, IF(R687="Mediocre",4.5, IF(R687="Somewhat Large",6, IF(R687="Large",7.5, IF(R687="Powerful",9, IF(R687="Very Powerful",10,"Error"))))))))</f>
        <v>3</v>
      </c>
      <c r="T687" t="str">
        <f>feed!R687</f>
        <v>Arabia</v>
      </c>
      <c r="U687" t="str">
        <f>feed!S687</f>
        <v>Soviet Union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687" t="str">
        <f>feed!U687</f>
        <v>http://blocgame.com/stats.php?id=58950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6419</v>
      </c>
      <c r="AA687" s="8">
        <f>V687/N687</f>
        <v>17.344972067039105</v>
      </c>
      <c r="AB687" s="4">
        <f>N687/6</f>
        <v>119.33333333333333</v>
      </c>
      <c r="AC687" s="4">
        <f>V687/6</f>
        <v>2069.8333333333335</v>
      </c>
    </row>
    <row r="688" spans="1:29" x14ac:dyDescent="0.25">
      <c r="A688" t="str">
        <f>feed!A688</f>
        <v>Arganava</v>
      </c>
      <c r="B688" t="str">
        <f>feed!B688</f>
        <v>Abdul Hamid Muhammad</v>
      </c>
      <c r="C688">
        <f>feed!C688</f>
        <v>0</v>
      </c>
      <c r="D688">
        <f>SUMPRODUCT(MID(0&amp;feed!D688,LARGE(INDEX(ISNUMBER(--MID(feed!D688,ROW($1:$19),1))*
ROW($1:$19),0),ROW($1:$19))+1,1)*10^ROW($1:$19)/10)</f>
        <v>5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Normal</v>
      </c>
      <c r="H688">
        <f>SUMPRODUCT(MID(0&amp;feed!H688,LARGE(INDEX(ISNUMBER(--MID(feed!H688,ROW($1:$1),1))*
ROW($1:$1),0),ROW($1:$1))+1,1)*10^ROW($1:$1)/10)</f>
        <v>0</v>
      </c>
      <c r="I688" t="str">
        <f>feed!I688</f>
        <v>Undisciplined Rabble</v>
      </c>
      <c r="J688">
        <f>SUMPRODUCT(MID(0&amp;feed!J688,LARGE(INDEX(ISNUMBER(--MID(feed!J688,ROW($1:$19),1))*
ROW($1:$19),0),ROW($1:$19))+1,1)*10^ROW($1:$19)/10)</f>
        <v>50</v>
      </c>
      <c r="K688">
        <f>SUMPRODUCT(MID(0&amp;feed!K688,LARGE(INDEX(ISNUMBER(--MID(feed!K688,ROW($1:$19),1))*
ROW($1:$19),0),ROW($1:$19))+1,1)*10^ROW($1:$19)/10)</f>
        <v>3</v>
      </c>
      <c r="L688">
        <f>SUMPRODUCT(MID(0&amp;feed!L688,LARGE(INDEX(ISNUMBER(--MID(feed!L688,ROW($1:$19),1))*
ROW($1:$19),0),ROW($1:$19))+1,1)*10^ROW($1:$19)/10)</f>
        <v>1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715</v>
      </c>
      <c r="O688">
        <f>SUMPRODUCT(MID(0&amp;feed!O688,LARGE(INDEX(ISNUMBER(--MID(feed!O688,ROW($1:$5),1))*
ROW($1:$5),0),ROW($1:$5))+1,1)*10^ROW($1:$5)/10)</f>
        <v>1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feed!R688</f>
        <v>East Indies</v>
      </c>
      <c r="U688" t="str">
        <f>feed!S688</f>
        <v>Neutral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688" t="str">
        <f>feed!U688</f>
        <v>http://blocgame.com/stats.php?id=62223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3550</v>
      </c>
      <c r="AA688" s="8">
        <f>V688/N688</f>
        <v>7.0629370629370634</v>
      </c>
      <c r="AB688" s="4">
        <f>N688/6</f>
        <v>119.16666666666667</v>
      </c>
      <c r="AC688" s="4">
        <f>V688/6</f>
        <v>841.66666666666663</v>
      </c>
    </row>
    <row r="689" spans="1:29" x14ac:dyDescent="0.25">
      <c r="A689" t="str">
        <f>feed!A689</f>
        <v>ï¿½bermensch</v>
      </c>
      <c r="B689" t="str">
        <f>feed!B689</f>
        <v>Fegelein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81</v>
      </c>
      <c r="E689">
        <f>SUMPRODUCT(MID(0&amp;feed!E689,LARGE(INDEX(ISNUMBER(--MID(feed!E689,ROW($1:$19),1))*
ROW($1:$19),0),ROW($1:$19))+1,1)*10^ROW($1:$19)/10)</f>
        <v>2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3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4</v>
      </c>
      <c r="K689">
        <f>SUMPRODUCT(MID(0&amp;feed!K689,LARGE(INDEX(ISNUMBER(--MID(feed!K689,ROW($1:$19),1))*
ROW($1:$19),0),ROW($1:$19))+1,1)*10^ROW($1:$19)/10)</f>
        <v>26</v>
      </c>
      <c r="L689">
        <f>SUMPRODUCT(MID(0&amp;feed!L689,LARGE(INDEX(ISNUMBER(--MID(feed!L689,ROW($1:$19),1))*
ROW($1:$19),0),ROW($1:$19))+1,1)*10^ROW($1:$19)/10)</f>
        <v>13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714</v>
      </c>
      <c r="O689">
        <f>SUMPRODUCT(MID(0&amp;feed!O689,LARGE(INDEX(ISNUMBER(--MID(feed!O689,ROW($1:$5),1))*
ROW($1:$5),0),ROW($1:$5))+1,1)*10^ROW($1:$5)/10)</f>
        <v>3333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Mediocre</v>
      </c>
      <c r="S689">
        <f>IF(R689="None",0, IF(R689="Meagre",1.5, IF(R689="Small",3, IF(R689="Mediocre",4.5, IF(R689="Somewhat Large",6, IF(R689="Large",7.5, IF(R689="Powerful",9, IF(R689="Very Powerful",10,"Error"))))))))</f>
        <v>4.5</v>
      </c>
      <c r="T689" t="str">
        <f>feed!R689</f>
        <v>Atlas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689" t="str">
        <f>feed!U689</f>
        <v>http://blocgame.com/stats.php?id=52438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9677</v>
      </c>
      <c r="AA689" s="8">
        <f>V689/N689</f>
        <v>37.187675070028014</v>
      </c>
      <c r="AB689" s="4">
        <f>N689/6</f>
        <v>119</v>
      </c>
      <c r="AC689" s="4">
        <f>V689/6</f>
        <v>4425.333333333333</v>
      </c>
    </row>
    <row r="690" spans="1:29" x14ac:dyDescent="0.25">
      <c r="A690" t="str">
        <f>feed!A690</f>
        <v>pengkalan chepa</v>
      </c>
      <c r="B690" t="str">
        <f>feed!B690</f>
        <v>sultan pali</v>
      </c>
      <c r="C690">
        <f>feed!C690</f>
        <v>0</v>
      </c>
      <c r="D690">
        <f>SUMPRODUCT(MID(0&amp;feed!D690,LARGE(INDEX(ISNUMBER(--MID(feed!D690,ROW($1:$19),1))*
ROW($1:$19),0),ROW($1:$19))+1,1)*10^ROW($1:$19)/10)</f>
        <v>3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Normal</v>
      </c>
      <c r="H690">
        <f>SUMPRODUCT(MID(0&amp;feed!H690,LARGE(INDEX(ISNUMBER(--MID(feed!H690,ROW($1:$1),1))*
ROW($1:$1),0),ROW($1:$1))+1,1)*10^ROW($1:$1)/10)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17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0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713</v>
      </c>
      <c r="O690">
        <f>SUMPRODUCT(MID(0&amp;feed!O690,LARGE(INDEX(ISNUMBER(--MID(feed!O690,ROW($1:$5),1))*
ROW($1:$5),0),ROW($1:$5))+1,1)*10^ROW($1:$5)/10)</f>
        <v>59</v>
      </c>
      <c r="P690" t="str">
        <f>feed!P690</f>
        <v>Untapped</v>
      </c>
      <c r="Q690">
        <f>IF(P690=0,40, IF(P690="Depleted",0, IF(P690="Near Depletion",10, IF(P690="Plentiful",70, IF(P690="Untapped",90,"Error")))))</f>
        <v>90</v>
      </c>
      <c r="R690" t="str">
        <f>feed!Q690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feed!R690</f>
        <v>East Indies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690" t="str">
        <f>feed!U690</f>
        <v>http://blocgame.com/stats.php?id=60742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>V690-H690*750-K690*375-L690*375</f>
        <v>2939</v>
      </c>
      <c r="AA690" s="8">
        <f>V690/N690</f>
        <v>5.1739130434782608</v>
      </c>
      <c r="AB690" s="4">
        <f>N690/6</f>
        <v>118.83333333333333</v>
      </c>
      <c r="AC690" s="4">
        <f>V690/6</f>
        <v>614.83333333333337</v>
      </c>
    </row>
    <row r="691" spans="1:29" x14ac:dyDescent="0.25">
      <c r="A691" t="str">
        <f>feed!A691</f>
        <v>Yannevia</v>
      </c>
      <c r="B691" t="str">
        <f>feed!B691</f>
        <v>Yannevitz</v>
      </c>
      <c r="C691" t="str">
        <f>feed!C691</f>
        <v>Steel Brotherhood</v>
      </c>
      <c r="D691">
        <f>SUMPRODUCT(MID(0&amp;feed!D691,LARGE(INDEX(ISNUMBER(--MID(feed!D691,ROW($1:$19),1))*
ROW($1:$19),0),ROW($1:$19))+1,1)*10^ROW($1:$19)/10)</f>
        <v>58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2</v>
      </c>
      <c r="I691" t="str">
        <f>feed!I691</f>
        <v>Good</v>
      </c>
      <c r="J691">
        <f>SUMPRODUCT(MID(0&amp;feed!J691,LARGE(INDEX(ISNUMBER(--MID(feed!J691,ROW($1:$19),1))*
ROW($1:$19),0),ROW($1:$19))+1,1)*10^ROW($1:$19)/10)</f>
        <v>2</v>
      </c>
      <c r="K691">
        <f>SUMPRODUCT(MID(0&amp;feed!K691,LARGE(INDEX(ISNUMBER(--MID(feed!K691,ROW($1:$19),1))*
ROW($1:$19),0),ROW($1:$19))+1,1)*10^ROW($1:$19)/10)</f>
        <v>17</v>
      </c>
      <c r="L691">
        <f>SUMPRODUCT(MID(0&amp;feed!L691,LARGE(INDEX(ISNUMBER(--MID(feed!L691,ROW($1:$19),1))*
ROW($1:$19),0),ROW($1:$19))+1,1)*10^ROW($1:$19)/10)</f>
        <v>10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712</v>
      </c>
      <c r="O691">
        <f>SUMPRODUCT(MID(0&amp;feed!O691,LARGE(INDEX(ISNUMBER(--MID(feed!O691,ROW($1:$5),1))*
ROW($1:$5),0),ROW($1:$5))+1,1)*10^ROW($1:$5)/10)</f>
        <v>339</v>
      </c>
      <c r="P691" t="str">
        <f>feed!P691</f>
        <v>Untapped</v>
      </c>
      <c r="Q691">
        <f>IF(P691=0,40, IF(P691="Depleted",0, IF(P691="Near Depletion",10, IF(P691="Plentiful",70, IF(P691="Untapped",90,"Error")))))</f>
        <v>90</v>
      </c>
      <c r="R691" t="str">
        <f>feed!Q691</f>
        <v>Large</v>
      </c>
      <c r="S691">
        <f>IF(R691="None",0, IF(R691="Meagre",1.5, IF(R691="Small",3, IF(R691="Mediocre",4.5, IF(R691="Somewhat Large",6, IF(R691="Large",7.5, IF(R691="Powerful",9, IF(R691="Very Powerful",10,"Error"))))))))</f>
        <v>7.5</v>
      </c>
      <c r="T691" t="str">
        <f>feed!R691</f>
        <v>Gran Colombia</v>
      </c>
      <c r="U691" t="str">
        <f>feed!S691</f>
        <v>Neutral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691" t="str">
        <f>feed!U691</f>
        <v>http://blocgame.com/stats.php?id=62538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15789</v>
      </c>
      <c r="AA691" s="8">
        <f>V691/N691</f>
        <v>38.502808988764045</v>
      </c>
      <c r="AB691" s="4">
        <f>N691/6</f>
        <v>118.66666666666667</v>
      </c>
      <c r="AC691" s="4">
        <f>V691/6</f>
        <v>4569</v>
      </c>
    </row>
    <row r="692" spans="1:29" x14ac:dyDescent="0.25">
      <c r="A692" t="str">
        <f>feed!A692</f>
        <v>Warispeace</v>
      </c>
      <c r="B692" t="str">
        <f>feed!B692</f>
        <v>Warispeace</v>
      </c>
      <c r="C692">
        <f>feed!C692</f>
        <v>0</v>
      </c>
      <c r="D692">
        <f>SUMPRODUCT(MID(0&amp;feed!D692,LARGE(INDEX(ISNUMBER(--MID(feed!D692,ROW($1:$19),1))*
ROW($1:$19),0),ROW($1:$19))+1,1)*10^ROW($1:$19)/10)</f>
        <v>4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Normal</v>
      </c>
      <c r="H692">
        <f>SUMPRODUCT(MID(0&amp;feed!H692,LARGE(INDEX(ISNUMBER(--MID(feed!H692,ROW($1:$1),1))*
ROW($1:$1),0),ROW($1:$1))+1,1)*10^ROW($1:$1)/10)</f>
        <v>0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57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0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712</v>
      </c>
      <c r="O692">
        <f>SUMPRODUCT(MID(0&amp;feed!O692,LARGE(INDEX(ISNUMBER(--MID(feed!O692,ROW($1:$5),1))*
ROW($1:$5),0),ROW($1:$5))+1,1)*10^ROW($1:$5)/10)</f>
        <v>0</v>
      </c>
      <c r="P692" t="str">
        <f>feed!P692</f>
        <v>Untapped</v>
      </c>
      <c r="Q692">
        <f>IF(P692=0,40, IF(P692="Depleted",0, IF(P692="Near Depletion",10, IF(P692="Plentiful",70, IF(P692="Untapped",90,"Error")))))</f>
        <v>90</v>
      </c>
      <c r="R692" t="str">
        <f>feed!Q692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feed!R692</f>
        <v>China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692" t="str">
        <f>feed!U692</f>
        <v>http://blocgame.com/stats.php?id=64278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12863</v>
      </c>
      <c r="AA692" s="8">
        <f>V692/N692</f>
        <v>19.11938202247191</v>
      </c>
      <c r="AB692" s="4">
        <f>N692/6</f>
        <v>118.66666666666667</v>
      </c>
      <c r="AC692" s="4">
        <f>V692/6</f>
        <v>2268.8333333333335</v>
      </c>
    </row>
    <row r="693" spans="1:29" x14ac:dyDescent="0.25">
      <c r="A693" t="str">
        <f>feed!A693</f>
        <v>Agostino</v>
      </c>
      <c r="B693" t="str">
        <f>feed!B693</f>
        <v>Augusto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94</v>
      </c>
      <c r="E693">
        <f>SUMPRODUCT(MID(0&amp;feed!E693,LARGE(INDEX(ISNUMBER(--MID(feed!E693,ROW($1:$19),1))*
ROW($1:$19),0),ROW($1:$19))+1,1)*10^ROW($1:$19)/10)</f>
        <v>1</v>
      </c>
      <c r="F693" t="str">
        <f>feed!F693</f>
        <v>Korean War surplus</v>
      </c>
      <c r="G693" t="str">
        <f>feed!G693</f>
        <v>Good</v>
      </c>
      <c r="H693">
        <f>SUMPRODUCT(MID(0&amp;feed!H693,LARGE(INDEX(ISNUMBER(--MID(feed!H693,ROW($1:$1),1))*
ROW($1:$1),0),ROW($1:$1))+1,1)*10^ROW($1:$1)/10)</f>
        <v>4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19</v>
      </c>
      <c r="L693">
        <f>SUMPRODUCT(MID(0&amp;feed!L693,LARGE(INDEX(ISNUMBER(--MID(feed!L693,ROW($1:$19),1))*
ROW($1:$19),0),ROW($1:$19))+1,1)*10^ROW($1:$19)/10)</f>
        <v>11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709</v>
      </c>
      <c r="O693">
        <f>SUMPRODUCT(MID(0&amp;feed!O693,LARGE(INDEX(ISNUMBER(--MID(feed!O693,ROW($1:$5),1))*
ROW($1:$5),0),ROW($1:$5))+1,1)*10^ROW($1:$5)/10)</f>
        <v>7933</v>
      </c>
      <c r="P693" t="str">
        <f>feed!P693</f>
        <v>Plentiful</v>
      </c>
      <c r="Q693">
        <f>IF(P693=0,40, IF(P693="Depleted",0, IF(P693="Near Depletion",10, IF(P693="Plentiful",70, IF(P693="Untapped",90,"Error")))))</f>
        <v>70</v>
      </c>
      <c r="R693" t="str">
        <f>feed!Q693</f>
        <v>Large</v>
      </c>
      <c r="S693">
        <f>IF(R693="None",0, IF(R693="Meagre",1.5, IF(R693="Small",3, IF(R693="Mediocre",4.5, IF(R693="Somewhat Large",6, IF(R693="Large",7.5, IF(R693="Powerful",9, IF(R693="Very Powerful",10,"Error"))))))))</f>
        <v>7.5</v>
      </c>
      <c r="T693" t="str">
        <f>feed!R693</f>
        <v>Atlas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693" t="str">
        <f>feed!U693</f>
        <v>http://blocgame.com/stats.php?id=60229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16992</v>
      </c>
      <c r="AA693" s="8">
        <f>V693/N693</f>
        <v>44.064880112834977</v>
      </c>
      <c r="AB693" s="4">
        <f>N693/6</f>
        <v>118.16666666666667</v>
      </c>
      <c r="AC693" s="4">
        <f>V693/6</f>
        <v>5207</v>
      </c>
    </row>
    <row r="694" spans="1:29" x14ac:dyDescent="0.25">
      <c r="A694" t="str">
        <f>feed!A694</f>
        <v>New Gloryhole</v>
      </c>
      <c r="B694" t="str">
        <f>feed!B694</f>
        <v>Doctor Feng</v>
      </c>
      <c r="C694" t="str">
        <f>feed!C694</f>
        <v>Pact of Red October</v>
      </c>
      <c r="D694">
        <f>SUMPRODUCT(MID(0&amp;feed!D694,LARGE(INDEX(ISNUMBER(--MID(feed!D694,ROW($1:$19),1))*
ROW($1:$19),0),ROW($1:$19))+1,1)*10^ROW($1:$19)/10)</f>
        <v>32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Finest of the 19th century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0</v>
      </c>
      <c r="I694" t="str">
        <f>feed!I694</f>
        <v>Undisciplined Rabble</v>
      </c>
      <c r="J694">
        <f>SUMPRODUCT(MID(0&amp;feed!J694,LARGE(INDEX(ISNUMBER(--MID(feed!J694,ROW($1:$19),1))*
ROW($1:$19),0),ROW($1:$19))+1,1)*10^ROW($1:$19)/10)</f>
        <v>24</v>
      </c>
      <c r="K694">
        <f>SUMPRODUCT(MID(0&amp;feed!K694,LARGE(INDEX(ISNUMBER(--MID(feed!K694,ROW($1:$19),1))*
ROW($1:$19),0),ROW($1:$19))+1,1)*10^ROW($1:$19)/10)</f>
        <v>10</v>
      </c>
      <c r="L694">
        <f>SUMPRODUCT(MID(0&amp;feed!L694,LARGE(INDEX(ISNUMBER(--MID(feed!L694,ROW($1:$19),1))*
ROW($1:$19),0),ROW($1:$19))+1,1)*10^ROW($1:$19)/10)</f>
        <v>5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708</v>
      </c>
      <c r="O694">
        <f>SUMPRODUCT(MID(0&amp;feed!O694,LARGE(INDEX(ISNUMBER(--MID(feed!O694,ROW($1:$5),1))*
ROW($1:$5),0),ROW($1:$5))+1,1)*10^ROW($1:$5)/10)</f>
        <v>53</v>
      </c>
      <c r="P694">
        <f>feed!P694</f>
        <v>0</v>
      </c>
      <c r="Q694">
        <f>IF(P694=0,40, IF(P694="Depleted",0, IF(P694="Near Depletion",10, IF(P694="Plentiful",70, IF(P694="Untapped",90,"Error")))))</f>
        <v>40</v>
      </c>
      <c r="R694" t="str">
        <f>feed!Q694</f>
        <v>Meagre</v>
      </c>
      <c r="S694">
        <f>IF(R694="None",0, IF(R694="Meagre",1.5, IF(R694="Small",3, IF(R694="Mediocre",4.5, IF(R694="Somewhat Large",6, IF(R694="Large",7.5, IF(R694="Powerful",9, IF(R694="Very Powerful",10,"Error"))))))))</f>
        <v>1.5</v>
      </c>
      <c r="T694" t="str">
        <f>feed!R694</f>
        <v>East Africa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694" t="str">
        <f>feed!U694</f>
        <v>http://blocgame.com/stats.php?id=64578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16468</v>
      </c>
      <c r="AA694" s="8">
        <f>V694/N694</f>
        <v>31.204802259887007</v>
      </c>
      <c r="AB694" s="4">
        <f>N694/6</f>
        <v>118</v>
      </c>
      <c r="AC694" s="4">
        <f>V694/6</f>
        <v>3682.1666666666665</v>
      </c>
    </row>
    <row r="695" spans="1:29" x14ac:dyDescent="0.25">
      <c r="A695" t="str">
        <f>feed!A695</f>
        <v>Qastury</v>
      </c>
      <c r="B695" t="str">
        <f>feed!B695</f>
        <v>kasturi</v>
      </c>
      <c r="C695" t="str">
        <f>feed!C695</f>
        <v>PIRATES</v>
      </c>
      <c r="D695">
        <f>SUMPRODUCT(MID(0&amp;feed!D695,LARGE(INDEX(ISNUMBER(--MID(feed!D695,ROW($1:$19),1))*
ROW($1:$19),0),ROW($1:$19))+1,1)*10^ROW($1:$19)/10)</f>
        <v>77</v>
      </c>
      <c r="E695">
        <f>SUMPRODUCT(MID(0&amp;feed!E695,LARGE(INDEX(ISNUMBER(--MID(feed!E695,ROW($1:$19),1))*
ROW($1:$19),0),ROW($1:$19))+1,1)*10^ROW($1:$19)/10)</f>
        <v>1</v>
      </c>
      <c r="F695" t="str">
        <f>feed!F695</f>
        <v>Korean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2</v>
      </c>
      <c r="I695" t="str">
        <f>feed!I695</f>
        <v>Poor</v>
      </c>
      <c r="J695">
        <f>SUMPRODUCT(MID(0&amp;feed!J695,LARGE(INDEX(ISNUMBER(--MID(feed!J695,ROW($1:$19),1))*
ROW($1:$19),0),ROW($1:$19))+1,1)*10^ROW($1:$19)/10)</f>
        <v>2</v>
      </c>
      <c r="K695">
        <f>SUMPRODUCT(MID(0&amp;feed!K695,LARGE(INDEX(ISNUMBER(--MID(feed!K695,ROW($1:$19),1))*
ROW($1:$19),0),ROW($1:$19))+1,1)*10^ROW($1:$19)/10)</f>
        <v>8</v>
      </c>
      <c r="L695">
        <f>SUMPRODUCT(MID(0&amp;feed!L695,LARGE(INDEX(ISNUMBER(--MID(feed!L695,ROW($1:$19),1))*
ROW($1:$19),0),ROW($1:$19))+1,1)*10^ROW($1:$19)/10)</f>
        <v>4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705</v>
      </c>
      <c r="O695">
        <f>SUMPRODUCT(MID(0&amp;feed!O695,LARGE(INDEX(ISNUMBER(--MID(feed!O695,ROW($1:$5),1))*
ROW($1:$5),0),ROW($1:$5))+1,1)*10^ROW($1:$5)/10)</f>
        <v>1065</v>
      </c>
      <c r="P695" t="str">
        <f>feed!P695</f>
        <v>Untapped</v>
      </c>
      <c r="Q695">
        <f>IF(P695=0,40, IF(P695="Depleted",0, IF(P695="Near Depletion",10, IF(P695="Plentiful",70, IF(P695="Untapped",90,"Error")))))</f>
        <v>90</v>
      </c>
      <c r="R695" t="str">
        <f>feed!Q695</f>
        <v>Mediocre</v>
      </c>
      <c r="S695">
        <f>IF(R695="None",0, IF(R695="Meagre",1.5, IF(R695="Small",3, IF(R695="Mediocre",4.5, IF(R695="Somewhat Large",6, IF(R695="Large",7.5, IF(R695="Powerful",9, IF(R695="Very Powerful",10,"Error"))))))))</f>
        <v>4.5</v>
      </c>
      <c r="T695" t="str">
        <f>feed!R695</f>
        <v>Atlas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695" t="str">
        <f>feed!U695</f>
        <v>http://blocgame.com/stats.php?id=61699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7210</v>
      </c>
      <c r="AA695" s="8">
        <f>V695/N695</f>
        <v>18.73758865248227</v>
      </c>
      <c r="AB695" s="4">
        <f>N695/6</f>
        <v>117.5</v>
      </c>
      <c r="AC695" s="4">
        <f>V695/6</f>
        <v>2201.6666666666665</v>
      </c>
    </row>
    <row r="696" spans="1:29" x14ac:dyDescent="0.25">
      <c r="A696" t="str">
        <f>feed!A696</f>
        <v>Isackingz</v>
      </c>
      <c r="B696" t="str">
        <f>feed!B696</f>
        <v>Isack Militoniyers</v>
      </c>
      <c r="C696">
        <f>feed!C696</f>
        <v>0</v>
      </c>
      <c r="D696">
        <f>SUMPRODUCT(MID(0&amp;feed!D696,LARGE(INDEX(ISNUMBER(--MID(feed!D696,ROW($1:$19),1))*
ROW($1:$19),0),ROW($1:$19))+1,1)*10^ROW($1:$19)/10)</f>
        <v>36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Finest of the 19th century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1</v>
      </c>
      <c r="I696" t="str">
        <f>feed!I696</f>
        <v>Undisciplined Rabble</v>
      </c>
      <c r="J696">
        <f>SUMPRODUCT(MID(0&amp;feed!J696,LARGE(INDEX(ISNUMBER(--MID(feed!J696,ROW($1:$19),1))*
ROW($1:$19),0),ROW($1:$19))+1,1)*10^ROW($1:$19)/10)</f>
        <v>35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701</v>
      </c>
      <c r="O696">
        <f>SUMPRODUCT(MID(0&amp;feed!O696,LARGE(INDEX(ISNUMBER(--MID(feed!O696,ROW($1:$5),1))*
ROW($1:$5),0),ROW($1:$5))+1,1)*10^ROW($1:$5)/10)</f>
        <v>70</v>
      </c>
      <c r="P696">
        <f>feed!P696</f>
        <v>0</v>
      </c>
      <c r="Q696">
        <f>IF(P696=0,40, IF(P696="Depleted",0, IF(P696="Near Depletion",10, IF(P696="Plentiful",70, IF(P696="Untapped",90,"Error")))))</f>
        <v>40</v>
      </c>
      <c r="R696" t="str">
        <f>feed!Q696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feed!R696</f>
        <v>China</v>
      </c>
      <c r="U696" t="str">
        <f>feed!S696</f>
        <v>Neutral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696" t="str">
        <f>feed!U696</f>
        <v>http://blocgame.com/stats.php?id=58865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>V696-H696*750-K696*375-L696*375</f>
        <v>9620</v>
      </c>
      <c r="AA696" s="8">
        <f>V696/N696</f>
        <v>15.863052781740372</v>
      </c>
      <c r="AB696" s="4">
        <f>N696/6</f>
        <v>116.83333333333333</v>
      </c>
      <c r="AC696" s="4">
        <f>V696/6</f>
        <v>1853.3333333333333</v>
      </c>
    </row>
    <row r="697" spans="1:29" x14ac:dyDescent="0.25">
      <c r="A697" t="str">
        <f>feed!A697</f>
        <v>WUBstep</v>
      </c>
      <c r="B697" t="str">
        <f>feed!B697</f>
        <v>WUBstep</v>
      </c>
      <c r="C697" t="str">
        <f>feed!C697</f>
        <v>Brotherhood of Nod</v>
      </c>
      <c r="D697">
        <f>SUMPRODUCT(MID(0&amp;feed!D697,LARGE(INDEX(ISNUMBER(--MID(feed!D697,ROW($1:$19),1))*
ROW($1:$19),0),ROW($1:$19))+1,1)*10^ROW($1:$19)/10)</f>
        <v>77</v>
      </c>
      <c r="E697">
        <f>SUMPRODUCT(MID(0&amp;feed!E697,LARGE(INDEX(ISNUMBER(--MID(feed!E697,ROW($1:$19),1))*
ROW($1:$19),0),ROW($1:$19))+1,1)*10^ROW($1:$19)/10)</f>
        <v>1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2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2</v>
      </c>
      <c r="K697">
        <f>SUMPRODUCT(MID(0&amp;feed!K697,LARGE(INDEX(ISNUMBER(--MID(feed!K697,ROW($1:$19),1))*
ROW($1:$19),0),ROW($1:$19))+1,1)*10^ROW($1:$19)/10)</f>
        <v>38</v>
      </c>
      <c r="L697">
        <f>SUMPRODUCT(MID(0&amp;feed!L697,LARGE(INDEX(ISNUMBER(--MID(feed!L697,ROW($1:$19),1))*
ROW($1:$19),0),ROW($1:$19))+1,1)*10^ROW($1:$19)/10)</f>
        <v>21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699</v>
      </c>
      <c r="O697">
        <f>SUMPRODUCT(MID(0&amp;feed!O697,LARGE(INDEX(ISNUMBER(--MID(feed!O697,ROW($1:$5),1))*
ROW($1:$5),0),ROW($1:$5))+1,1)*10^ROW($1:$5)/10)</f>
        <v>3864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Very Powerful</v>
      </c>
      <c r="S697">
        <f>IF(R697="None",0, IF(R697="Meagre",1.5, IF(R697="Small",3, IF(R697="Mediocre",4.5, IF(R697="Somewhat Large",6, IF(R697="Large",7.5, IF(R697="Powerful",9, IF(R697="Very Powerful",10,"Error"))))))))</f>
        <v>10</v>
      </c>
      <c r="T697" t="str">
        <f>feed!R697</f>
        <v>Persia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697" t="str">
        <f>feed!U697</f>
        <v>http://blocgame.com/stats.php?id=39023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19274</v>
      </c>
      <c r="AA697" s="8">
        <f>V697/N697</f>
        <v>61.371959942775391</v>
      </c>
      <c r="AB697" s="4">
        <f>N697/6</f>
        <v>116.5</v>
      </c>
      <c r="AC697" s="4">
        <f>V697/6</f>
        <v>7149.833333333333</v>
      </c>
    </row>
    <row r="698" spans="1:29" x14ac:dyDescent="0.25">
      <c r="A698" t="str">
        <f>feed!A698</f>
        <v>Daun Pisang</v>
      </c>
      <c r="B698" t="str">
        <f>feed!B698</f>
        <v>Shahidan</v>
      </c>
      <c r="C698" t="str">
        <f>feed!C698</f>
        <v>The Fallen</v>
      </c>
      <c r="D698">
        <f>SUMPRODUCT(MID(0&amp;feed!D698,LARGE(INDEX(ISNUMBER(--MID(feed!D698,ROW($1:$19),1))*
ROW($1:$19),0),ROW($1:$19))+1,1)*10^ROW($1:$19)/10)</f>
        <v>30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Isolated</v>
      </c>
      <c r="H698">
        <f>SUMPRODUCT(MID(0&amp;feed!H698,LARGE(INDEX(ISNUMBER(--MID(feed!H698,ROW($1:$1),1))*
ROW($1:$1),0),ROW($1:$1))+1,1)*10^ROW($1:$1)/10)</f>
        <v>3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1</v>
      </c>
      <c r="K698">
        <f>SUMPRODUCT(MID(0&amp;feed!K698,LARGE(INDEX(ISNUMBER(--MID(feed!K698,ROW($1:$19),1))*
ROW($1:$19),0),ROW($1:$19))+1,1)*10^ROW($1:$19)/10)</f>
        <v>10</v>
      </c>
      <c r="L698">
        <f>SUMPRODUCT(MID(0&amp;feed!L698,LARGE(INDEX(ISNUMBER(--MID(feed!L698,ROW($1:$19),1))*
ROW($1:$19),0),ROW($1:$19))+1,1)*10^ROW($1:$19)/10)</f>
        <v>10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697</v>
      </c>
      <c r="O698">
        <f>SUMPRODUCT(MID(0&amp;feed!O698,LARGE(INDEX(ISNUMBER(--MID(feed!O698,ROW($1:$5),1))*
ROW($1:$5),0),ROW($1:$5))+1,1)*10^ROW($1:$5)/10)</f>
        <v>166</v>
      </c>
      <c r="P698" t="str">
        <f>feed!P698</f>
        <v>Untapped</v>
      </c>
      <c r="Q698">
        <f>IF(P698=0,40, IF(P698="Depleted",0, IF(P698="Near Depletion",10, IF(P698="Plentiful",70, IF(P698="Untapped",90,"Error")))))</f>
        <v>90</v>
      </c>
      <c r="R698" t="str">
        <f>feed!Q698</f>
        <v>Large</v>
      </c>
      <c r="S698">
        <f>IF(R698="None",0, IF(R698="Meagre",1.5, IF(R698="Small",3, IF(R698="Mediocre",4.5, IF(R698="Somewhat Large",6, IF(R698="Large",7.5, IF(R698="Powerful",9, IF(R698="Very Powerful",10,"Error"))))))))</f>
        <v>7.5</v>
      </c>
      <c r="T698" t="str">
        <f>feed!R698</f>
        <v>East Indies</v>
      </c>
      <c r="U698" t="str">
        <f>feed!S698</f>
        <v>United States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698" t="str">
        <f>feed!U698</f>
        <v>http://blocgame.com/stats.php?id=60607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>V698-H698*750-K698*375-L698*375</f>
        <v>19865</v>
      </c>
      <c r="AA698" s="8">
        <f>V698/N698</f>
        <v>42.489239598278338</v>
      </c>
      <c r="AB698" s="4">
        <f>N698/6</f>
        <v>116.16666666666667</v>
      </c>
      <c r="AC698" s="4">
        <f>V698/6</f>
        <v>4935.833333333333</v>
      </c>
    </row>
    <row r="699" spans="1:29" x14ac:dyDescent="0.25">
      <c r="A699" t="str">
        <f>feed!A699</f>
        <v>Whole Grain</v>
      </c>
      <c r="B699" t="str">
        <f>feed!B699</f>
        <v>Ben Carson</v>
      </c>
      <c r="C699" t="str">
        <f>feed!C699</f>
        <v>Steel Brotherhood</v>
      </c>
      <c r="D699">
        <f>SUMPRODUCT(MID(0&amp;feed!D699,LARGE(INDEX(ISNUMBER(--MID(feed!D699,ROW($1:$19),1))*
ROW($1:$19),0),ROW($1:$19))+1,1)*10^ROW($1:$19)/10)</f>
        <v>45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Standard</v>
      </c>
      <c r="J699">
        <f>SUMPRODUCT(MID(0&amp;feed!J699,LARGE(INDEX(ISNUMBER(--MID(feed!J699,ROW($1:$19),1))*
ROW($1:$19),0),ROW($1:$19))+1,1)*10^ROW($1:$19)/10)</f>
        <v>16</v>
      </c>
      <c r="K699">
        <f>SUMPRODUCT(MID(0&amp;feed!K699,LARGE(INDEX(ISNUMBER(--MID(feed!K699,ROW($1:$19),1))*
ROW($1:$19),0),ROW($1:$19))+1,1)*10^ROW($1:$19)/10)</f>
        <v>6</v>
      </c>
      <c r="L699">
        <f>SUMPRODUCT(MID(0&amp;feed!L699,LARGE(INDEX(ISNUMBER(--MID(feed!L699,ROW($1:$19),1))*
ROW($1:$19),0),ROW($1:$19))+1,1)*10^ROW($1:$19)/10)</f>
        <v>3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697</v>
      </c>
      <c r="O699">
        <f>SUMPRODUCT(MID(0&amp;feed!O699,LARGE(INDEX(ISNUMBER(--MID(feed!O699,ROW($1:$5),1))*
ROW($1:$5),0),ROW($1:$5))+1,1)*10^ROW($1:$5)/10)</f>
        <v>1412</v>
      </c>
      <c r="P699">
        <f>feed!P699</f>
        <v>0</v>
      </c>
      <c r="Q699">
        <f>IF(P699=0,40, IF(P699="Depleted",0, IF(P699="Near Depletion",10, IF(P699="Plentiful",70, IF(P699="Untapped",90,"Error")))))</f>
        <v>40</v>
      </c>
      <c r="R699" t="str">
        <f>feed!Q699</f>
        <v>Small</v>
      </c>
      <c r="S699">
        <f>IF(R699="None",0, IF(R699="Meagre",1.5, IF(R699="Small",3, IF(R699="Mediocre",4.5, IF(R699="Somewhat Large",6, IF(R699="Large",7.5, IF(R699="Powerful",9, IF(R699="Very Powerful",10,"Error"))))))))</f>
        <v>3</v>
      </c>
      <c r="T699" t="str">
        <f>feed!R699</f>
        <v>Egypt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699" t="str">
        <f>feed!U699</f>
        <v>http://blocgame.com/stats.php?id=64675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>V699-H699*750-K699*375-L699*375</f>
        <v>12210</v>
      </c>
      <c r="AA699" s="8">
        <f>V699/N699</f>
        <v>23.436154949784793</v>
      </c>
      <c r="AB699" s="4">
        <f>N699/6</f>
        <v>116.16666666666667</v>
      </c>
      <c r="AC699" s="4">
        <f>V699/6</f>
        <v>2722.5</v>
      </c>
    </row>
    <row r="700" spans="1:29" x14ac:dyDescent="0.25">
      <c r="A700" t="str">
        <f>feed!A700</f>
        <v>shoza</v>
      </c>
      <c r="B700" t="str">
        <f>feed!B700</f>
        <v>afi fateh</v>
      </c>
      <c r="C700">
        <f>feed!C700</f>
        <v>0</v>
      </c>
      <c r="D700">
        <f>SUMPRODUCT(MID(0&amp;feed!D700,LARGE(INDEX(ISNUMBER(--MID(feed!D700,ROW($1:$19),1))*
ROW($1:$19),0),ROW($1:$19))+1,1)*10^ROW($1:$19)/10)</f>
        <v>8</v>
      </c>
      <c r="E700">
        <f>SUMPRODUCT(MID(0&amp;feed!E700,LARGE(INDEX(ISNUMBER(--MID(feed!E700,ROW($1:$19),1))*
ROW($1:$19),0),ROW($1:$19))+1,1)*10^ROW($1:$19)/10)</f>
        <v>0</v>
      </c>
      <c r="F700" t="str">
        <f>feed!F700</f>
        <v>Second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1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16</v>
      </c>
      <c r="K700">
        <f>SUMPRODUCT(MID(0&amp;feed!K700,LARGE(INDEX(ISNUMBER(--MID(feed!K700,ROW($1:$19),1))*
ROW($1:$19),0),ROW($1:$19))+1,1)*10^ROW($1:$19)/10)</f>
        <v>4</v>
      </c>
      <c r="L700">
        <f>SUMPRODUCT(MID(0&amp;feed!L700,LARGE(INDEX(ISNUMBER(--MID(feed!L700,ROW($1:$19),1))*
ROW($1:$19),0),ROW($1:$19))+1,1)*10^ROW($1:$19)/10)</f>
        <v>2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695</v>
      </c>
      <c r="O700">
        <f>SUMPRODUCT(MID(0&amp;feed!O700,LARGE(INDEX(ISNUMBER(--MID(feed!O700,ROW($1:$5),1))*
ROW($1:$5),0),ROW($1:$5))+1,1)*10^ROW($1:$5)/10)</f>
        <v>226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feed!R700</f>
        <v>East Indies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700" t="str">
        <f>feed!U700</f>
        <v>http://blocgame.com/stats.php?id=64797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8142</v>
      </c>
      <c r="AA700" s="8">
        <f>V700/N700</f>
        <v>16.031654676258992</v>
      </c>
      <c r="AB700" s="4">
        <f>N700/6</f>
        <v>115.83333333333333</v>
      </c>
      <c r="AC700" s="4">
        <f>V700/6</f>
        <v>1857</v>
      </c>
    </row>
    <row r="701" spans="1:29" x14ac:dyDescent="0.25">
      <c r="A701" t="str">
        <f>feed!A701</f>
        <v>Chetzerland</v>
      </c>
      <c r="B701" t="str">
        <f>feed!B701</f>
        <v>Bad Chad</v>
      </c>
      <c r="C701">
        <f>feed!C701</f>
        <v>0</v>
      </c>
      <c r="D701">
        <f>SUMPRODUCT(MID(0&amp;feed!D701,LARGE(INDEX(ISNUMBER(--MID(feed!D701,ROW($1:$19),1))*
ROW($1:$19),0),ROW($1:$19))+1,1)*10^ROW($1:$19)/10)</f>
        <v>35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21</v>
      </c>
      <c r="K701">
        <f>SUMPRODUCT(MID(0&amp;feed!K701,LARGE(INDEX(ISNUMBER(--MID(feed!K701,ROW($1:$19),1))*
ROW($1:$19),0),ROW($1:$19))+1,1)*10^ROW($1:$19)/10)</f>
        <v>8</v>
      </c>
      <c r="L701">
        <f>SUMPRODUCT(MID(0&amp;feed!L701,LARGE(INDEX(ISNUMBER(--MID(feed!L701,ROW($1:$19),1))*
ROW($1:$19),0),ROW($1:$19))+1,1)*10^ROW($1:$19)/10)</f>
        <v>3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690</v>
      </c>
      <c r="O701">
        <f>SUMPRODUCT(MID(0&amp;feed!O701,LARGE(INDEX(ISNUMBER(--MID(feed!O701,ROW($1:$5),1))*
ROW($1:$5),0),ROW($1:$5))+1,1)*10^ROW($1:$5)/10)</f>
        <v>189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Large</v>
      </c>
      <c r="S701">
        <f>IF(R701="None",0, IF(R701="Meagre",1.5, IF(R701="Small",3, IF(R701="Mediocre",4.5, IF(R701="Somewhat Large",6, IF(R701="Large",7.5, IF(R701="Powerful",9, IF(R701="Very Powerful",10,"Error"))))))))</f>
        <v>7.5</v>
      </c>
      <c r="T701" t="str">
        <f>feed!R701</f>
        <v>Southern Cone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701" t="str">
        <f>feed!U701</f>
        <v>http://blocgame.com/stats.php?id=64680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22057</v>
      </c>
      <c r="AA701" s="8">
        <f>V701/N701</f>
        <v>39.031884057971013</v>
      </c>
      <c r="AB701" s="4">
        <f>N701/6</f>
        <v>115</v>
      </c>
      <c r="AC701" s="4">
        <f>V701/6</f>
        <v>4488.666666666667</v>
      </c>
    </row>
    <row r="702" spans="1:29" x14ac:dyDescent="0.25">
      <c r="A702" t="str">
        <f>feed!A702</f>
        <v>Soviet Prussia</v>
      </c>
      <c r="B702" t="str">
        <f>feed!B702</f>
        <v>PrussNet</v>
      </c>
      <c r="C702" t="str">
        <f>feed!C702</f>
        <v>Pact of Red October</v>
      </c>
      <c r="D702">
        <f>SUMPRODUCT(MID(0&amp;feed!D702,LARGE(INDEX(ISNUMBER(--MID(feed!D702,ROW($1:$19),1))*
ROW($1:$19),0),ROW($1:$19))+1,1)*10^ROW($1:$19)/10)</f>
        <v>41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2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8</v>
      </c>
      <c r="K702">
        <f>SUMPRODUCT(MID(0&amp;feed!K702,LARGE(INDEX(ISNUMBER(--MID(feed!K702,ROW($1:$19),1))*
ROW($1:$19),0),ROW($1:$19))+1,1)*10^ROW($1:$19)/10)</f>
        <v>8</v>
      </c>
      <c r="L702">
        <f>SUMPRODUCT(MID(0&amp;feed!L702,LARGE(INDEX(ISNUMBER(--MID(feed!L702,ROW($1:$19),1))*
ROW($1:$19),0),ROW($1:$19))+1,1)*10^ROW($1:$19)/10)</f>
        <v>8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690</v>
      </c>
      <c r="O702">
        <f>SUMPRODUCT(MID(0&amp;feed!O702,LARGE(INDEX(ISNUMBER(--MID(feed!O702,ROW($1:$5),1))*
ROW($1:$5),0),ROW($1:$5))+1,1)*10^ROW($1:$5)/10)</f>
        <v>640</v>
      </c>
      <c r="P702">
        <f>feed!P702</f>
        <v>0</v>
      </c>
      <c r="Q702">
        <f>IF(P702=0,40, IF(P702="Depleted",0, IF(P702="Near Depletion",10, IF(P702="Plentiful",70, IF(P702="Untapped",90,"Error")))))</f>
        <v>40</v>
      </c>
      <c r="R702" t="str">
        <f>feed!Q702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feed!R702</f>
        <v>Pacific Rim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702" t="str">
        <f>feed!U702</f>
        <v>http://blocgame.com/stats.php?id=64882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19931</v>
      </c>
      <c r="AA702" s="8">
        <f>V702/N702</f>
        <v>39.755072463768116</v>
      </c>
      <c r="AB702" s="4">
        <f>N702/6</f>
        <v>115</v>
      </c>
      <c r="AC702" s="4">
        <f>V702/6</f>
        <v>4571.833333333333</v>
      </c>
    </row>
    <row r="703" spans="1:29" x14ac:dyDescent="0.25">
      <c r="A703" t="str">
        <f>feed!A704</f>
        <v>Kotasinga</v>
      </c>
      <c r="B703" t="str">
        <f>feed!B704</f>
        <v>Stalin VI</v>
      </c>
      <c r="C703" t="str">
        <f>feed!C704</f>
        <v>The Order</v>
      </c>
      <c r="D703">
        <f>SUMPRODUCT(MID(0&amp;feed!D704,LARGE(INDEX(ISNUMBER(--MID(feed!D704,ROW($1:$19),1))*
ROW($1:$19),0),ROW($1:$19))+1,1)*10^ROW($1:$19)/10)</f>
        <v>44</v>
      </c>
      <c r="E703">
        <f>SUMPRODUCT(MID(0&amp;feed!E704,LARGE(INDEX(ISNUMBER(--MID(feed!E704,ROW($1:$19),1))*
ROW($1:$19),0),ROW($1:$19))+1,1)*10^ROW($1:$19)/10)</f>
        <v>0</v>
      </c>
      <c r="F703" t="str">
        <f>feed!F704</f>
        <v>Korean War surplus</v>
      </c>
      <c r="G703" t="str">
        <f>feed!G704</f>
        <v>Gandhi-like</v>
      </c>
      <c r="H703">
        <f>SUMPRODUCT(MID(0&amp;feed!H704,LARGE(INDEX(ISNUMBER(--MID(feed!H704,ROW($1:$1),1))*
ROW($1:$1),0),ROW($1:$1))+1,1)*10^ROW($1:$1)/10)</f>
        <v>1</v>
      </c>
      <c r="I703" t="str">
        <f>feed!I704</f>
        <v>Good</v>
      </c>
      <c r="J703">
        <f>SUMPRODUCT(MID(0&amp;feed!J704,LARGE(INDEX(ISNUMBER(--MID(feed!J704,ROW($1:$19),1))*
ROW($1:$19),0),ROW($1:$19))+1,1)*10^ROW($1:$19)/10)</f>
        <v>75</v>
      </c>
      <c r="K703">
        <f>SUMPRODUCT(MID(0&amp;feed!K704,LARGE(INDEX(ISNUMBER(--MID(feed!K704,ROW($1:$19),1))*
ROW($1:$19),0),ROW($1:$19))+1,1)*10^ROW($1:$19)/10)</f>
        <v>13</v>
      </c>
      <c r="L703">
        <f>SUMPRODUCT(MID(0&amp;feed!L704,LARGE(INDEX(ISNUMBER(--MID(feed!L704,ROW($1:$19),1))*
ROW($1:$19),0),ROW($1:$19))+1,1)*10^ROW($1:$19)/10)</f>
        <v>5</v>
      </c>
      <c r="M703" t="str">
        <f>feed!M704</f>
        <v>Central Planning</v>
      </c>
      <c r="N703">
        <f>SUMPRODUCT(MID(0&amp;feed!N704,LARGE(INDEX(ISNUMBER(--MID(feed!N704,ROW($1:$5),1))*
ROW($1:$5),0),ROW($1:$5))+1,1)*10^ROW($1:$5)/10)</f>
        <v>686</v>
      </c>
      <c r="O703">
        <f>SUMPRODUCT(MID(0&amp;feed!O704,LARGE(INDEX(ISNUMBER(--MID(feed!O704,ROW($1:$5),1))*
ROW($1:$5),0),ROW($1:$5))+1,1)*10^ROW($1:$5)/10)</f>
        <v>233</v>
      </c>
      <c r="P703" t="str">
        <f>feed!P704</f>
        <v>Untapped</v>
      </c>
      <c r="Q703">
        <f>IF(P703=0,40, IF(P703="Depleted",0, IF(P703="Near Depletion",10, IF(P703="Plentiful",70, IF(P703="Untapped",90,"Error")))))</f>
        <v>90</v>
      </c>
      <c r="R703" t="str">
        <f>feed!Q704</f>
        <v>Very Powerful</v>
      </c>
      <c r="S703">
        <f>IF(R703="None",0, IF(R703="Meagre",1.5, IF(R703="Small",3, IF(R703="Mediocre",4.5, IF(R703="Somewhat Large",6, IF(R703="Large",7.5, IF(R703="Powerful",9, IF(R703="Very Powerful",10,"Error"))))))))</f>
        <v>10</v>
      </c>
      <c r="T703" t="str">
        <f>feed!R704</f>
        <v>Congo</v>
      </c>
      <c r="U703" t="str">
        <f>feed!S704</f>
        <v>Soviet Union</v>
      </c>
      <c r="V703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703" t="str">
        <f>feed!U704</f>
        <v>http://blocgame.com/stats.php?id=60448</v>
      </c>
      <c r="X703" s="4">
        <f>SUMPRODUCT(MID(0&amp;feed!V704,LARGE(INDEX(ISNUMBER(--MID(feed!V704,ROW($1:$5),1))*
ROW($1:$5),0),ROW($1:$5))+1,1)*10^ROW($1:$5)/10)</f>
        <v>0</v>
      </c>
      <c r="Y703">
        <f>feed!W704</f>
        <v>0</v>
      </c>
      <c r="Z703" s="4">
        <f>V703-H703*750-K703*375-L703*375</f>
        <v>22209</v>
      </c>
      <c r="AA703" s="8">
        <f>V703/N703</f>
        <v>43.307580174927111</v>
      </c>
      <c r="AB703" s="4">
        <f>N703/6</f>
        <v>114.33333333333333</v>
      </c>
      <c r="AC703" s="4">
        <f>V703/6</f>
        <v>4951.5</v>
      </c>
    </row>
    <row r="704" spans="1:29" x14ac:dyDescent="0.25">
      <c r="A704" t="str">
        <f>feed!A703</f>
        <v>new shekelstan</v>
      </c>
      <c r="B704" t="str">
        <f>feed!B703</f>
        <v>mrluxx0</v>
      </c>
      <c r="C704" t="str">
        <f>feed!C703</f>
        <v>Brotherhood of Nod</v>
      </c>
      <c r="D704">
        <f>SUMPRODUCT(MID(0&amp;feed!D703,LARGE(INDEX(ISNUMBER(--MID(feed!D703,ROW($1:$19),1))*
ROW($1:$19),0),ROW($1:$19))+1,1)*10^ROW($1:$19)/10)</f>
        <v>98</v>
      </c>
      <c r="E704">
        <f>SUMPRODUCT(MID(0&amp;feed!E703,LARGE(INDEX(ISNUMBER(--MID(feed!E703,ROW($1:$19),1))*
ROW($1:$19),0),ROW($1:$19))+1,1)*10^ROW($1:$19)/10)</f>
        <v>0</v>
      </c>
      <c r="F704" t="str">
        <f>feed!F703</f>
        <v>Second World War surplus</v>
      </c>
      <c r="G704" t="str">
        <f>feed!G703</f>
        <v>Gandhi-like</v>
      </c>
      <c r="H704">
        <f>SUMPRODUCT(MID(0&amp;feed!H703,LARGE(INDEX(ISNUMBER(--MID(feed!H703,ROW($1:$1),1))*
ROW($1:$1),0),ROW($1:$1))+1,1)*10^ROW($1:$1)/10)</f>
        <v>2</v>
      </c>
      <c r="I704" t="str">
        <f>feed!I703</f>
        <v>Good</v>
      </c>
      <c r="J704">
        <f>SUMPRODUCT(MID(0&amp;feed!J703,LARGE(INDEX(ISNUMBER(--MID(feed!J703,ROW($1:$19),1))*
ROW($1:$19),0),ROW($1:$19))+1,1)*10^ROW($1:$19)/10)</f>
        <v>16</v>
      </c>
      <c r="K704">
        <f>SUMPRODUCT(MID(0&amp;feed!K703,LARGE(INDEX(ISNUMBER(--MID(feed!K703,ROW($1:$19),1))*
ROW($1:$19),0),ROW($1:$19))+1,1)*10^ROW($1:$19)/10)</f>
        <v>18</v>
      </c>
      <c r="L704">
        <f>SUMPRODUCT(MID(0&amp;feed!L703,LARGE(INDEX(ISNUMBER(--MID(feed!L703,ROW($1:$19),1))*
ROW($1:$19),0),ROW($1:$19))+1,1)*10^ROW($1:$19)/10)</f>
        <v>13</v>
      </c>
      <c r="M704" t="str">
        <f>feed!M703</f>
        <v>Free Market</v>
      </c>
      <c r="N704">
        <f>SUMPRODUCT(MID(0&amp;feed!N703,LARGE(INDEX(ISNUMBER(--MID(feed!N703,ROW($1:$5),1))*
ROW($1:$5),0),ROW($1:$5))+1,1)*10^ROW($1:$5)/10)</f>
        <v>686</v>
      </c>
      <c r="O704">
        <f>SUMPRODUCT(MID(0&amp;feed!O703,LARGE(INDEX(ISNUMBER(--MID(feed!O703,ROW($1:$5),1))*
ROW($1:$5),0),ROW($1:$5))+1,1)*10^ROW($1:$5)/10)</f>
        <v>2431</v>
      </c>
      <c r="P704" t="str">
        <f>feed!P703</f>
        <v>Untapped</v>
      </c>
      <c r="Q704">
        <f>IF(P704=0,40, IF(P704="Depleted",0, IF(P704="Near Depletion",10, IF(P704="Plentiful",70, IF(P704="Untapped",90,"Error")))))</f>
        <v>90</v>
      </c>
      <c r="R704" t="str">
        <f>feed!Q703</f>
        <v>Very Powerful</v>
      </c>
      <c r="S704">
        <f>IF(R704="None",0, IF(R704="Meagre",1.5, IF(R704="Small",3, IF(R704="Mediocre",4.5, IF(R704="Somewhat Large",6, IF(R704="Large",7.5, IF(R704="Powerful",9, IF(R704="Very Powerful",10,"Error"))))))))</f>
        <v>10</v>
      </c>
      <c r="T704" t="str">
        <f>feed!R703</f>
        <v>Arabia</v>
      </c>
      <c r="U704" t="str">
        <f>feed!S703</f>
        <v>United States</v>
      </c>
      <c r="V704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704" t="str">
        <f>feed!U703</f>
        <v>http://blocgame.com/stats.php?id=46292</v>
      </c>
      <c r="X704" s="4">
        <f>SUMPRODUCT(MID(0&amp;feed!V703,LARGE(INDEX(ISNUMBER(--MID(feed!V703,ROW($1:$5),1))*
ROW($1:$5),0),ROW($1:$5))+1,1)*10^ROW($1:$5)/10)</f>
        <v>0</v>
      </c>
      <c r="Y704">
        <f>feed!W703</f>
        <v>0</v>
      </c>
      <c r="Z704" s="4">
        <f>V704-H704*750-K704*375-L704*375</f>
        <v>3210</v>
      </c>
      <c r="AA704" s="8">
        <f>V704/N704</f>
        <v>23.811953352769681</v>
      </c>
      <c r="AB704" s="4">
        <f>N704/6</f>
        <v>114.33333333333333</v>
      </c>
      <c r="AC704" s="4">
        <f>V704/6</f>
        <v>2722.5</v>
      </c>
    </row>
    <row r="705" spans="1:29" x14ac:dyDescent="0.25">
      <c r="A705" t="str">
        <f>feed!A706</f>
        <v>Yankee Doodle</v>
      </c>
      <c r="B705" t="str">
        <f>feed!B706</f>
        <v>SamJason</v>
      </c>
      <c r="C705">
        <f>feed!C706</f>
        <v>0</v>
      </c>
      <c r="D705">
        <f>SUMPRODUCT(MID(0&amp;feed!D706,LARGE(INDEX(ISNUMBER(--MID(feed!D706,ROW($1:$19),1))*
ROW($1:$19),0),ROW($1:$19))+1,1)*10^ROW($1:$19)/10)</f>
        <v>8</v>
      </c>
      <c r="E705">
        <f>SUMPRODUCT(MID(0&amp;feed!E706,LARGE(INDEX(ISNUMBER(--MID(feed!E706,ROW($1:$19),1))*
ROW($1:$19),0),ROW($1:$19))+1,1)*10^ROW($1:$19)/10)</f>
        <v>0</v>
      </c>
      <c r="F705" t="str">
        <f>feed!F706</f>
        <v>First World War surplus</v>
      </c>
      <c r="G705" t="str">
        <f>feed!G706</f>
        <v>Gandhi-like</v>
      </c>
      <c r="H705">
        <f>SUMPRODUCT(MID(0&amp;feed!H706,LARGE(INDEX(ISNUMBER(--MID(feed!H706,ROW($1:$1),1))*
ROW($1:$1),0),ROW($1:$1))+1,1)*10^ROW($1:$1)/10)</f>
        <v>0</v>
      </c>
      <c r="I705" t="str">
        <f>feed!I706</f>
        <v>Undisciplined Rabble</v>
      </c>
      <c r="J705">
        <f>SUMPRODUCT(MID(0&amp;feed!J706,LARGE(INDEX(ISNUMBER(--MID(feed!J706,ROW($1:$19),1))*
ROW($1:$19),0),ROW($1:$19))+1,1)*10^ROW($1:$19)/10)</f>
        <v>86</v>
      </c>
      <c r="K705">
        <f>SUMPRODUCT(MID(0&amp;feed!K706,LARGE(INDEX(ISNUMBER(--MID(feed!K706,ROW($1:$19),1))*
ROW($1:$19),0),ROW($1:$19))+1,1)*10^ROW($1:$19)/10)</f>
        <v>2</v>
      </c>
      <c r="L705">
        <f>SUMPRODUCT(MID(0&amp;feed!L706,LARGE(INDEX(ISNUMBER(--MID(feed!L706,ROW($1:$19),1))*
ROW($1:$19),0),ROW($1:$19))+1,1)*10^ROW($1:$19)/10)</f>
        <v>1</v>
      </c>
      <c r="M705" t="str">
        <f>feed!M706</f>
        <v>Central Planning</v>
      </c>
      <c r="N705">
        <f>SUMPRODUCT(MID(0&amp;feed!N706,LARGE(INDEX(ISNUMBER(--MID(feed!N706,ROW($1:$5),1))*
ROW($1:$5),0),ROW($1:$5))+1,1)*10^ROW($1:$5)/10)</f>
        <v>684</v>
      </c>
      <c r="O705">
        <f>SUMPRODUCT(MID(0&amp;feed!O706,LARGE(INDEX(ISNUMBER(--MID(feed!O706,ROW($1:$5),1))*
ROW($1:$5),0),ROW($1:$5))+1,1)*10^ROW($1:$5)/10)</f>
        <v>1</v>
      </c>
      <c r="P705" t="str">
        <f>feed!P706</f>
        <v>Untapped</v>
      </c>
      <c r="Q705">
        <f>IF(P705=0,40, IF(P705="Depleted",0, IF(P705="Near Depletion",10, IF(P705="Plentiful",70, IF(P705="Untapped",90,"Error")))))</f>
        <v>90</v>
      </c>
      <c r="R705" t="str">
        <f>feed!Q706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feed!R706</f>
        <v>China</v>
      </c>
      <c r="U705" t="str">
        <f>feed!S706</f>
        <v>Soviet Union</v>
      </c>
      <c r="V705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705" t="str">
        <f>feed!U706</f>
        <v>http://blocgame.com/stats.php?id=64551</v>
      </c>
      <c r="X705" s="4">
        <f>SUMPRODUCT(MID(0&amp;feed!V706,LARGE(INDEX(ISNUMBER(--MID(feed!V706,ROW($1:$5),1))*
ROW($1:$5),0),ROW($1:$5))+1,1)*10^ROW($1:$5)/10)</f>
        <v>0</v>
      </c>
      <c r="Y705">
        <f>feed!W706</f>
        <v>0</v>
      </c>
      <c r="Z705" s="4">
        <f>V705-H705*750-K705*375-L705*375</f>
        <v>15755</v>
      </c>
      <c r="AA705" s="8">
        <f>V705/N705</f>
        <v>24.678362573099417</v>
      </c>
      <c r="AB705" s="4">
        <f>N705/6</f>
        <v>114</v>
      </c>
      <c r="AC705" s="4">
        <f>V705/6</f>
        <v>2813.3333333333335</v>
      </c>
    </row>
    <row r="706" spans="1:29" x14ac:dyDescent="0.25">
      <c r="A706" t="str">
        <f>feed!A705</f>
        <v>Crashlantis</v>
      </c>
      <c r="B706" t="str">
        <f>feed!B705</f>
        <v>The Great Crashimo</v>
      </c>
      <c r="C706" t="str">
        <f>feed!C705</f>
        <v>The Order</v>
      </c>
      <c r="D706">
        <f>SUMPRODUCT(MID(0&amp;feed!D705,LARGE(INDEX(ISNUMBER(--MID(feed!D705,ROW($1:$19),1))*
ROW($1:$19),0),ROW($1:$19))+1,1)*10^ROW($1:$19)/10)</f>
        <v>90</v>
      </c>
      <c r="E706">
        <f>SUMPRODUCT(MID(0&amp;feed!E705,LARGE(INDEX(ISNUMBER(--MID(feed!E705,ROW($1:$19),1))*
ROW($1:$19),0),ROW($1:$19))+1,1)*10^ROW($1:$19)/10)</f>
        <v>3</v>
      </c>
      <c r="F706" t="str">
        <f>feed!F705</f>
        <v>Second World War surplus</v>
      </c>
      <c r="G706" t="str">
        <f>feed!G705</f>
        <v>Gandhi-like</v>
      </c>
      <c r="H706">
        <f>SUMPRODUCT(MID(0&amp;feed!H705,LARGE(INDEX(ISNUMBER(--MID(feed!H705,ROW($1:$1),1))*
ROW($1:$1),0),ROW($1:$1))+1,1)*10^ROW($1:$1)/10)</f>
        <v>2</v>
      </c>
      <c r="I706" t="str">
        <f>feed!I705</f>
        <v>Elite</v>
      </c>
      <c r="J706">
        <f>SUMPRODUCT(MID(0&amp;feed!J705,LARGE(INDEX(ISNUMBER(--MID(feed!J705,ROW($1:$19),1))*
ROW($1:$19),0),ROW($1:$19))+1,1)*10^ROW($1:$19)/10)</f>
        <v>1</v>
      </c>
      <c r="K706">
        <f>SUMPRODUCT(MID(0&amp;feed!K705,LARGE(INDEX(ISNUMBER(--MID(feed!K705,ROW($1:$19),1))*
ROW($1:$19),0),ROW($1:$19))+1,1)*10^ROW($1:$19)/10)</f>
        <v>22</v>
      </c>
      <c r="L706">
        <f>SUMPRODUCT(MID(0&amp;feed!L705,LARGE(INDEX(ISNUMBER(--MID(feed!L705,ROW($1:$19),1))*
ROW($1:$19),0),ROW($1:$19))+1,1)*10^ROW($1:$19)/10)</f>
        <v>15</v>
      </c>
      <c r="M706" t="str">
        <f>feed!M705</f>
        <v>Free Market</v>
      </c>
      <c r="N706">
        <f>SUMPRODUCT(MID(0&amp;feed!N705,LARGE(INDEX(ISNUMBER(--MID(feed!N705,ROW($1:$5),1))*
ROW($1:$5),0),ROW($1:$5))+1,1)*10^ROW($1:$5)/10)</f>
        <v>684</v>
      </c>
      <c r="O706">
        <f>SUMPRODUCT(MID(0&amp;feed!O705,LARGE(INDEX(ISNUMBER(--MID(feed!O705,ROW($1:$5),1))*
ROW($1:$5),0),ROW($1:$5))+1,1)*10^ROW($1:$5)/10)</f>
        <v>2288</v>
      </c>
      <c r="P706" t="str">
        <f>feed!P705</f>
        <v>Untapped</v>
      </c>
      <c r="Q706">
        <f>IF(P706=0,40, IF(P706="Depleted",0, IF(P706="Near Depletion",10, IF(P706="Plentiful",70, IF(P706="Untapped",90,"Error")))))</f>
        <v>90</v>
      </c>
      <c r="R706" t="str">
        <f>feed!Q705</f>
        <v>Very Powerful</v>
      </c>
      <c r="S706">
        <f>IF(R706="None",0, IF(R706="Meagre",1.5, IF(R706="Small",3, IF(R706="Mediocre",4.5, IF(R706="Somewhat Large",6, IF(R706="Large",7.5, IF(R706="Powerful",9, IF(R706="Very Powerful",10,"Error"))))))))</f>
        <v>10</v>
      </c>
      <c r="T706" t="str">
        <f>feed!R705</f>
        <v>Egypt</v>
      </c>
      <c r="U706" t="str">
        <f>feed!S705</f>
        <v>United States</v>
      </c>
      <c r="V706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706" t="str">
        <f>feed!U705</f>
        <v>http://blocgame.com/stats.php?id=50932</v>
      </c>
      <c r="X706" s="4">
        <f>SUMPRODUCT(MID(0&amp;feed!V705,LARGE(INDEX(ISNUMBER(--MID(feed!V705,ROW($1:$5),1))*
ROW($1:$5),0),ROW($1:$5))+1,1)*10^ROW($1:$5)/10)</f>
        <v>0</v>
      </c>
      <c r="Y706">
        <f>feed!W705</f>
        <v>0</v>
      </c>
      <c r="Z706" s="4">
        <f>V706-H706*750-K706*375-L706*375</f>
        <v>26870</v>
      </c>
      <c r="AA706" s="8">
        <f>V706/N706</f>
        <v>61.761695906432749</v>
      </c>
      <c r="AB706" s="4">
        <f>N706/6</f>
        <v>114</v>
      </c>
      <c r="AC706" s="4">
        <f>V706/6</f>
        <v>7040.833333333333</v>
      </c>
    </row>
    <row r="707" spans="1:29" x14ac:dyDescent="0.25">
      <c r="A707" t="str">
        <f>feed!A707</f>
        <v>Perullamas</v>
      </c>
      <c r="B707" t="str">
        <f>feed!B707</f>
        <v>Fernandocsv</v>
      </c>
      <c r="C707" t="str">
        <f>feed!C707</f>
        <v>Steel Brotherhood</v>
      </c>
      <c r="D707">
        <f>SUMPRODUCT(MID(0&amp;feed!D707,LARGE(INDEX(ISNUMBER(--MID(feed!D707,ROW($1:$19),1))*
ROW($1:$19),0),ROW($1:$19))+1,1)*10^ROW($1:$19)/10)</f>
        <v>26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1</v>
      </c>
      <c r="I707" t="str">
        <f>feed!I707</f>
        <v>Standard</v>
      </c>
      <c r="J707">
        <f>SUMPRODUCT(MID(0&amp;feed!J707,LARGE(INDEX(ISNUMBER(--MID(feed!J707,ROW($1:$19),1))*
ROW($1:$19),0),ROW($1:$19))+1,1)*10^ROW($1:$19)/10)</f>
        <v>3</v>
      </c>
      <c r="K707">
        <f>SUMPRODUCT(MID(0&amp;feed!K707,LARGE(INDEX(ISNUMBER(--MID(feed!K707,ROW($1:$19),1))*
ROW($1:$19),0),ROW($1:$19))+1,1)*10^ROW($1:$19)/10)</f>
        <v>10</v>
      </c>
      <c r="L707">
        <f>SUMPRODUCT(MID(0&amp;feed!L707,LARGE(INDEX(ISNUMBER(--MID(feed!L707,ROW($1:$19),1))*
ROW($1:$19),0),ROW($1:$19))+1,1)*10^ROW($1:$19)/10)</f>
        <v>8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683</v>
      </c>
      <c r="O707">
        <f>SUMPRODUCT(MID(0&amp;feed!O707,LARGE(INDEX(ISNUMBER(--MID(feed!O707,ROW($1:$5),1))*
ROW($1:$5),0),ROW($1:$5))+1,1)*10^ROW($1:$5)/10)</f>
        <v>296</v>
      </c>
      <c r="P707" t="str">
        <f>feed!P707</f>
        <v>Untapped</v>
      </c>
      <c r="Q707">
        <f>IF(P707=0,40, IF(P707="Depleted",0, IF(P707="Near Depletion",10, IF(P707="Plentiful",70, IF(P707="Untapped",90,"Error")))))</f>
        <v>90</v>
      </c>
      <c r="R707" t="str">
        <f>feed!Q707</f>
        <v>Small</v>
      </c>
      <c r="S707">
        <f>IF(R707="None",0, IF(R707="Meagre",1.5, IF(R707="Small",3, IF(R707="Mediocre",4.5, IF(R707="Somewhat Large",6, IF(R707="Large",7.5, IF(R707="Powerful",9, IF(R707="Very Powerful",10,"Error"))))))))</f>
        <v>3</v>
      </c>
      <c r="T707" t="str">
        <f>feed!R707</f>
        <v>Gran Colombia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707" t="str">
        <f>feed!U707</f>
        <v>http://blocgame.com/stats.php?id=64461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15170</v>
      </c>
      <c r="AA707" s="8">
        <f>V707/N707</f>
        <v>33.191800878477309</v>
      </c>
      <c r="AB707" s="4">
        <f>N707/6</f>
        <v>113.83333333333333</v>
      </c>
      <c r="AC707" s="4">
        <f>V707/6</f>
        <v>3778.3333333333335</v>
      </c>
    </row>
    <row r="708" spans="1:29" x14ac:dyDescent="0.25">
      <c r="A708" t="str">
        <f>feed!A708</f>
        <v>balemu1987</v>
      </c>
      <c r="B708" t="str">
        <f>feed!B708</f>
        <v>balemu1987</v>
      </c>
      <c r="C708">
        <f>feed!C708</f>
        <v>0</v>
      </c>
      <c r="D708">
        <f>SUMPRODUCT(MID(0&amp;feed!D708,LARGE(INDEX(ISNUMBER(--MID(feed!D708,ROW($1:$19),1))*
ROW($1:$19),0),ROW($1:$19))+1,1)*10^ROW($1:$19)/10)</f>
        <v>24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Normal</v>
      </c>
      <c r="H708">
        <f>SUMPRODUCT(MID(0&amp;feed!H708,LARGE(INDEX(ISNUMBER(--MID(feed!H708,ROW($1:$1),1))*
ROW($1:$1),0),ROW($1:$1))+1,1)*10^ROW($1:$1)/10)</f>
        <v>0</v>
      </c>
      <c r="I708" t="str">
        <f>feed!I708</f>
        <v>Undisciplined Rabble</v>
      </c>
      <c r="J708">
        <f>SUMPRODUCT(MID(0&amp;feed!J708,LARGE(INDEX(ISNUMBER(--MID(feed!J708,ROW($1:$19),1))*
ROW($1:$19),0),ROW($1:$19))+1,1)*10^ROW($1:$19)/10)</f>
        <v>17</v>
      </c>
      <c r="K708">
        <f>SUMPRODUCT(MID(0&amp;feed!K708,LARGE(INDEX(ISNUMBER(--MID(feed!K708,ROW($1:$19),1))*
ROW($1:$19),0),ROW($1:$19))+1,1)*10^ROW($1:$19)/10)</f>
        <v>2</v>
      </c>
      <c r="L708">
        <f>SUMPRODUCT(MID(0&amp;feed!L708,LARGE(INDEX(ISNUMBER(--MID(feed!L708,ROW($1:$19),1))*
ROW($1:$19),0),ROW($1:$19))+1,1)*10^ROW($1:$19)/10)</f>
        <v>1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682</v>
      </c>
      <c r="O708">
        <f>SUMPRODUCT(MID(0&amp;feed!O708,LARGE(INDEX(ISNUMBER(--MID(feed!O708,ROW($1:$5),1))*
ROW($1:$5),0),ROW($1:$5))+1,1)*10^ROW($1:$5)/10)</f>
        <v>47</v>
      </c>
      <c r="P708" t="str">
        <f>feed!P708</f>
        <v>Untapped</v>
      </c>
      <c r="Q708">
        <f>IF(P708=0,40, IF(P708="Depleted",0, IF(P708="Near Depletion",10, IF(P708="Plentiful",70, IF(P708="Untapped",90,"Error")))))</f>
        <v>90</v>
      </c>
      <c r="R708" t="str">
        <f>feed!Q708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feed!R708</f>
        <v>Indochina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708" t="str">
        <f>feed!U708</f>
        <v>http://blocgame.com/stats.php?id=63972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6356</v>
      </c>
      <c r="AA708" s="8">
        <f>V708/N708</f>
        <v>10.969208211143695</v>
      </c>
      <c r="AB708" s="4">
        <f>N708/6</f>
        <v>113.66666666666667</v>
      </c>
      <c r="AC708" s="4">
        <f>V708/6</f>
        <v>1246.8333333333333</v>
      </c>
    </row>
    <row r="709" spans="1:29" x14ac:dyDescent="0.25">
      <c r="A709" t="str">
        <f>feed!A709</f>
        <v>Cologia</v>
      </c>
      <c r="B709" t="str">
        <f>feed!B709</f>
        <v>Pierre Ferruccio</v>
      </c>
      <c r="C709">
        <f>feed!C709</f>
        <v>0</v>
      </c>
      <c r="D709">
        <f>SUMPRODUCT(MID(0&amp;feed!D709,LARGE(INDEX(ISNUMBER(--MID(feed!D709,ROW($1:$19),1))*
ROW($1:$19),0),ROW($1:$19))+1,1)*10^ROW($1:$19)/10)</f>
        <v>9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1</v>
      </c>
      <c r="I709" t="str">
        <f>feed!I709</f>
        <v>Elite</v>
      </c>
      <c r="J709">
        <f>SUMPRODUCT(MID(0&amp;feed!J709,LARGE(INDEX(ISNUMBER(--MID(feed!J709,ROW($1:$19),1))*
ROW($1:$19),0),ROW($1:$19))+1,1)*10^ROW($1:$19)/10)</f>
        <v>32</v>
      </c>
      <c r="K709">
        <f>SUMPRODUCT(MID(0&amp;feed!K709,LARGE(INDEX(ISNUMBER(--MID(feed!K709,ROW($1:$19),1))*
ROW($1:$19),0),ROW($1:$19))+1,1)*10^ROW($1:$19)/10)</f>
        <v>3</v>
      </c>
      <c r="L709">
        <f>SUMPRODUCT(MID(0&amp;feed!L709,LARGE(INDEX(ISNUMBER(--MID(feed!L709,ROW($1:$19),1))*
ROW($1:$19),0),ROW($1:$19))+1,1)*10^ROW($1:$19)/10)</f>
        <v>2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682</v>
      </c>
      <c r="O709">
        <f>SUMPRODUCT(MID(0&amp;feed!O709,LARGE(INDEX(ISNUMBER(--MID(feed!O709,ROW($1:$5),1))*
ROW($1:$5),0),ROW($1:$5))+1,1)*10^ROW($1:$5)/10)</f>
        <v>147</v>
      </c>
      <c r="P709" t="str">
        <f>feed!P709</f>
        <v>Untapped</v>
      </c>
      <c r="Q709">
        <f>IF(P709=0,40, IF(P709="Depleted",0, IF(P709="Near Depletion",10, IF(P709="Plentiful",70, IF(P709="Untapped",90,"Error")))))</f>
        <v>90</v>
      </c>
      <c r="R709" t="str">
        <f>feed!Q709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feed!R709</f>
        <v>East Africa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709" t="str">
        <f>feed!U709</f>
        <v>http://blocgame.com/stats.php?id=64890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13875</v>
      </c>
      <c r="AA709" s="8">
        <f>V709/N709</f>
        <v>24.193548387096776</v>
      </c>
      <c r="AB709" s="4">
        <f>N709/6</f>
        <v>113.66666666666667</v>
      </c>
      <c r="AC709" s="4">
        <f>V709/6</f>
        <v>2750</v>
      </c>
    </row>
    <row r="710" spans="1:29" x14ac:dyDescent="0.25">
      <c r="A710" t="str">
        <f>feed!A710</f>
        <v>Newport High</v>
      </c>
      <c r="B710" t="str">
        <f>feed!B710</f>
        <v>Astalavista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90</v>
      </c>
      <c r="E710">
        <f>SUMPRODUCT(MID(0&amp;feed!E710,LARGE(INDEX(ISNUMBER(--MID(feed!E710,ROW($1:$19),1))*
ROW($1:$19),0),ROW($1:$19))+1,1)*10^ROW($1:$19)/10)</f>
        <v>1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4</v>
      </c>
      <c r="K710">
        <f>SUMPRODUCT(MID(0&amp;feed!K710,LARGE(INDEX(ISNUMBER(--MID(feed!K710,ROW($1:$19),1))*
ROW($1:$19),0),ROW($1:$19))+1,1)*10^ROW($1:$19)/10)</f>
        <v>35</v>
      </c>
      <c r="L710">
        <f>SUMPRODUCT(MID(0&amp;feed!L710,LARGE(INDEX(ISNUMBER(--MID(feed!L710,ROW($1:$19),1))*
ROW($1:$19),0),ROW($1:$19))+1,1)*10^ROW($1:$19)/10)</f>
        <v>4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678</v>
      </c>
      <c r="O710">
        <f>SUMPRODUCT(MID(0&amp;feed!O710,LARGE(INDEX(ISNUMBER(--MID(feed!O710,ROW($1:$5),1))*
ROW($1:$5),0),ROW($1:$5))+1,1)*10^ROW($1:$5)/10)</f>
        <v>113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Very Powerful</v>
      </c>
      <c r="S710">
        <f>IF(R710="None",0, IF(R710="Meagre",1.5, IF(R710="Small",3, IF(R710="Mediocre",4.5, IF(R710="Somewhat Large",6, IF(R710="Large",7.5, IF(R710="Powerful",9, IF(R710="Very Powerful",10,"Error"))))))))</f>
        <v>10</v>
      </c>
      <c r="T710" t="str">
        <f>feed!R710</f>
        <v>Mesoamerica</v>
      </c>
      <c r="U710" t="str">
        <f>feed!S710</f>
        <v>Soviet Union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710" t="str">
        <f>feed!U710</f>
        <v>http://blocgame.com/stats.php?id=62860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19212</v>
      </c>
      <c r="AA710" s="8">
        <f>V710/N710</f>
        <v>53.225663716814161</v>
      </c>
      <c r="AB710" s="4">
        <f>N710/6</f>
        <v>113</v>
      </c>
      <c r="AC710" s="4">
        <f>V710/6</f>
        <v>6014.5</v>
      </c>
    </row>
    <row r="711" spans="1:29" x14ac:dyDescent="0.25">
      <c r="A711" t="str">
        <f>feed!A711</f>
        <v>Spooktune</v>
      </c>
      <c r="B711" t="str">
        <f>feed!B711</f>
        <v>Spookwave</v>
      </c>
      <c r="C711" t="str">
        <f>feed!C711</f>
        <v>Brotherhood of Nod</v>
      </c>
      <c r="D711">
        <f>SUMPRODUCT(MID(0&amp;feed!D711,LARGE(INDEX(ISNUMBER(--MID(feed!D711,ROW($1:$19),1))*
ROW($1:$19),0),ROW($1:$19))+1,1)*10^ROW($1:$19)/10)</f>
        <v>83</v>
      </c>
      <c r="E711">
        <f>SUMPRODUCT(MID(0&amp;feed!E711,LARGE(INDEX(ISNUMBER(--MID(feed!E711,ROW($1:$19),1))*
ROW($1:$19),0),ROW($1:$19))+1,1)*10^ROW($1:$19)/10)</f>
        <v>4</v>
      </c>
      <c r="F711" t="str">
        <f>feed!F711</f>
        <v>Korean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3</v>
      </c>
      <c r="I711" t="str">
        <f>feed!I711</f>
        <v>Good</v>
      </c>
      <c r="J711">
        <f>SUMPRODUCT(MID(0&amp;feed!J711,LARGE(INDEX(ISNUMBER(--MID(feed!J711,ROW($1:$19),1))*
ROW($1:$19),0),ROW($1:$19))+1,1)*10^ROW($1:$19)/10)</f>
        <v>14</v>
      </c>
      <c r="K711">
        <f>SUMPRODUCT(MID(0&amp;feed!K711,LARGE(INDEX(ISNUMBER(--MID(feed!K711,ROW($1:$19),1))*
ROW($1:$19),0),ROW($1:$19))+1,1)*10^ROW($1:$19)/10)</f>
        <v>13</v>
      </c>
      <c r="L711">
        <f>SUMPRODUCT(MID(0&amp;feed!L711,LARGE(INDEX(ISNUMBER(--MID(feed!L711,ROW($1:$19),1))*
ROW($1:$19),0),ROW($1:$19))+1,1)*10^ROW($1:$19)/10)</f>
        <v>7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678</v>
      </c>
      <c r="O711">
        <f>SUMPRODUCT(MID(0&amp;feed!O711,LARGE(INDEX(ISNUMBER(--MID(feed!O711,ROW($1:$5),1))*
ROW($1:$5),0),ROW($1:$5))+1,1)*10^ROW($1:$5)/10)</f>
        <v>601</v>
      </c>
      <c r="P711" t="str">
        <f>feed!P711</f>
        <v>Untapped</v>
      </c>
      <c r="Q711">
        <f>IF(P711=0,40, IF(P711="Depleted",0, IF(P711="Near Depletion",10, IF(P711="Plentiful",70, IF(P711="Untapped",90,"Error")))))</f>
        <v>90</v>
      </c>
      <c r="R711" t="str">
        <f>feed!Q711</f>
        <v>Very Powerful</v>
      </c>
      <c r="S711">
        <f>IF(R711="None",0, IF(R711="Meagre",1.5, IF(R711="Small",3, IF(R711="Mediocre",4.5, IF(R711="Somewhat Large",6, IF(R711="Large",7.5, IF(R711="Powerful",9, IF(R711="Very Powerful",10,"Error"))))))))</f>
        <v>10</v>
      </c>
      <c r="T711" t="str">
        <f>feed!R711</f>
        <v>China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711" t="str">
        <f>feed!U711</f>
        <v>http://blocgame.com/stats.php?id=62983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24207</v>
      </c>
      <c r="AA711" s="8">
        <f>V711/N711</f>
        <v>50.084070796460175</v>
      </c>
      <c r="AB711" s="4">
        <f>N711/6</f>
        <v>113</v>
      </c>
      <c r="AC711" s="4">
        <f>V711/6</f>
        <v>5659.5</v>
      </c>
    </row>
    <row r="712" spans="1:29" x14ac:dyDescent="0.25">
      <c r="A712" t="str">
        <f>feed!A712</f>
        <v>Pasir Dua Butir</v>
      </c>
      <c r="B712" t="str">
        <f>feed!B712</f>
        <v>Rocky Malaya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81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2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2</v>
      </c>
      <c r="K712">
        <f>SUMPRODUCT(MID(0&amp;feed!K712,LARGE(INDEX(ISNUMBER(--MID(feed!K712,ROW($1:$19),1))*
ROW($1:$19),0),ROW($1:$19))+1,1)*10^ROW($1:$19)/10)</f>
        <v>17</v>
      </c>
      <c r="L712">
        <f>SUMPRODUCT(MID(0&amp;feed!L712,LARGE(INDEX(ISNUMBER(--MID(feed!L712,ROW($1:$19),1))*
ROW($1:$19),0),ROW($1:$19))+1,1)*10^ROW($1:$19)/10)</f>
        <v>9</v>
      </c>
      <c r="M712" t="str">
        <f>feed!M712</f>
        <v>Free Market</v>
      </c>
      <c r="N712">
        <f>SUMPRODUCT(MID(0&amp;feed!N712,LARGE(INDEX(ISNUMBER(--MID(feed!N712,ROW($1:$5),1))*
ROW($1:$5),0),ROW($1:$5))+1,1)*10^ROW($1:$5)/10)</f>
        <v>675</v>
      </c>
      <c r="O712">
        <f>SUMPRODUCT(MID(0&amp;feed!O712,LARGE(INDEX(ISNUMBER(--MID(feed!O712,ROW($1:$5),1))*
ROW($1:$5),0),ROW($1:$5))+1,1)*10^ROW($1:$5)/10)</f>
        <v>273</v>
      </c>
      <c r="P712" t="str">
        <f>feed!P712</f>
        <v>Untapped</v>
      </c>
      <c r="Q712">
        <f>IF(P712=0,40, IF(P712="Depleted",0, IF(P712="Near Depletion",10, IF(P712="Plentiful",70, IF(P712="Untapped",90,"Error")))))</f>
        <v>90</v>
      </c>
      <c r="R712" t="str">
        <f>feed!Q712</f>
        <v>Large</v>
      </c>
      <c r="S712">
        <f>IF(R712="None",0, IF(R712="Meagre",1.5, IF(R712="Small",3, IF(R712="Mediocre",4.5, IF(R712="Somewhat Large",6, IF(R712="Large",7.5, IF(R712="Powerful",9, IF(R712="Very Powerful",10,"Error"))))))))</f>
        <v>7.5</v>
      </c>
      <c r="T712" t="str">
        <f>feed!R712</f>
        <v>East Indies</v>
      </c>
      <c r="U712" t="str">
        <f>feed!S712</f>
        <v>United States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712" t="str">
        <f>feed!U712</f>
        <v>http://blocgame.com/stats.php?id=60687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13008</v>
      </c>
      <c r="AA712" s="8">
        <f>V712/N712</f>
        <v>35.937777777777775</v>
      </c>
      <c r="AB712" s="4">
        <f>N712/6</f>
        <v>112.5</v>
      </c>
      <c r="AC712" s="4">
        <f>V712/6</f>
        <v>4043</v>
      </c>
    </row>
    <row r="713" spans="1:29" x14ac:dyDescent="0.25">
      <c r="A713" t="str">
        <f>feed!A713</f>
        <v>Shanchun</v>
      </c>
      <c r="B713" t="str">
        <f>feed!B713</f>
        <v>Chern Bao</v>
      </c>
      <c r="C713">
        <f>feed!C713</f>
        <v>0</v>
      </c>
      <c r="D713">
        <f>SUMPRODUCT(MID(0&amp;feed!D713,LARGE(INDEX(ISNUMBER(--MID(feed!D713,ROW($1:$19),1))*
ROW($1:$19),0),ROW($1:$19))+1,1)*10^ROW($1:$19)/10)</f>
        <v>5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Elite</v>
      </c>
      <c r="J713">
        <f>SUMPRODUCT(MID(0&amp;feed!J713,LARGE(INDEX(ISNUMBER(--MID(feed!J713,ROW($1:$19),1))*
ROW($1:$19),0),ROW($1:$19))+1,1)*10^ROW($1:$19)/10)</f>
        <v>32</v>
      </c>
      <c r="K713">
        <f>SUMPRODUCT(MID(0&amp;feed!K713,LARGE(INDEX(ISNUMBER(--MID(feed!K713,ROW($1:$19),1))*
ROW($1:$19),0),ROW($1:$19))+1,1)*10^ROW($1:$19)/10)</f>
        <v>6</v>
      </c>
      <c r="L713">
        <f>SUMPRODUCT(MID(0&amp;feed!L713,LARGE(INDEX(ISNUMBER(--MID(feed!L713,ROW($1:$19),1))*
ROW($1:$19),0),ROW($1:$19))+1,1)*10^ROW($1:$19)/10)</f>
        <v>3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674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>IF(P713=0,40, IF(P713="Depleted",0, IF(P713="Near Depletion",10, IF(P713="Plentiful",70, IF(P713="Untapped",90,"Error")))))</f>
        <v>90</v>
      </c>
      <c r="R713" t="str">
        <f>feed!Q713</f>
        <v>Small</v>
      </c>
      <c r="S713">
        <f>IF(R713="None",0, IF(R713="Meagre",1.5, IF(R713="Small",3, IF(R713="Mediocre",4.5, IF(R713="Somewhat Large",6, IF(R713="Large",7.5, IF(R713="Powerful",9, IF(R713="Very Powerful",10,"Error"))))))))</f>
        <v>3</v>
      </c>
      <c r="T713" t="str">
        <f>feed!R713</f>
        <v>China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713" t="str">
        <f>feed!U713</f>
        <v>http://blocgame.com/stats.php?id=64897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>V713-H713*750-K713*375-L713*375</f>
        <v>12210</v>
      </c>
      <c r="AA713" s="8">
        <f>V713/N713</f>
        <v>24.235905044510385</v>
      </c>
      <c r="AB713" s="4">
        <f>N713/6</f>
        <v>112.33333333333333</v>
      </c>
      <c r="AC713" s="4">
        <f>V713/6</f>
        <v>2722.5</v>
      </c>
    </row>
    <row r="714" spans="1:29" x14ac:dyDescent="0.25">
      <c r="A714" t="str">
        <f>feed!A714</f>
        <v>wildestislands</v>
      </c>
      <c r="B714" t="str">
        <f>feed!B714</f>
        <v>wildestislands</v>
      </c>
      <c r="C714">
        <f>feed!C714</f>
        <v>0</v>
      </c>
      <c r="D714">
        <f>SUMPRODUCT(MID(0&amp;feed!D714,LARGE(INDEX(ISNUMBER(--MID(feed!D714,ROW($1:$19),1))*
ROW($1:$19),0),ROW($1:$19))+1,1)*10^ROW($1:$19)/10)</f>
        <v>9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15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2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673</v>
      </c>
      <c r="O714">
        <f>SUMPRODUCT(MID(0&amp;feed!O714,LARGE(INDEX(ISNUMBER(--MID(feed!O714,ROW($1:$5),1))*
ROW($1:$5),0),ROW($1:$5))+1,1)*10^ROW($1:$5)/10)</f>
        <v>4037</v>
      </c>
      <c r="P714" t="str">
        <f>feed!P714</f>
        <v>Untapped</v>
      </c>
      <c r="Q714">
        <f>IF(P714=0,40, IF(P714="Depleted",0, IF(P714="Near Depletion",10, IF(P714="Plentiful",70, IF(P714="Untapped",90,"Error")))))</f>
        <v>90</v>
      </c>
      <c r="R714" t="str">
        <f>feed!Q714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feed!R714</f>
        <v>Atlas</v>
      </c>
      <c r="U714" t="str">
        <f>feed!S714</f>
        <v>United States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714" t="str">
        <f>feed!U714</f>
        <v>http://blocgame.com/stats.php?id=64354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15000</v>
      </c>
      <c r="AA714" s="8">
        <f>V714/N714</f>
        <v>24.517087667161963</v>
      </c>
      <c r="AB714" s="4">
        <f>N714/6</f>
        <v>112.16666666666667</v>
      </c>
      <c r="AC714" s="4">
        <f>V714/6</f>
        <v>2750</v>
      </c>
    </row>
    <row r="715" spans="1:29" x14ac:dyDescent="0.25">
      <c r="A715" t="str">
        <f>feed!A715</f>
        <v>Poundtown</v>
      </c>
      <c r="B715" t="str">
        <f>feed!B715</f>
        <v>FLAKT</v>
      </c>
      <c r="C715" t="str">
        <f>feed!C715</f>
        <v>Brotherhood of Nod</v>
      </c>
      <c r="D715">
        <f>SUMPRODUCT(MID(0&amp;feed!D715,LARGE(INDEX(ISNUMBER(--MID(feed!D715,ROW($1:$19),1))*
ROW($1:$19),0),ROW($1:$19))+1,1)*10^ROW($1:$19)/10)</f>
        <v>119</v>
      </c>
      <c r="E715">
        <f>SUMPRODUCT(MID(0&amp;feed!E715,LARGE(INDEX(ISNUMBER(--MID(feed!E715,ROW($1:$19),1))*
ROW($1:$19),0),ROW($1:$19))+1,1)*10^ROW($1:$19)/10)</f>
        <v>1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2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9</v>
      </c>
      <c r="K715">
        <f>SUMPRODUCT(MID(0&amp;feed!K715,LARGE(INDEX(ISNUMBER(--MID(feed!K715,ROW($1:$19),1))*
ROW($1:$19),0),ROW($1:$19))+1,1)*10^ROW($1:$19)/10)</f>
        <v>19</v>
      </c>
      <c r="L715">
        <f>SUMPRODUCT(MID(0&amp;feed!L715,LARGE(INDEX(ISNUMBER(--MID(feed!L715,ROW($1:$19),1))*
ROW($1:$19),0),ROW($1:$19))+1,1)*10^ROW($1:$19)/10)</f>
        <v>8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670</v>
      </c>
      <c r="O715">
        <f>SUMPRODUCT(MID(0&amp;feed!O715,LARGE(INDEX(ISNUMBER(--MID(feed!O715,ROW($1:$5),1))*
ROW($1:$5),0),ROW($1:$5))+1,1)*10^ROW($1:$5)/10)</f>
        <v>521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Very Powerful</v>
      </c>
      <c r="S715">
        <f>IF(R715="None",0, IF(R715="Meagre",1.5, IF(R715="Small",3, IF(R715="Mediocre",4.5, IF(R715="Somewhat Large",6, IF(R715="Large",7.5, IF(R715="Powerful",9, IF(R715="Very Powerful",10,"Error"))))))))</f>
        <v>10</v>
      </c>
      <c r="T715" t="str">
        <f>feed!R715</f>
        <v>East Africa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715" t="str">
        <f>feed!U715</f>
        <v>http://blocgame.com/stats.php?id=39066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31162</v>
      </c>
      <c r="AA715" s="8">
        <f>V715/N715</f>
        <v>63.861194029850743</v>
      </c>
      <c r="AB715" s="4">
        <f>N715/6</f>
        <v>111.66666666666667</v>
      </c>
      <c r="AC715" s="4">
        <f>V715/6</f>
        <v>7131.166666666667</v>
      </c>
    </row>
    <row r="716" spans="1:29" x14ac:dyDescent="0.25">
      <c r="A716" t="str">
        <f>feed!A716</f>
        <v>Treso</v>
      </c>
      <c r="B716" t="str">
        <f>feed!B716</f>
        <v>Jkrowl</v>
      </c>
      <c r="C716">
        <f>feed!C716</f>
        <v>0</v>
      </c>
      <c r="D716">
        <f>SUMPRODUCT(MID(0&amp;feed!D716,LARGE(INDEX(ISNUMBER(--MID(feed!D716,ROW($1:$19),1))*
ROW($1:$19),0),ROW($1:$19))+1,1)*10^ROW($1:$19)/10)</f>
        <v>5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Good</v>
      </c>
      <c r="H716">
        <f>SUMPRODUCT(MID(0&amp;feed!H716,LARGE(INDEX(ISNUMBER(--MID(feed!H716,ROW($1:$1),1))*
ROW($1:$1),0),ROW($1:$1))+1,1)*10^ROW($1:$1)/10)</f>
        <v>0</v>
      </c>
      <c r="I716" t="str">
        <f>feed!I716</f>
        <v>Elite</v>
      </c>
      <c r="J716">
        <f>SUMPRODUCT(MID(0&amp;feed!J716,LARGE(INDEX(ISNUMBER(--MID(feed!J716,ROW($1:$19),1))*
ROW($1:$19),0),ROW($1:$19))+1,1)*10^ROW($1:$19)/10)</f>
        <v>99</v>
      </c>
      <c r="K716">
        <f>SUMPRODUCT(MID(0&amp;feed!K716,LARGE(INDEX(ISNUMBER(--MID(feed!K716,ROW($1:$19),1))*
ROW($1:$19),0),ROW($1:$19))+1,1)*10^ROW($1:$19)/10)</f>
        <v>2</v>
      </c>
      <c r="L716">
        <f>SUMPRODUCT(MID(0&amp;feed!L716,LARGE(INDEX(ISNUMBER(--MID(feed!L716,ROW($1:$19),1))*
ROW($1:$19),0),ROW($1:$19))+1,1)*10^ROW($1:$19)/10)</f>
        <v>0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670</v>
      </c>
      <c r="O716">
        <f>SUMPRODUCT(MID(0&amp;feed!O716,LARGE(INDEX(ISNUMBER(--MID(feed!O716,ROW($1:$5),1))*
ROW($1:$5),0),ROW($1:$5))+1,1)*10^ROW($1:$5)/10)</f>
        <v>0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feed!R716</f>
        <v>Amazonia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716" t="str">
        <f>feed!U716</f>
        <v>http://blocgame.com/stats.php?id=64534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10401</v>
      </c>
      <c r="AA716" s="8">
        <f>V716/N716</f>
        <v>16.643283582089552</v>
      </c>
      <c r="AB716" s="4">
        <f>N716/6</f>
        <v>111.66666666666667</v>
      </c>
      <c r="AC716" s="4">
        <f>V716/6</f>
        <v>1858.5</v>
      </c>
    </row>
    <row r="717" spans="1:29" x14ac:dyDescent="0.25">
      <c r="A717" t="str">
        <f>feed!A717</f>
        <v>Bernie_Sanders</v>
      </c>
      <c r="B717" t="str">
        <f>feed!B717</f>
        <v>Adolf_Mussolini</v>
      </c>
      <c r="C717" t="str">
        <f>feed!C717</f>
        <v>The Order</v>
      </c>
      <c r="D717">
        <f>SUMPRODUCT(MID(0&amp;feed!D717,LARGE(INDEX(ISNUMBER(--MID(feed!D717,ROW($1:$19),1))*
ROW($1:$19),0),ROW($1:$19))+1,1)*10^ROW($1:$19)/10)</f>
        <v>78</v>
      </c>
      <c r="E717">
        <f>SUMPRODUCT(MID(0&amp;feed!E717,LARGE(INDEX(ISNUMBER(--MID(feed!E717,ROW($1:$19),1))*
ROW($1:$19),0),ROW($1:$19))+1,1)*10^ROW($1:$19)/10)</f>
        <v>1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2</v>
      </c>
      <c r="K717">
        <f>SUMPRODUCT(MID(0&amp;feed!K717,LARGE(INDEX(ISNUMBER(--MID(feed!K717,ROW($1:$19),1))*
ROW($1:$19),0),ROW($1:$19))+1,1)*10^ROW($1:$19)/10)</f>
        <v>8</v>
      </c>
      <c r="L717">
        <f>SUMPRODUCT(MID(0&amp;feed!L717,LARGE(INDEX(ISNUMBER(--MID(feed!L717,ROW($1:$19),1))*
ROW($1:$19),0),ROW($1:$19))+1,1)*10^ROW($1:$19)/10)</f>
        <v>8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666</v>
      </c>
      <c r="O717">
        <f>SUMPRODUCT(MID(0&amp;feed!O717,LARGE(INDEX(ISNUMBER(--MID(feed!O717,ROW($1:$5),1))*
ROW($1:$5),0),ROW($1:$5))+1,1)*10^ROW($1:$5)/10)</f>
        <v>1843</v>
      </c>
      <c r="P717" t="str">
        <f>feed!P717</f>
        <v>Untapped</v>
      </c>
      <c r="Q717">
        <f>IF(P717=0,40, IF(P717="Depleted",0, IF(P717="Near Depletion",10, IF(P717="Plentiful",70, IF(P717="Untapped",90,"Error")))))</f>
        <v>90</v>
      </c>
      <c r="R717" t="str">
        <f>feed!Q717</f>
        <v>Very Powerful</v>
      </c>
      <c r="S717">
        <f>IF(R717="None",0, IF(R717="Meagre",1.5, IF(R717="Small",3, IF(R717="Mediocre",4.5, IF(R717="Somewhat Large",6, IF(R717="Large",7.5, IF(R717="Powerful",9, IF(R717="Very Powerful",10,"Error"))))))))</f>
        <v>10</v>
      </c>
      <c r="T717" t="str">
        <f>feed!R717</f>
        <v>Arabia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717" t="str">
        <f>feed!U717</f>
        <v>http://blocgame.com/stats.php?id=63432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22446</v>
      </c>
      <c r="AA717" s="8">
        <f>V717/N717</f>
        <v>44.963963963963963</v>
      </c>
      <c r="AB717" s="4">
        <f>N717/6</f>
        <v>111</v>
      </c>
      <c r="AC717" s="4">
        <f>V717/6</f>
        <v>4991</v>
      </c>
    </row>
    <row r="718" spans="1:29" x14ac:dyDescent="0.25">
      <c r="A718" t="str">
        <f>feed!A718</f>
        <v>fishball</v>
      </c>
      <c r="B718" t="str">
        <f>feed!B718</f>
        <v>fishballfish6</v>
      </c>
      <c r="C718">
        <f>feed!C718</f>
        <v>0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Normal</v>
      </c>
      <c r="H718">
        <f>SUMPRODUCT(MID(0&amp;feed!H718,LARGE(INDEX(ISNUMBER(--MID(feed!H718,ROW($1:$1),1))*
ROW($1:$1),0),ROW($1:$1))+1,1)*10^ROW($1:$1)/10)</f>
        <v>0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17</v>
      </c>
      <c r="K718">
        <f>SUMPRODUCT(MID(0&amp;feed!K718,LARGE(INDEX(ISNUMBER(--MID(feed!K718,ROW($1:$19),1))*
ROW($1:$19),0),ROW($1:$19))+1,1)*10^ROW($1:$19)/10)</f>
        <v>3</v>
      </c>
      <c r="L718">
        <f>SUMPRODUCT(MID(0&amp;feed!L718,LARGE(INDEX(ISNUMBER(--MID(feed!L718,ROW($1:$19),1))*
ROW($1:$19),0),ROW($1:$19))+1,1)*10^ROW($1:$19)/10)</f>
        <v>2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664</v>
      </c>
      <c r="O718">
        <f>SUMPRODUCT(MID(0&amp;feed!O718,LARGE(INDEX(ISNUMBER(--MID(feed!O718,ROW($1:$5),1))*
ROW($1:$5),0),ROW($1:$5))+1,1)*10^ROW($1:$5)/10)</f>
        <v>2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feed!R718</f>
        <v>Pacific Rim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718" t="str">
        <f>feed!U718</f>
        <v>http://blocgame.com/stats.php?id=61050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773</v>
      </c>
      <c r="AA718" s="8">
        <f>V718/N718</f>
        <v>3.9879518072289155</v>
      </c>
      <c r="AB718" s="4">
        <f>N718/6</f>
        <v>110.66666666666667</v>
      </c>
      <c r="AC718" s="4">
        <f>V718/6</f>
        <v>441.33333333333331</v>
      </c>
    </row>
    <row r="719" spans="1:29" x14ac:dyDescent="0.25">
      <c r="A719" t="str">
        <f>feed!A719</f>
        <v>Serbiastan</v>
      </c>
      <c r="B719" t="str">
        <f>feed!B719</f>
        <v>Milosevic</v>
      </c>
      <c r="C719">
        <f>feed!C719</f>
        <v>0</v>
      </c>
      <c r="D719">
        <f>SUMPRODUCT(MID(0&amp;feed!D719,LARGE(INDEX(ISNUMBER(--MID(feed!D719,ROW($1:$19),1))*
ROW($1:$19),0),ROW($1:$19))+1,1)*10^ROW($1:$19)/10)</f>
        <v>5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47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664</v>
      </c>
      <c r="O719">
        <f>SUMPRODUCT(MID(0&amp;feed!O719,LARGE(INDEX(ISNUMBER(--MID(feed!O719,ROW($1:$5),1))*
ROW($1:$5),0),ROW($1:$5))+1,1)*10^ROW($1:$5)/10)</f>
        <v>0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feed!R719</f>
        <v>Arabia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719" t="str">
        <f>feed!U719</f>
        <v>http://blocgame.com/stats.php?id=64114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5629</v>
      </c>
      <c r="AA719" s="8">
        <f>V719/N719</f>
        <v>9.6069277108433742</v>
      </c>
      <c r="AB719" s="4">
        <f>N719/6</f>
        <v>110.66666666666667</v>
      </c>
      <c r="AC719" s="4">
        <f>V719/6</f>
        <v>1063.1666666666667</v>
      </c>
    </row>
    <row r="720" spans="1:29" x14ac:dyDescent="0.25">
      <c r="A720" t="str">
        <f>feed!A720</f>
        <v>basetrade</v>
      </c>
      <c r="B720" t="str">
        <f>feed!B720</f>
        <v>basetrade</v>
      </c>
      <c r="C720">
        <f>feed!C720</f>
        <v>0</v>
      </c>
      <c r="D720">
        <f>SUMPRODUCT(MID(0&amp;feed!D720,LARGE(INDEX(ISNUMBER(--MID(feed!D720,ROW($1:$19),1))*
ROW($1:$19),0),ROW($1:$19))+1,1)*10^ROW($1:$19)/10)</f>
        <v>8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Finest of the 19th century</v>
      </c>
      <c r="G720" t="str">
        <f>feed!G720</f>
        <v>Good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15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2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664</v>
      </c>
      <c r="O720">
        <f>SUMPRODUCT(MID(0&amp;feed!O720,LARGE(INDEX(ISNUMBER(--MID(feed!O720,ROW($1:$5),1))*
ROW($1:$5),0),ROW($1:$5))+1,1)*10^ROW($1:$5)/10)</f>
        <v>538</v>
      </c>
      <c r="P720" t="str">
        <f>feed!P720</f>
        <v>Untapped</v>
      </c>
      <c r="Q720">
        <f>IF(P720=0,40, IF(P720="Depleted",0, IF(P720="Near Depletion",10, IF(P720="Plentiful",70, IF(P720="Untapped",90,"Error")))))</f>
        <v>90</v>
      </c>
      <c r="R720" t="str">
        <f>feed!Q720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feed!R720</f>
        <v>Atlas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720" t="str">
        <f>feed!U720</f>
        <v>http://blocgame.com/stats.php?id=64329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9845</v>
      </c>
      <c r="AA720" s="8">
        <f>V720/N720</f>
        <v>17.085843373493976</v>
      </c>
      <c r="AB720" s="4">
        <f>N720/6</f>
        <v>110.66666666666667</v>
      </c>
      <c r="AC720" s="4">
        <f>V720/6</f>
        <v>1890.8333333333333</v>
      </c>
    </row>
    <row r="721" spans="1:29" x14ac:dyDescent="0.25">
      <c r="A721" t="str">
        <f>feed!A721</f>
        <v>hokoo</v>
      </c>
      <c r="B721" t="str">
        <f>feed!B721</f>
        <v>ovaltine</v>
      </c>
      <c r="C721" t="str">
        <f>feed!C721</f>
        <v>Brotherhood of Nod</v>
      </c>
      <c r="D721">
        <f>SUMPRODUCT(MID(0&amp;feed!D721,LARGE(INDEX(ISNUMBER(--MID(feed!D721,ROW($1:$19),1))*
ROW($1:$19),0),ROW($1:$19))+1,1)*10^ROW($1:$19)/10)</f>
        <v>150</v>
      </c>
      <c r="E721">
        <f>SUMPRODUCT(MID(0&amp;feed!E721,LARGE(INDEX(ISNUMBER(--MID(feed!E721,ROW($1:$19),1))*
ROW($1:$19),0),ROW($1:$19))+1,1)*10^ROW($1:$19)/10)</f>
        <v>2</v>
      </c>
      <c r="F721" t="str">
        <f>feed!F721</f>
        <v>Korean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3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0</v>
      </c>
      <c r="K721">
        <f>SUMPRODUCT(MID(0&amp;feed!K721,LARGE(INDEX(ISNUMBER(--MID(feed!K721,ROW($1:$19),1))*
ROW($1:$19),0),ROW($1:$19))+1,1)*10^ROW($1:$19)/10)</f>
        <v>23</v>
      </c>
      <c r="L721">
        <f>SUMPRODUCT(MID(0&amp;feed!L721,LARGE(INDEX(ISNUMBER(--MID(feed!L721,ROW($1:$19),1))*
ROW($1:$19),0),ROW($1:$19))+1,1)*10^ROW($1:$19)/10)</f>
        <v>30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663</v>
      </c>
      <c r="O721">
        <f>SUMPRODUCT(MID(0&amp;feed!O721,LARGE(INDEX(ISNUMBER(--MID(feed!O721,ROW($1:$5),1))*
ROW($1:$5),0),ROW($1:$5))+1,1)*10^ROW($1:$5)/10)</f>
        <v>1742</v>
      </c>
      <c r="P721" t="str">
        <f>feed!P721</f>
        <v>Untapped</v>
      </c>
      <c r="Q721">
        <f>IF(P721=0,40, IF(P721="Depleted",0, IF(P721="Near Depletion",10, IF(P721="Plentiful",70, IF(P721="Untapped",90,"Error")))))</f>
        <v>90</v>
      </c>
      <c r="R721" t="str">
        <f>feed!Q721</f>
        <v>Very Powerful</v>
      </c>
      <c r="S721">
        <f>IF(R721="None",0, IF(R721="Meagre",1.5, IF(R721="Small",3, IF(R721="Mediocre",4.5, IF(R721="Somewhat Large",6, IF(R721="Large",7.5, IF(R721="Powerful",9, IF(R721="Very Powerful",10,"Error"))))))))</f>
        <v>10</v>
      </c>
      <c r="T721" t="str">
        <f>feed!R721</f>
        <v>Arabia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721" t="str">
        <f>feed!U721</f>
        <v>http://blocgame.com/stats.php?id=61111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>V721-H721*750-K721*375-L721*375</f>
        <v>14871</v>
      </c>
      <c r="AA721" s="8">
        <f>V721/N721</f>
        <v>55.800904977375566</v>
      </c>
      <c r="AB721" s="4">
        <f>N721/6</f>
        <v>110.5</v>
      </c>
      <c r="AC721" s="4">
        <f>V721/6</f>
        <v>6166</v>
      </c>
    </row>
    <row r="722" spans="1:29" x14ac:dyDescent="0.25">
      <c r="A722" t="str">
        <f>feed!A723</f>
        <v>melakar raya</v>
      </c>
      <c r="B722" t="str">
        <f>feed!B723</f>
        <v>coin</v>
      </c>
      <c r="C722" t="str">
        <f>feed!C723</f>
        <v>The Khilafah</v>
      </c>
      <c r="D722">
        <f>SUMPRODUCT(MID(0&amp;feed!D723,LARGE(INDEX(ISNUMBER(--MID(feed!D723,ROW($1:$19),1))*
ROW($1:$19),0),ROW($1:$19))+1,1)*10^ROW($1:$19)/10)</f>
        <v>101</v>
      </c>
      <c r="E722">
        <f>SUMPRODUCT(MID(0&amp;feed!E723,LARGE(INDEX(ISNUMBER(--MID(feed!E723,ROW($1:$19),1))*
ROW($1:$19),0),ROW($1:$19))+1,1)*10^ROW($1:$19)/10)</f>
        <v>5</v>
      </c>
      <c r="F722" t="str">
        <f>feed!F723</f>
        <v>Korean War surplus</v>
      </c>
      <c r="G722" t="str">
        <f>feed!G723</f>
        <v>Gandhi-like</v>
      </c>
      <c r="H722">
        <f>SUMPRODUCT(MID(0&amp;feed!H723,LARGE(INDEX(ISNUMBER(--MID(feed!H723,ROW($1:$1),1))*
ROW($1:$1),0),ROW($1:$1))+1,1)*10^ROW($1:$1)/10)</f>
        <v>3</v>
      </c>
      <c r="I722" t="str">
        <f>feed!I723</f>
        <v>Poor</v>
      </c>
      <c r="J722">
        <f>SUMPRODUCT(MID(0&amp;feed!J723,LARGE(INDEX(ISNUMBER(--MID(feed!J723,ROW($1:$19),1))*
ROW($1:$19),0),ROW($1:$19))+1,1)*10^ROW($1:$19)/10)</f>
        <v>4</v>
      </c>
      <c r="K722">
        <f>SUMPRODUCT(MID(0&amp;feed!K723,LARGE(INDEX(ISNUMBER(--MID(feed!K723,ROW($1:$19),1))*
ROW($1:$19),0),ROW($1:$19))+1,1)*10^ROW($1:$19)/10)</f>
        <v>20</v>
      </c>
      <c r="L722">
        <f>SUMPRODUCT(MID(0&amp;feed!L723,LARGE(INDEX(ISNUMBER(--MID(feed!L723,ROW($1:$19),1))*
ROW($1:$19),0),ROW($1:$19))+1,1)*10^ROW($1:$19)/10)</f>
        <v>9</v>
      </c>
      <c r="M722" t="str">
        <f>feed!M723</f>
        <v>Central Planning</v>
      </c>
      <c r="N722">
        <f>SUMPRODUCT(MID(0&amp;feed!N723,LARGE(INDEX(ISNUMBER(--MID(feed!N723,ROW($1:$5),1))*
ROW($1:$5),0),ROW($1:$5))+1,1)*10^ROW($1:$5)/10)</f>
        <v>660</v>
      </c>
      <c r="O722">
        <f>SUMPRODUCT(MID(0&amp;feed!O723,LARGE(INDEX(ISNUMBER(--MID(feed!O723,ROW($1:$5),1))*
ROW($1:$5),0),ROW($1:$5))+1,1)*10^ROW($1:$5)/10)</f>
        <v>174</v>
      </c>
      <c r="P722" t="str">
        <f>feed!P723</f>
        <v>Untapped</v>
      </c>
      <c r="Q722">
        <f>IF(P722=0,40, IF(P722="Depleted",0, IF(P722="Near Depletion",10, IF(P722="Plentiful",70, IF(P722="Untapped",90,"Error")))))</f>
        <v>90</v>
      </c>
      <c r="R722" t="str">
        <f>feed!Q723</f>
        <v>Very Powerful</v>
      </c>
      <c r="S722">
        <f>IF(R722="None",0, IF(R722="Meagre",1.5, IF(R722="Small",3, IF(R722="Mediocre",4.5, IF(R722="Somewhat Large",6, IF(R722="Large",7.5, IF(R722="Powerful",9, IF(R722="Very Powerful",10,"Error"))))))))</f>
        <v>10</v>
      </c>
      <c r="T722" t="str">
        <f>feed!R723</f>
        <v>The Subcontinent</v>
      </c>
      <c r="U722" t="str">
        <f>feed!S723</f>
        <v>Soviet Union</v>
      </c>
      <c r="V722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2" t="str">
        <f>feed!U723</f>
        <v>http://blocgame.com/stats.php?id=62446</v>
      </c>
      <c r="X722" s="4">
        <f>SUMPRODUCT(MID(0&amp;feed!V723,LARGE(INDEX(ISNUMBER(--MID(feed!V723,ROW($1:$5),1))*
ROW($1:$5),0),ROW($1:$5))+1,1)*10^ROW($1:$5)/10)</f>
        <v>0</v>
      </c>
      <c r="Y722">
        <f>feed!W723</f>
        <v>0</v>
      </c>
      <c r="Z722" s="4">
        <f>V722-H722*750-K722*375-L722*375</f>
        <v>6875</v>
      </c>
      <c r="AA722" s="8">
        <f>V722/N722</f>
        <v>30.303030303030305</v>
      </c>
      <c r="AB722" s="4">
        <f>N722/6</f>
        <v>110</v>
      </c>
      <c r="AC722" s="4">
        <f>V722/6</f>
        <v>3333.3333333333335</v>
      </c>
    </row>
    <row r="723" spans="1:29" x14ac:dyDescent="0.25">
      <c r="A723" t="str">
        <f>feed!A722</f>
        <v>Swadia</v>
      </c>
      <c r="B723" t="str">
        <f>feed!B722</f>
        <v>SonnyJack</v>
      </c>
      <c r="C723" t="str">
        <f>feed!C722</f>
        <v>The Order</v>
      </c>
      <c r="D723">
        <f>SUMPRODUCT(MID(0&amp;feed!D722,LARGE(INDEX(ISNUMBER(--MID(feed!D722,ROW($1:$19),1))*
ROW($1:$19),0),ROW($1:$19))+1,1)*10^ROW($1:$19)/10)</f>
        <v>117</v>
      </c>
      <c r="E723">
        <f>SUMPRODUCT(MID(0&amp;feed!E722,LARGE(INDEX(ISNUMBER(--MID(feed!E722,ROW($1:$19),1))*
ROW($1:$19),0),ROW($1:$19))+1,1)*10^ROW($1:$19)/10)</f>
        <v>3</v>
      </c>
      <c r="F723" t="str">
        <f>feed!F722</f>
        <v>Second World War surplus</v>
      </c>
      <c r="G723" t="str">
        <f>feed!G722</f>
        <v>Nice</v>
      </c>
      <c r="H723">
        <f>SUMPRODUCT(MID(0&amp;feed!H722,LARGE(INDEX(ISNUMBER(--MID(feed!H722,ROW($1:$1),1))*
ROW($1:$1),0),ROW($1:$1))+1,1)*10^ROW($1:$1)/10)</f>
        <v>2</v>
      </c>
      <c r="I723" t="str">
        <f>feed!I722</f>
        <v>Elite</v>
      </c>
      <c r="J723">
        <f>SUMPRODUCT(MID(0&amp;feed!J722,LARGE(INDEX(ISNUMBER(--MID(feed!J722,ROW($1:$19),1))*
ROW($1:$19),0),ROW($1:$19))+1,1)*10^ROW($1:$19)/10)</f>
        <v>1</v>
      </c>
      <c r="K723">
        <f>SUMPRODUCT(MID(0&amp;feed!K722,LARGE(INDEX(ISNUMBER(--MID(feed!K722,ROW($1:$19),1))*
ROW($1:$19),0),ROW($1:$19))+1,1)*10^ROW($1:$19)/10)</f>
        <v>40</v>
      </c>
      <c r="L723">
        <f>SUMPRODUCT(MID(0&amp;feed!L722,LARGE(INDEX(ISNUMBER(--MID(feed!L722,ROW($1:$19),1))*
ROW($1:$19),0),ROW($1:$19))+1,1)*10^ROW($1:$19)/10)</f>
        <v>39</v>
      </c>
      <c r="M723" t="str">
        <f>feed!M722</f>
        <v>Free Market</v>
      </c>
      <c r="N723">
        <f>SUMPRODUCT(MID(0&amp;feed!N722,LARGE(INDEX(ISNUMBER(--MID(feed!N722,ROW($1:$5),1))*
ROW($1:$5),0),ROW($1:$5))+1,1)*10^ROW($1:$5)/10)</f>
        <v>660</v>
      </c>
      <c r="O723">
        <f>SUMPRODUCT(MID(0&amp;feed!O722,LARGE(INDEX(ISNUMBER(--MID(feed!O722,ROW($1:$5),1))*
ROW($1:$5),0),ROW($1:$5))+1,1)*10^ROW($1:$5)/10)</f>
        <v>6863</v>
      </c>
      <c r="P723" t="str">
        <f>feed!P722</f>
        <v>Untapped</v>
      </c>
      <c r="Q723">
        <f>IF(P723=0,40, IF(P723="Depleted",0, IF(P723="Near Depletion",10, IF(P723="Plentiful",70, IF(P723="Untapped",90,"Error")))))</f>
        <v>90</v>
      </c>
      <c r="R723" t="str">
        <f>feed!Q722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feed!R722</f>
        <v>Arabia</v>
      </c>
      <c r="U723" t="str">
        <f>feed!S722</f>
        <v>United States</v>
      </c>
      <c r="V723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723" t="str">
        <f>feed!U722</f>
        <v>http://blocgame.com/stats.php?id=40011</v>
      </c>
      <c r="X723" s="4">
        <f>SUMPRODUCT(MID(0&amp;feed!V722,LARGE(INDEX(ISNUMBER(--MID(feed!V722,ROW($1:$5),1))*
ROW($1:$5),0),ROW($1:$5))+1,1)*10^ROW($1:$5)/10)</f>
        <v>0</v>
      </c>
      <c r="Y723">
        <f>feed!W722</f>
        <v>0</v>
      </c>
      <c r="Z723" s="4">
        <f>V723-H723*750-K723*375-L723*375</f>
        <v>43536</v>
      </c>
      <c r="AA723" s="8">
        <f>V723/N723</f>
        <v>113.12272727272727</v>
      </c>
      <c r="AB723" s="4">
        <f>N723/6</f>
        <v>110</v>
      </c>
      <c r="AC723" s="4">
        <f>V723/6</f>
        <v>12443.5</v>
      </c>
    </row>
    <row r="724" spans="1:29" x14ac:dyDescent="0.25">
      <c r="A724" t="str">
        <f>feed!A724</f>
        <v>Bellatrix</v>
      </c>
      <c r="B724" t="str">
        <f>feed!B724</f>
        <v>General Vorchevsky</v>
      </c>
      <c r="C724">
        <f>feed!C724</f>
        <v>0</v>
      </c>
      <c r="D724">
        <f>SUMPRODUCT(MID(0&amp;feed!D724,LARGE(INDEX(ISNUMBER(--MID(feed!D724,ROW($1:$19),1))*
ROW($1:$19),0),ROW($1:$19))+1,1)*10^ROW($1:$19)/10)</f>
        <v>7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Nice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114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1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658</v>
      </c>
      <c r="O724">
        <f>SUMPRODUCT(MID(0&amp;feed!O724,LARGE(INDEX(ISNUMBER(--MID(feed!O724,ROW($1:$5),1))*
ROW($1:$5),0),ROW($1:$5))+1,1)*10^ROW($1:$5)/10)</f>
        <v>1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feed!R724</f>
        <v>Arabia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724" t="str">
        <f>feed!U724</f>
        <v>http://blocgame.com/stats.php?id=62246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6445</v>
      </c>
      <c r="AA724" s="8">
        <f>V724/N724</f>
        <v>11.504559270516717</v>
      </c>
      <c r="AB724" s="4">
        <f>N724/6</f>
        <v>109.66666666666667</v>
      </c>
      <c r="AC724" s="4">
        <f>V724/6</f>
        <v>1261.6666666666667</v>
      </c>
    </row>
    <row r="725" spans="1:29" x14ac:dyDescent="0.25">
      <c r="A725" t="str">
        <f>feed!A725</f>
        <v>El Tahib</v>
      </c>
      <c r="B725" t="str">
        <f>feed!B725</f>
        <v>Mossadegh</v>
      </c>
      <c r="C725" t="str">
        <f>feed!C725</f>
        <v>Steel Brotherhood</v>
      </c>
      <c r="D725">
        <f>SUMPRODUCT(MID(0&amp;feed!D725,LARGE(INDEX(ISNUMBER(--MID(feed!D725,ROW($1:$19),1))*
ROW($1:$19),0),ROW($1:$19))+1,1)*10^ROW($1:$19)/10)</f>
        <v>17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1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4</v>
      </c>
      <c r="K725">
        <f>SUMPRODUCT(MID(0&amp;feed!K725,LARGE(INDEX(ISNUMBER(--MID(feed!K725,ROW($1:$19),1))*
ROW($1:$19),0),ROW($1:$19))+1,1)*10^ROW($1:$19)/10)</f>
        <v>6</v>
      </c>
      <c r="L725">
        <f>SUMPRODUCT(MID(0&amp;feed!L725,LARGE(INDEX(ISNUMBER(--MID(feed!L725,ROW($1:$19),1))*
ROW($1:$19),0),ROW($1:$19))+1,1)*10^ROW($1:$19)/10)</f>
        <v>6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658</v>
      </c>
      <c r="O725">
        <f>SUMPRODUCT(MID(0&amp;feed!O725,LARGE(INDEX(ISNUMBER(--MID(feed!O725,ROW($1:$5),1))*
ROW($1:$5),0),ROW($1:$5))+1,1)*10^ROW($1:$5)/10)</f>
        <v>3170</v>
      </c>
      <c r="P725">
        <f>feed!P725</f>
        <v>0</v>
      </c>
      <c r="Q725">
        <f>IF(P725=0,40, IF(P725="Depleted",0, IF(P725="Near Depletion",10, IF(P725="Plentiful",70, IF(P725="Untapped",90,"Error")))))</f>
        <v>40</v>
      </c>
      <c r="R725" t="str">
        <f>feed!Q725</f>
        <v>Mediocre</v>
      </c>
      <c r="S725">
        <f>IF(R725="None",0, IF(R725="Meagre",1.5, IF(R725="Small",3, IF(R725="Mediocre",4.5, IF(R725="Somewhat Large",6, IF(R725="Large",7.5, IF(R725="Powerful",9, IF(R725="Very Powerful",10,"Error"))))))))</f>
        <v>4.5</v>
      </c>
      <c r="T725" t="str">
        <f>feed!R725</f>
        <v>Arabia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725" t="str">
        <f>feed!U725</f>
        <v>http://blocgame.com/stats.php?id=64402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8363</v>
      </c>
      <c r="AA725" s="8">
        <f>V725/N725</f>
        <v>20.688449848024316</v>
      </c>
      <c r="AB725" s="4">
        <f>N725/6</f>
        <v>109.66666666666667</v>
      </c>
      <c r="AC725" s="4">
        <f>V725/6</f>
        <v>2268.8333333333335</v>
      </c>
    </row>
    <row r="726" spans="1:29" x14ac:dyDescent="0.25">
      <c r="A726" t="str">
        <f>feed!A726</f>
        <v>Blake Island</v>
      </c>
      <c r="B726" t="str">
        <f>feed!B726</f>
        <v>Sir Jack Sparrow</v>
      </c>
      <c r="C726" t="str">
        <f>feed!C726</f>
        <v>PIRATES</v>
      </c>
      <c r="D726">
        <f>SUMPRODUCT(MID(0&amp;feed!D726,LARGE(INDEX(ISNUMBER(--MID(feed!D726,ROW($1:$19),1))*
ROW($1:$19),0),ROW($1:$19))+1,1)*10^ROW($1:$19)/10)</f>
        <v>70</v>
      </c>
      <c r="E726">
        <f>SUMPRODUCT(MID(0&amp;feed!E726,LARGE(INDEX(ISNUMBER(--MID(feed!E726,ROW($1:$19),1))*
ROW($1:$19),0),ROW($1:$19))+1,1)*10^ROW($1:$19)/10)</f>
        <v>1</v>
      </c>
      <c r="F726" t="str">
        <f>feed!F726</f>
        <v>Second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4</v>
      </c>
      <c r="K726">
        <f>SUMPRODUCT(MID(0&amp;feed!K726,LARGE(INDEX(ISNUMBER(--MID(feed!K726,ROW($1:$19),1))*
ROW($1:$19),0),ROW($1:$19))+1,1)*10^ROW($1:$19)/10)</f>
        <v>25</v>
      </c>
      <c r="L726">
        <f>SUMPRODUCT(MID(0&amp;feed!L726,LARGE(INDEX(ISNUMBER(--MID(feed!L726,ROW($1:$19),1))*
ROW($1:$19),0),ROW($1:$19))+1,1)*10^ROW($1:$19)/10)</f>
        <v>4</v>
      </c>
      <c r="M726" t="str">
        <f>feed!M726</f>
        <v>Free Market</v>
      </c>
      <c r="N726">
        <f>SUMPRODUCT(MID(0&amp;feed!N726,LARGE(INDEX(ISNUMBER(--MID(feed!N726,ROW($1:$5),1))*
ROW($1:$5),0),ROW($1:$5))+1,1)*10^ROW($1:$5)/10)</f>
        <v>657</v>
      </c>
      <c r="O726">
        <f>SUMPRODUCT(MID(0&amp;feed!O726,LARGE(INDEX(ISNUMBER(--MID(feed!O726,ROW($1:$5),1))*
ROW($1:$5),0),ROW($1:$5))+1,1)*10^ROW($1:$5)/10)</f>
        <v>323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Powerful</v>
      </c>
      <c r="S726">
        <f>IF(R726="None",0, IF(R726="Meagre",1.5, IF(R726="Small",3, IF(R726="Mediocre",4.5, IF(R726="Somewhat Large",6, IF(R726="Large",7.5, IF(R726="Powerful",9, IF(R726="Very Powerful",10,"Error"))))))))</f>
        <v>9</v>
      </c>
      <c r="T726" t="str">
        <f>feed!R726</f>
        <v>Caribbean</v>
      </c>
      <c r="U726" t="str">
        <f>feed!S726</f>
        <v>United States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726" t="str">
        <f>feed!U726</f>
        <v>http://blocgame.com/stats.php?id=64105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23283</v>
      </c>
      <c r="AA726" s="8">
        <f>V726/N726</f>
        <v>54.273972602739725</v>
      </c>
      <c r="AB726" s="4">
        <f>N726/6</f>
        <v>109.5</v>
      </c>
      <c r="AC726" s="4">
        <f>V726/6</f>
        <v>5943</v>
      </c>
    </row>
    <row r="727" spans="1:29" x14ac:dyDescent="0.25">
      <c r="A727" t="str">
        <f>feed!A727</f>
        <v>Notrealistan</v>
      </c>
      <c r="B727" t="str">
        <f>feed!B727</f>
        <v>braderrrs</v>
      </c>
      <c r="C727" t="str">
        <f>feed!C727</f>
        <v>FuckFishy</v>
      </c>
      <c r="D727">
        <f>SUMPRODUCT(MID(0&amp;feed!D727,LARGE(INDEX(ISNUMBER(--MID(feed!D727,ROW($1:$19),1))*
ROW($1:$19),0),ROW($1:$19))+1,1)*10^ROW($1:$19)/10)</f>
        <v>5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Elite</v>
      </c>
      <c r="J727">
        <f>SUMPRODUCT(MID(0&amp;feed!J727,LARGE(INDEX(ISNUMBER(--MID(feed!J727,ROW($1:$19),1))*
ROW($1:$19),0),ROW($1:$19))+1,1)*10^ROW($1:$19)/10)</f>
        <v>70</v>
      </c>
      <c r="K727">
        <f>SUMPRODUCT(MID(0&amp;feed!K727,LARGE(INDEX(ISNUMBER(--MID(feed!K727,ROW($1:$19),1))*
ROW($1:$19),0),ROW($1:$19))+1,1)*10^ROW($1:$19)/10)</f>
        <v>2</v>
      </c>
      <c r="L727">
        <f>SUMPRODUCT(MID(0&amp;feed!L727,LARGE(INDEX(ISNUMBER(--MID(feed!L727,ROW($1:$19),1))*
ROW($1:$19),0),ROW($1:$19))+1,1)*10^ROW($1:$19)/10)</f>
        <v>0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655</v>
      </c>
      <c r="O727">
        <f>SUMPRODUCT(MID(0&amp;feed!O727,LARGE(INDEX(ISNUMBER(--MID(feed!O727,ROW($1:$5),1))*
ROW($1:$5),0),ROW($1:$5))+1,1)*10^ROW($1:$5)/10)</f>
        <v>0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Meagre</v>
      </c>
      <c r="S727">
        <f>IF(R727="None",0, IF(R727="Meagre",1.5, IF(R727="Small",3, IF(R727="Mediocre",4.5, IF(R727="Somewhat Large",6, IF(R727="Large",7.5, IF(R727="Powerful",9, IF(R727="Very Powerful",10,"Error"))))))))</f>
        <v>1.5</v>
      </c>
      <c r="T727" t="str">
        <f>feed!R727</f>
        <v>Arabia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727" t="str">
        <f>feed!U727</f>
        <v>http://blocgame.com/stats.php?id=64801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10481</v>
      </c>
      <c r="AA727" s="8">
        <f>V727/N727</f>
        <v>17.146564885496183</v>
      </c>
      <c r="AB727" s="4">
        <f>N727/6</f>
        <v>109.16666666666667</v>
      </c>
      <c r="AC727" s="4">
        <f>V727/6</f>
        <v>1871.8333333333333</v>
      </c>
    </row>
    <row r="728" spans="1:29" x14ac:dyDescent="0.25">
      <c r="A728" t="str">
        <f>feed!A728</f>
        <v>Rising Dawn</v>
      </c>
      <c r="B728" t="str">
        <f>feed!B728</f>
        <v>White Light</v>
      </c>
      <c r="C728" t="str">
        <f>feed!C728</f>
        <v>Steel Brotherhood</v>
      </c>
      <c r="D728">
        <f>SUMPRODUCT(MID(0&amp;feed!D728,LARGE(INDEX(ISNUMBER(--MID(feed!D728,ROW($1:$19),1))*
ROW($1:$19),0),ROW($1:$19))+1,1)*10^ROW($1:$19)/10)</f>
        <v>51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10</v>
      </c>
      <c r="K728">
        <f>SUMPRODUCT(MID(0&amp;feed!K728,LARGE(INDEX(ISNUMBER(--MID(feed!K728,ROW($1:$19),1))*
ROW($1:$19),0),ROW($1:$19))+1,1)*10^ROW($1:$19)/10)</f>
        <v>14</v>
      </c>
      <c r="L728">
        <f>SUMPRODUCT(MID(0&amp;feed!L728,LARGE(INDEX(ISNUMBER(--MID(feed!L728,ROW($1:$19),1))*
ROW($1:$19),0),ROW($1:$19))+1,1)*10^ROW($1:$19)/10)</f>
        <v>4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654</v>
      </c>
      <c r="O728">
        <f>SUMPRODUCT(MID(0&amp;feed!O728,LARGE(INDEX(ISNUMBER(--MID(feed!O728,ROW($1:$5),1))*
ROW($1:$5),0),ROW($1:$5))+1,1)*10^ROW($1:$5)/10)</f>
        <v>348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Somewhat Large</v>
      </c>
      <c r="S728">
        <f>IF(R728="None",0, IF(R728="Meagre",1.5, IF(R728="Small",3, IF(R728="Mediocre",4.5, IF(R728="Somewhat Large",6, IF(R728="Large",7.5, IF(R728="Powerful",9, IF(R728="Very Powerful",10,"Error"))))))))</f>
        <v>6</v>
      </c>
      <c r="T728" t="str">
        <f>feed!R728</f>
        <v>Southern Cone</v>
      </c>
      <c r="U728" t="str">
        <f>feed!S728</f>
        <v>United States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728" t="str">
        <f>feed!U728</f>
        <v>http://blocgame.com/stats.php?id=64681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24795</v>
      </c>
      <c r="AA728" s="8">
        <f>V728/N728</f>
        <v>49.38073394495413</v>
      </c>
      <c r="AB728" s="4">
        <f>N728/6</f>
        <v>109</v>
      </c>
      <c r="AC728" s="4">
        <f>V728/6</f>
        <v>5382.5</v>
      </c>
    </row>
    <row r="729" spans="1:29" x14ac:dyDescent="0.25">
      <c r="A729" t="str">
        <f>feed!A729</f>
        <v>Casa del Nolano</v>
      </c>
      <c r="B729" t="str">
        <f>feed!B729</f>
        <v>jnolat09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52</v>
      </c>
      <c r="E729">
        <f>SUMPRODUCT(MID(0&amp;feed!E729,LARGE(INDEX(ISNUMBER(--MID(feed!E729,ROW($1:$19),1))*
ROW($1:$19),0),ROW($1:$19))+1,1)*10^ROW($1:$19)/10)</f>
        <v>0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1</v>
      </c>
      <c r="I729" t="str">
        <f>feed!I729</f>
        <v>Poor</v>
      </c>
      <c r="J729">
        <f>SUMPRODUCT(MID(0&amp;feed!J729,LARGE(INDEX(ISNUMBER(--MID(feed!J729,ROW($1:$19),1))*
ROW($1:$19),0),ROW($1:$19))+1,1)*10^ROW($1:$19)/10)</f>
        <v>5</v>
      </c>
      <c r="K729">
        <f>SUMPRODUCT(MID(0&amp;feed!K729,LARGE(INDEX(ISNUMBER(--MID(feed!K729,ROW($1:$19),1))*
ROW($1:$19),0),ROW($1:$19))+1,1)*10^ROW($1:$19)/10)</f>
        <v>6</v>
      </c>
      <c r="L729">
        <f>SUMPRODUCT(MID(0&amp;feed!L729,LARGE(INDEX(ISNUMBER(--MID(feed!L729,ROW($1:$19),1))*
ROW($1:$19),0),ROW($1:$19))+1,1)*10^ROW($1:$19)/10)</f>
        <v>4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653</v>
      </c>
      <c r="O729">
        <f>SUMPRODUCT(MID(0&amp;feed!O729,LARGE(INDEX(ISNUMBER(--MID(feed!O729,ROW($1:$5),1))*
ROW($1:$5),0),ROW($1:$5))+1,1)*10^ROW($1:$5)/10)</f>
        <v>127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feed!R729</f>
        <v>East Indies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http://blocgame.com/stats.php?id=45936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15500</v>
      </c>
      <c r="AA729" s="8">
        <f>V729/N729</f>
        <v>30.627871362940276</v>
      </c>
      <c r="AB729" s="4">
        <f>N729/6</f>
        <v>108.83333333333333</v>
      </c>
      <c r="AC729" s="4">
        <f>V729/6</f>
        <v>3333.3333333333335</v>
      </c>
    </row>
    <row r="730" spans="1:29" x14ac:dyDescent="0.25">
      <c r="A730" t="str">
        <f>feed!A730</f>
        <v>kailam</v>
      </c>
      <c r="B730" t="str">
        <f>feed!B730</f>
        <v>kailam</v>
      </c>
      <c r="C730" t="str">
        <f>feed!C730</f>
        <v>The Hetairoi Guild</v>
      </c>
      <c r="D730">
        <f>SUMPRODUCT(MID(0&amp;feed!D730,LARGE(INDEX(ISNUMBER(--MID(feed!D730,ROW($1:$19),1))*
ROW($1:$19),0),ROW($1:$19))+1,1)*10^ROW($1:$19)/10)</f>
        <v>28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Isolated</v>
      </c>
      <c r="H730">
        <f>SUMPRODUCT(MID(0&amp;feed!H730,LARGE(INDEX(ISNUMBER(--MID(feed!H730,ROW($1:$1),1))*
ROW($1:$1),0),ROW($1:$1))+1,1)*10^ROW($1:$1)/10)</f>
        <v>0</v>
      </c>
      <c r="I730" t="str">
        <f>feed!I730</f>
        <v>Good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6</v>
      </c>
      <c r="L730">
        <f>SUMPRODUCT(MID(0&amp;feed!L730,LARGE(INDEX(ISNUMBER(--MID(feed!L730,ROW($1:$19),1))*
ROW($1:$19),0),ROW($1:$19))+1,1)*10^ROW($1:$19)/10)</f>
        <v>4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652</v>
      </c>
      <c r="O730">
        <f>SUMPRODUCT(MID(0&amp;feed!O730,LARGE(INDEX(ISNUMBER(--MID(feed!O730,ROW($1:$5),1))*
ROW($1:$5),0),ROW($1:$5))+1,1)*10^ROW($1:$5)/10)</f>
        <v>277</v>
      </c>
      <c r="P730" t="str">
        <f>feed!P730</f>
        <v>Plentiful</v>
      </c>
      <c r="Q730">
        <f>IF(P730=0,40, IF(P730="Depleted",0, IF(P730="Near Depletion",10, IF(P730="Plentiful",70, IF(P730="Untapped",90,"Error")))))</f>
        <v>70</v>
      </c>
      <c r="R730" t="str">
        <f>feed!Q730</f>
        <v>Large</v>
      </c>
      <c r="S730">
        <f>IF(R730="None",0, IF(R730="Meagre",1.5, IF(R730="Small",3, IF(R730="Mediocre",4.5, IF(R730="Somewhat Large",6, IF(R730="Large",7.5, IF(R730="Powerful",9, IF(R730="Very Powerful",10,"Error"))))))))</f>
        <v>7.5</v>
      </c>
      <c r="T730" t="str">
        <f>feed!R730</f>
        <v>East Indies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730" t="str">
        <f>feed!U730</f>
        <v>http://blocgame.com/stats.php?id=61608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26857</v>
      </c>
      <c r="AA730" s="8">
        <f>V730/N730</f>
        <v>46.943251533742334</v>
      </c>
      <c r="AB730" s="4">
        <f>N730/6</f>
        <v>108.66666666666667</v>
      </c>
      <c r="AC730" s="4">
        <f>V730/6</f>
        <v>5101.166666666667</v>
      </c>
    </row>
    <row r="731" spans="1:29" x14ac:dyDescent="0.25">
      <c r="A731" t="str">
        <f>feed!A731</f>
        <v>KaIfa</v>
      </c>
      <c r="B731" t="str">
        <f>feed!B731</f>
        <v>kaIfa</v>
      </c>
      <c r="C731" t="str">
        <f>feed!C731</f>
        <v>Interpol</v>
      </c>
      <c r="D731">
        <f>SUMPRODUCT(MID(0&amp;feed!D731,LARGE(INDEX(ISNUMBER(--MID(feed!D731,ROW($1:$19),1))*
ROW($1:$19),0),ROW($1:$19))+1,1)*10^ROW($1:$19)/10)</f>
        <v>69</v>
      </c>
      <c r="E731">
        <f>SUMPRODUCT(MID(0&amp;feed!E731,LARGE(INDEX(ISNUMBER(--MID(feed!E731,ROW($1:$19),1))*
ROW($1:$19),0),ROW($1:$19))+1,1)*10^ROW($1:$19)/10)</f>
        <v>2</v>
      </c>
      <c r="F731" t="str">
        <f>feed!F731</f>
        <v>Second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2</v>
      </c>
      <c r="I731" t="str">
        <f>feed!I731</f>
        <v>Good</v>
      </c>
      <c r="J731">
        <f>SUMPRODUCT(MID(0&amp;feed!J731,LARGE(INDEX(ISNUMBER(--MID(feed!J731,ROW($1:$19),1))*
ROW($1:$19),0),ROW($1:$19))+1,1)*10^ROW($1:$19)/10)</f>
        <v>0</v>
      </c>
      <c r="K731">
        <f>SUMPRODUCT(MID(0&amp;feed!K731,LARGE(INDEX(ISNUMBER(--MID(feed!K731,ROW($1:$19),1))*
ROW($1:$19),0),ROW($1:$19))+1,1)*10^ROW($1:$19)/10)</f>
        <v>12</v>
      </c>
      <c r="L731">
        <f>SUMPRODUCT(MID(0&amp;feed!L731,LARGE(INDEX(ISNUMBER(--MID(feed!L731,ROW($1:$19),1))*
ROW($1:$19),0),ROW($1:$19))+1,1)*10^ROW($1:$19)/10)</f>
        <v>8</v>
      </c>
      <c r="M731" t="str">
        <f>feed!M731</f>
        <v>Central Planning</v>
      </c>
      <c r="N731">
        <f>SUMPRODUCT(MID(0&amp;feed!N731,LARGE(INDEX(ISNUMBER(--MID(feed!N731,ROW($1:$5),1))*
ROW($1:$5),0),ROW($1:$5))+1,1)*10^ROW($1:$5)/10)</f>
        <v>651</v>
      </c>
      <c r="O731">
        <f>SUMPRODUCT(MID(0&amp;feed!O731,LARGE(INDEX(ISNUMBER(--MID(feed!O731,ROW($1:$5),1))*
ROW($1:$5),0),ROW($1:$5))+1,1)*10^ROW($1:$5)/10)</f>
        <v>4</v>
      </c>
      <c r="P731" t="str">
        <f>feed!P731</f>
        <v>Untapped</v>
      </c>
      <c r="Q731">
        <f>IF(P731=0,40, IF(P731="Depleted",0, IF(P731="Near Depletion",10, IF(P731="Plentiful",70, IF(P731="Untapped",90,"Error")))))</f>
        <v>90</v>
      </c>
      <c r="R731" t="str">
        <f>feed!Q731</f>
        <v>Large</v>
      </c>
      <c r="S731">
        <f>IF(R731="None",0, IF(R731="Meagre",1.5, IF(R731="Small",3, IF(R731="Mediocre",4.5, IF(R731="Somewhat Large",6, IF(R731="Large",7.5, IF(R731="Powerful",9, IF(R731="Very Powerful",10,"Error"))))))))</f>
        <v>7.5</v>
      </c>
      <c r="T731" t="str">
        <f>feed!R731</f>
        <v>Congo</v>
      </c>
      <c r="U731" t="str">
        <f>feed!S731</f>
        <v>United States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731" t="str">
        <f>feed!U731</f>
        <v>http://blocgame.com/stats.php?id=61737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>V731-H731*750-K731*375-L731*375</f>
        <v>22622</v>
      </c>
      <c r="AA731" s="8">
        <f>V731/N731</f>
        <v>48.574500768049155</v>
      </c>
      <c r="AB731" s="4">
        <f>N731/6</f>
        <v>108.5</v>
      </c>
      <c r="AC731" s="4">
        <f>V731/6</f>
        <v>5270.333333333333</v>
      </c>
    </row>
    <row r="732" spans="1:29" x14ac:dyDescent="0.25">
      <c r="A732" t="str">
        <f>feed!A732</f>
        <v>SS-Amazonien</v>
      </c>
      <c r="B732" t="str">
        <f>feed!B732</f>
        <v>Mengele-chan</v>
      </c>
      <c r="C732">
        <f>feed!C732</f>
        <v>0</v>
      </c>
      <c r="D732">
        <f>SUMPRODUCT(MID(0&amp;feed!D732,LARGE(INDEX(ISNUMBER(--MID(feed!D732,ROW($1:$19),1))*
ROW($1:$19),0),ROW($1:$19))+1,1)*10^ROW($1:$19)/10)</f>
        <v>17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Good</v>
      </c>
      <c r="J732">
        <f>SUMPRODUCT(MID(0&amp;feed!J732,LARGE(INDEX(ISNUMBER(--MID(feed!J732,ROW($1:$19),1))*
ROW($1:$19),0),ROW($1:$19))+1,1)*10^ROW($1:$19)/10)</f>
        <v>62</v>
      </c>
      <c r="K732">
        <f>SUMPRODUCT(MID(0&amp;feed!K732,LARGE(INDEX(ISNUMBER(--MID(feed!K732,ROW($1:$19),1))*
ROW($1:$19),0),ROW($1:$19))+1,1)*10^ROW($1:$19)/10)</f>
        <v>5</v>
      </c>
      <c r="L732">
        <f>SUMPRODUCT(MID(0&amp;feed!L732,LARGE(INDEX(ISNUMBER(--MID(feed!L732,ROW($1:$19),1))*
ROW($1:$19),0),ROW($1:$19))+1,1)*10^ROW($1:$19)/10)</f>
        <v>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649</v>
      </c>
      <c r="O732">
        <f>SUMPRODUCT(MID(0&amp;feed!O732,LARGE(INDEX(ISNUMBER(--MID(feed!O732,ROW($1:$5),1))*
ROW($1:$5),0),ROW($1:$5))+1,1)*10^ROW($1:$5)/10)</f>
        <v>255</v>
      </c>
      <c r="P732" t="str">
        <f>feed!P732</f>
        <v>Untapped</v>
      </c>
      <c r="Q732">
        <f>IF(P732=0,40, IF(P732="Depleted",0, IF(P732="Near Depletion",10, IF(P732="Plentiful",70, IF(P732="Untapped",90,"Error")))))</f>
        <v>90</v>
      </c>
      <c r="R732" t="str">
        <f>feed!Q732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feed!R732</f>
        <v>Amazonia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732" t="str">
        <f>feed!U732</f>
        <v>http://blocgame.com/stats.php?id=49589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>V732-H732*750-K732*375-L732*375</f>
        <v>16587</v>
      </c>
      <c r="AA732" s="8">
        <f>V732/N732</f>
        <v>29.602465331278889</v>
      </c>
      <c r="AB732" s="4">
        <f>N732/6</f>
        <v>108.16666666666667</v>
      </c>
      <c r="AC732" s="4">
        <f>V732/6</f>
        <v>3202</v>
      </c>
    </row>
    <row r="733" spans="1:29" x14ac:dyDescent="0.25">
      <c r="A733" t="str">
        <f>feed!A733</f>
        <v>Riftenland</v>
      </c>
      <c r="B733" t="str">
        <f>feed!B733</f>
        <v>ewinganu</v>
      </c>
      <c r="C733" t="str">
        <f>feed!C733</f>
        <v>Steel Brotherhood</v>
      </c>
      <c r="D733">
        <f>SUMPRODUCT(MID(0&amp;feed!D733,LARGE(INDEX(ISNUMBER(--MID(feed!D733,ROW($1:$19),1))*
ROW($1:$19),0),ROW($1:$19))+1,1)*10^ROW($1:$19)/10)</f>
        <v>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0</v>
      </c>
      <c r="I733" t="str">
        <f>feed!I733</f>
        <v>Good</v>
      </c>
      <c r="J733">
        <f>SUMPRODUCT(MID(0&amp;feed!J733,LARGE(INDEX(ISNUMBER(--MID(feed!J733,ROW($1:$19),1))*
ROW($1:$19),0),ROW($1:$19))+1,1)*10^ROW($1:$19)/10)</f>
        <v>133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3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649</v>
      </c>
      <c r="O733">
        <f>SUMPRODUCT(MID(0&amp;feed!O733,LARGE(INDEX(ISNUMBER(--MID(feed!O733,ROW($1:$5),1))*
ROW($1:$5),0),ROW($1:$5))+1,1)*10^ROW($1:$5)/10)</f>
        <v>289</v>
      </c>
      <c r="P733" t="str">
        <f>feed!P733</f>
        <v>Untapped</v>
      </c>
      <c r="Q733">
        <f>IF(P733=0,40, IF(P733="Depleted",0, IF(P733="Near Depletion",10, IF(P733="Plentiful",70, IF(P733="Untapped",90,"Error")))))</f>
        <v>90</v>
      </c>
      <c r="R733" t="str">
        <f>feed!Q733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feed!R733</f>
        <v>East Indies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733" t="str">
        <f>feed!U733</f>
        <v>http://blocgame.com/stats.php?id=64917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18045</v>
      </c>
      <c r="AA733" s="8">
        <f>V733/N733</f>
        <v>31.271186440677965</v>
      </c>
      <c r="AB733" s="4">
        <f>N733/6</f>
        <v>108.16666666666667</v>
      </c>
      <c r="AC733" s="4">
        <f>V733/6</f>
        <v>3382.5</v>
      </c>
    </row>
    <row r="734" spans="1:29" x14ac:dyDescent="0.25">
      <c r="A734" t="str">
        <f>feed!A734</f>
        <v>New Abyssinia</v>
      </c>
      <c r="B734" t="str">
        <f>feed!B734</f>
        <v>GenesisEra</v>
      </c>
      <c r="C734">
        <f>feed!C734</f>
        <v>0</v>
      </c>
      <c r="D734">
        <f>SUMPRODUCT(MID(0&amp;feed!D734,LARGE(INDEX(ISNUMBER(--MID(feed!D734,ROW($1:$19),1))*
ROW($1:$19),0),ROW($1:$19))+1,1)*10^ROW($1:$19)/10)</f>
        <v>8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1</v>
      </c>
      <c r="I734" t="str">
        <f>feed!I734</f>
        <v>Good</v>
      </c>
      <c r="J734">
        <f>SUMPRODUCT(MID(0&amp;feed!J734,LARGE(INDEX(ISNUMBER(--MID(feed!J734,ROW($1:$19),1))*
ROW($1:$19),0),ROW($1:$19))+1,1)*10^ROW($1:$19)/10)</f>
        <v>3</v>
      </c>
      <c r="K734">
        <f>SUMPRODUCT(MID(0&amp;feed!K734,LARGE(INDEX(ISNUMBER(--MID(feed!K734,ROW($1:$19),1))*
ROW($1:$19),0),ROW($1:$19))+1,1)*10^ROW($1:$19)/10)</f>
        <v>4</v>
      </c>
      <c r="L734">
        <f>SUMPRODUCT(MID(0&amp;feed!L734,LARGE(INDEX(ISNUMBER(--MID(feed!L734,ROW($1:$19),1))*
ROW($1:$19),0),ROW($1:$19))+1,1)*10^ROW($1:$19)/10)</f>
        <v>1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647</v>
      </c>
      <c r="O734">
        <f>SUMPRODUCT(MID(0&amp;feed!O734,LARGE(INDEX(ISNUMBER(--MID(feed!O734,ROW($1:$5),1))*
ROW($1:$5),0),ROW($1:$5))+1,1)*10^ROW($1:$5)/10)</f>
        <v>84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feed!R734</f>
        <v>East Africa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34" t="str">
        <f>feed!U734</f>
        <v>http://blocgame.com/stats.php?id=42676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11125</v>
      </c>
      <c r="AA734" s="8">
        <f>V734/N734</f>
        <v>21.251931993817621</v>
      </c>
      <c r="AB734" s="4">
        <f>N734/6</f>
        <v>107.83333333333333</v>
      </c>
      <c r="AC734" s="4">
        <f>V734/6</f>
        <v>2291.6666666666665</v>
      </c>
    </row>
    <row r="735" spans="1:29" x14ac:dyDescent="0.25">
      <c r="A735" t="str">
        <f>feed!A735</f>
        <v>deathtotyrants</v>
      </c>
      <c r="B735" t="str">
        <f>feed!B735</f>
        <v>deathtotyrants</v>
      </c>
      <c r="C735">
        <f>feed!C735</f>
        <v>0</v>
      </c>
      <c r="D735">
        <f>SUMPRODUCT(MID(0&amp;feed!D735,LARGE(INDEX(ISNUMBER(--MID(feed!D735,ROW($1:$19),1))*
ROW($1:$19),0),ROW($1:$19))+1,1)*10^ROW($1:$19)/10)</f>
        <v>3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15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647</v>
      </c>
      <c r="O735">
        <f>SUMPRODUCT(MID(0&amp;feed!O735,LARGE(INDEX(ISNUMBER(--MID(feed!O735,ROW($1:$5),1))*
ROW($1:$5),0),ROW($1:$5))+1,1)*10^ROW($1:$5)/10)</f>
        <v>1970</v>
      </c>
      <c r="P735" t="str">
        <f>feed!P735</f>
        <v>Untapped</v>
      </c>
      <c r="Q735">
        <f>IF(P735=0,40, IF(P735="Depleted",0, IF(P735="Near Depletion",10, IF(P735="Plentiful",70, IF(P735="Untapped",90,"Error")))))</f>
        <v>90</v>
      </c>
      <c r="R735" t="str">
        <f>feed!Q735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feed!R735</f>
        <v>Atlas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735" t="str">
        <f>feed!U735</f>
        <v>http://blocgame.com/stats.php?id=64328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7655</v>
      </c>
      <c r="AA735" s="8">
        <f>V735/N735</f>
        <v>14.149922720247295</v>
      </c>
      <c r="AB735" s="4">
        <f>N735/6</f>
        <v>107.83333333333333</v>
      </c>
      <c r="AC735" s="4">
        <f>V735/6</f>
        <v>1525.8333333333333</v>
      </c>
    </row>
    <row r="736" spans="1:29" x14ac:dyDescent="0.25">
      <c r="A736" t="str">
        <f>feed!A736</f>
        <v>Thiepia</v>
      </c>
      <c r="B736" t="str">
        <f>feed!B736</f>
        <v>RulerKing</v>
      </c>
      <c r="C736">
        <f>feed!C736</f>
        <v>0</v>
      </c>
      <c r="D736">
        <f>SUMPRODUCT(MID(0&amp;feed!D736,LARGE(INDEX(ISNUMBER(--MID(feed!D736,ROW($1:$19),1))*
ROW($1:$19),0),ROW($1:$19))+1,1)*10^ROW($1:$19)/10)</f>
        <v>6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Good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6</v>
      </c>
      <c r="K736">
        <f>SUMPRODUCT(MID(0&amp;feed!K736,LARGE(INDEX(ISNUMBER(--MID(feed!K736,ROW($1:$19),1))*
ROW($1:$19),0),ROW($1:$19))+1,1)*10^ROW($1:$19)/10)</f>
        <v>1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644</v>
      </c>
      <c r="O736">
        <f>SUMPRODUCT(MID(0&amp;feed!O736,LARGE(INDEX(ISNUMBER(--MID(feed!O736,ROW($1:$5),1))*
ROW($1:$5),0),ROW($1:$5))+1,1)*10^ROW($1:$5)/10)</f>
        <v>0</v>
      </c>
      <c r="P736" t="str">
        <f>feed!P736</f>
        <v>Near Depletion</v>
      </c>
      <c r="Q736">
        <f>IF(P736=0,40, IF(P736="Depleted",0, IF(P736="Near Depletion",10, IF(P736="Plentiful",70, IF(P736="Untapped",90,"Error")))))</f>
        <v>10</v>
      </c>
      <c r="R736" t="str">
        <f>feed!Q736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feed!R736</f>
        <v>Indochina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736" t="str">
        <f>feed!U736</f>
        <v>http://blocgame.com/stats.php?id=63846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336</v>
      </c>
      <c r="AA736" s="8">
        <f>V736/N736</f>
        <v>1.1040372670807452</v>
      </c>
      <c r="AB736" s="4">
        <f>N736/6</f>
        <v>107.33333333333333</v>
      </c>
      <c r="AC736" s="4">
        <f>V736/6</f>
        <v>118.5</v>
      </c>
    </row>
    <row r="737" spans="1:29" x14ac:dyDescent="0.25">
      <c r="A737" t="str">
        <f>feed!A737</f>
        <v>Democrastan</v>
      </c>
      <c r="B737" t="str">
        <f>feed!B737</f>
        <v>Demochi</v>
      </c>
      <c r="C737" t="str">
        <f>feed!C737</f>
        <v>The Order</v>
      </c>
      <c r="D737">
        <f>SUMPRODUCT(MID(0&amp;feed!D737,LARGE(INDEX(ISNUMBER(--MID(feed!D737,ROW($1:$19),1))*
ROW($1:$19),0),ROW($1:$19))+1,1)*10^ROW($1:$19)/10)</f>
        <v>106</v>
      </c>
      <c r="E737">
        <f>SUMPRODUCT(MID(0&amp;feed!E737,LARGE(INDEX(ISNUMBER(--MID(feed!E737,ROW($1:$19),1))*
ROW($1:$19),0),ROW($1:$19))+1,1)*10^ROW($1:$19)/10)</f>
        <v>1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4</v>
      </c>
      <c r="I737" t="str">
        <f>feed!I737</f>
        <v>Poor</v>
      </c>
      <c r="J737">
        <f>SUMPRODUCT(MID(0&amp;feed!J737,LARGE(INDEX(ISNUMBER(--MID(feed!J737,ROW($1:$19),1))*
ROW($1:$19),0),ROW($1:$19))+1,1)*10^ROW($1:$19)/10)</f>
        <v>3</v>
      </c>
      <c r="K737">
        <f>SUMPRODUCT(MID(0&amp;feed!K737,LARGE(INDEX(ISNUMBER(--MID(feed!K737,ROW($1:$19),1))*
ROW($1:$19),0),ROW($1:$19))+1,1)*10^ROW($1:$19)/10)</f>
        <v>14</v>
      </c>
      <c r="L737">
        <f>SUMPRODUCT(MID(0&amp;feed!L737,LARGE(INDEX(ISNUMBER(--MID(feed!L737,ROW($1:$19),1))*
ROW($1:$19),0),ROW($1:$19))+1,1)*10^ROW($1:$19)/10)</f>
        <v>9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642</v>
      </c>
      <c r="O737">
        <f>SUMPRODUCT(MID(0&amp;feed!O737,LARGE(INDEX(ISNUMBER(--MID(feed!O737,ROW($1:$5),1))*
ROW($1:$5),0),ROW($1:$5))+1,1)*10^ROW($1:$5)/10)</f>
        <v>462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Very Powerful</v>
      </c>
      <c r="S737">
        <f>IF(R737="None",0, IF(R737="Meagre",1.5, IF(R737="Small",3, IF(R737="Mediocre",4.5, IF(R737="Somewhat Large",6, IF(R737="Large",7.5, IF(R737="Powerful",9, IF(R737="Very Powerful",10,"Error"))))))))</f>
        <v>10</v>
      </c>
      <c r="T737" t="str">
        <f>feed!R737</f>
        <v>West Africa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737" t="str">
        <f>feed!U737</f>
        <v>http://blocgame.com/stats.php?id=63132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9137</v>
      </c>
      <c r="AA737" s="8">
        <f>V737/N737</f>
        <v>32.339563862928351</v>
      </c>
      <c r="AB737" s="4">
        <f>N737/6</f>
        <v>107</v>
      </c>
      <c r="AC737" s="4">
        <f>V737/6</f>
        <v>3460.3333333333335</v>
      </c>
    </row>
    <row r="738" spans="1:29" x14ac:dyDescent="0.25">
      <c r="A738" t="str">
        <f>feed!A738</f>
        <v>dendiface</v>
      </c>
      <c r="B738" t="str">
        <f>feed!B738</f>
        <v>dendiface</v>
      </c>
      <c r="C738">
        <f>feed!C738</f>
        <v>0</v>
      </c>
      <c r="D738">
        <f>SUMPRODUCT(MID(0&amp;feed!D738,LARGE(INDEX(ISNUMBER(--MID(feed!D738,ROW($1:$19),1))*
ROW($1:$19),0),ROW($1:$19))+1,1)*10^ROW($1:$19)/10)</f>
        <v>6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Normal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15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2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639</v>
      </c>
      <c r="O738">
        <f>SUMPRODUCT(MID(0&amp;feed!O738,LARGE(INDEX(ISNUMBER(--MID(feed!O738,ROW($1:$5),1))*
ROW($1:$5),0),ROW($1:$5))+1,1)*10^ROW($1:$5)/10)</f>
        <v>2507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Atlas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738" t="str">
        <f>feed!U738</f>
        <v>http://blocgame.com/stats.php?id=64319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11750</v>
      </c>
      <c r="AA738" s="8">
        <f>V738/N738</f>
        <v>20.735524256651019</v>
      </c>
      <c r="AB738" s="4">
        <f>N738/6</f>
        <v>106.5</v>
      </c>
      <c r="AC738" s="4">
        <f>V738/6</f>
        <v>2208.3333333333335</v>
      </c>
    </row>
    <row r="739" spans="1:29" x14ac:dyDescent="0.25">
      <c r="A739" t="str">
        <f>feed!A739</f>
        <v>patelstan</v>
      </c>
      <c r="B739" t="str">
        <f>feed!B739</f>
        <v>Patel2000</v>
      </c>
      <c r="C739" t="str">
        <f>feed!C739</f>
        <v>Steel Brotherhood</v>
      </c>
      <c r="D739">
        <f>SUMPRODUCT(MID(0&amp;feed!D739,LARGE(INDEX(ISNUMBER(--MID(feed!D739,ROW($1:$19),1))*
ROW($1:$19),0),ROW($1:$19))+1,1)*10^ROW($1:$19)/10)</f>
        <v>0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Finest of the 19th century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57</v>
      </c>
      <c r="K739">
        <f>SUMPRODUCT(MID(0&amp;feed!K739,LARGE(INDEX(ISNUMBER(--MID(feed!K739,ROW($1:$19),1))*
ROW($1:$19),0),ROW($1:$19))+1,1)*10^ROW($1:$19)/10)</f>
        <v>10</v>
      </c>
      <c r="L739">
        <f>SUMPRODUCT(MID(0&amp;feed!L739,LARGE(INDEX(ISNUMBER(--MID(feed!L739,ROW($1:$19),1))*
ROW($1:$19),0),ROW($1:$19))+1,1)*10^ROW($1:$19)/10)</f>
        <v>12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638</v>
      </c>
      <c r="O739">
        <f>SUMPRODUCT(MID(0&amp;feed!O739,LARGE(INDEX(ISNUMBER(--MID(feed!O739,ROW($1:$5),1))*
ROW($1:$5),0),ROW($1:$5))+1,1)*10^ROW($1:$5)/10)</f>
        <v>2800</v>
      </c>
      <c r="P739" t="str">
        <f>feed!P739</f>
        <v>Untapped</v>
      </c>
      <c r="Q739">
        <f>IF(P739=0,40, IF(P739="Depleted",0, IF(P739="Near Depletion",10, IF(P739="Plentiful",70, IF(P739="Untapped",90,"Error")))))</f>
        <v>90</v>
      </c>
      <c r="R739" t="str">
        <f>feed!Q739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feed!R739</f>
        <v>Egypt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739" t="str">
        <f>feed!U739</f>
        <v>http://blocgame.com/stats.php?id=58837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11156</v>
      </c>
      <c r="AA739" s="8">
        <f>V739/N739</f>
        <v>30.41692789968652</v>
      </c>
      <c r="AB739" s="4">
        <f>N739/6</f>
        <v>106.33333333333333</v>
      </c>
      <c r="AC739" s="4">
        <f>V739/6</f>
        <v>3234.3333333333335</v>
      </c>
    </row>
    <row r="740" spans="1:29" x14ac:dyDescent="0.25">
      <c r="A740" t="str">
        <f>feed!A740</f>
        <v>Maratoba</v>
      </c>
      <c r="B740" t="str">
        <f>feed!B740</f>
        <v>Matthew A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18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Angelic</v>
      </c>
      <c r="H740">
        <f>SUMPRODUCT(MID(0&amp;feed!H740,LARGE(INDEX(ISNUMBER(--MID(feed!H740,ROW($1:$1),1))*
ROW($1:$1),0),ROW($1:$1))+1,1)*10^ROW($1:$1)/10)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34</v>
      </c>
      <c r="K740">
        <f>SUMPRODUCT(MID(0&amp;feed!K740,LARGE(INDEX(ISNUMBER(--MID(feed!K740,ROW($1:$19),1))*
ROW($1:$19),0),ROW($1:$19))+1,1)*10^ROW($1:$19)/10)</f>
        <v>5</v>
      </c>
      <c r="L740">
        <f>SUMPRODUCT(MID(0&amp;feed!L740,LARGE(INDEX(ISNUMBER(--MID(feed!L740,ROW($1:$19),1))*
ROW($1:$19),0),ROW($1:$19))+1,1)*10^ROW($1:$19)/10)</f>
        <v>2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636</v>
      </c>
      <c r="O740">
        <f>SUMPRODUCT(MID(0&amp;feed!O740,LARGE(INDEX(ISNUMBER(--MID(feed!O740,ROW($1:$5),1))*
ROW($1:$5),0),ROW($1:$5))+1,1)*10^ROW($1:$5)/10)</f>
        <v>358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Meagre</v>
      </c>
      <c r="S740">
        <f>IF(R740="None",0, IF(R740="Meagre",1.5, IF(R740="Small",3, IF(R740="Mediocre",4.5, IF(R740="Somewhat Large",6, IF(R740="Large",7.5, IF(R740="Powerful",9, IF(R740="Very Powerful",10,"Error"))))))))</f>
        <v>1.5</v>
      </c>
      <c r="T740" t="str">
        <f>feed!R740</f>
        <v>Arabia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740" t="str">
        <f>feed!U740</f>
        <v>http://blocgame.com/stats.php?id=49807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21318</v>
      </c>
      <c r="AA740" s="8">
        <f>V740/N740</f>
        <v>38.825471698113205</v>
      </c>
      <c r="AB740" s="4">
        <f>N740/6</f>
        <v>106</v>
      </c>
      <c r="AC740" s="4">
        <f>V740/6</f>
        <v>4115.5</v>
      </c>
    </row>
    <row r="741" spans="1:29" x14ac:dyDescent="0.25">
      <c r="A741" t="str">
        <f>feed!A741</f>
        <v>BIOR KELANTOK</v>
      </c>
      <c r="B741" t="str">
        <f>feed!B741</f>
        <v>Krul</v>
      </c>
      <c r="C741" t="str">
        <f>feed!C741</f>
        <v>Interpol</v>
      </c>
      <c r="D741">
        <f>SUMPRODUCT(MID(0&amp;feed!D741,LARGE(INDEX(ISNUMBER(--MID(feed!D741,ROW($1:$19),1))*
ROW($1:$19),0),ROW($1:$19))+1,1)*10^ROW($1:$19)/10)</f>
        <v>17</v>
      </c>
      <c r="E741">
        <f>SUMPRODUCT(MID(0&amp;feed!E741,LARGE(INDEX(ISNUMBER(--MID(feed!E741,ROW($1:$19),1))*
ROW($1:$19),0),ROW($1:$19))+1,1)*10^ROW($1:$19)/10)</f>
        <v>0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1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6</v>
      </c>
      <c r="K741">
        <f>SUMPRODUCT(MID(0&amp;feed!K741,LARGE(INDEX(ISNUMBER(--MID(feed!K741,ROW($1:$19),1))*
ROW($1:$19),0),ROW($1:$19))+1,1)*10^ROW($1:$19)/10)</f>
        <v>10</v>
      </c>
      <c r="L741">
        <f>SUMPRODUCT(MID(0&amp;feed!L741,LARGE(INDEX(ISNUMBER(--MID(feed!L741,ROW($1:$19),1))*
ROW($1:$19),0),ROW($1:$19))+1,1)*10^ROW($1:$19)/10)</f>
        <v>3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635</v>
      </c>
      <c r="O741">
        <f>SUMPRODUCT(MID(0&amp;feed!O741,LARGE(INDEX(ISNUMBER(--MID(feed!O741,ROW($1:$5),1))*
ROW($1:$5),0),ROW($1:$5))+1,1)*10^ROW($1:$5)/10)</f>
        <v>159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Somewhat Large</v>
      </c>
      <c r="S741">
        <f>IF(R741="None",0, IF(R741="Meagre",1.5, IF(R741="Small",3, IF(R741="Mediocre",4.5, IF(R741="Somewhat Large",6, IF(R741="Large",7.5, IF(R741="Powerful",9, IF(R741="Very Powerful",10,"Error"))))))))</f>
        <v>6</v>
      </c>
      <c r="T741" t="str">
        <f>feed!R741</f>
        <v>Pacific Rim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741" t="str">
        <f>feed!U741</f>
        <v>http://blocgame.com/stats.php?id=61489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7453</v>
      </c>
      <c r="AA741" s="8">
        <f>V741/N741</f>
        <v>20.595275590551182</v>
      </c>
      <c r="AB741" s="4">
        <f>N741/6</f>
        <v>105.83333333333333</v>
      </c>
      <c r="AC741" s="4">
        <f>V741/6</f>
        <v>2179.6666666666665</v>
      </c>
    </row>
    <row r="742" spans="1:29" x14ac:dyDescent="0.25">
      <c r="A742" t="str">
        <f>feed!A742</f>
        <v>Disnomica</v>
      </c>
      <c r="B742" t="str">
        <f>feed!B742</f>
        <v>Chaad</v>
      </c>
      <c r="C742" t="str">
        <f>feed!C742</f>
        <v>Interpol</v>
      </c>
      <c r="D742">
        <f>SUMPRODUCT(MID(0&amp;feed!D742,LARGE(INDEX(ISNUMBER(--MID(feed!D742,ROW($1:$19),1))*
ROW($1:$19),0),ROW($1:$19))+1,1)*10^ROW($1:$19)/10)</f>
        <v>90</v>
      </c>
      <c r="E742">
        <f>SUMPRODUCT(MID(0&amp;feed!E742,LARGE(INDEX(ISNUMBER(--MID(feed!E742,ROW($1:$19),1))*
ROW($1:$19),0),ROW($1:$19))+1,1)*10^ROW($1:$19)/10)</f>
        <v>4</v>
      </c>
      <c r="F742" t="str">
        <f>feed!F742</f>
        <v>Second World War surplus</v>
      </c>
      <c r="G742" t="str">
        <f>feed!G742</f>
        <v>Isolated</v>
      </c>
      <c r="H742">
        <f>SUMPRODUCT(MID(0&amp;feed!H742,LARGE(INDEX(ISNUMBER(--MID(feed!H742,ROW($1:$1),1))*
ROW($1:$1),0),ROW($1:$1))+1,1)*10^ROW($1:$1)/10)</f>
        <v>2</v>
      </c>
      <c r="I742" t="str">
        <f>feed!I742</f>
        <v>Elite</v>
      </c>
      <c r="J742">
        <f>SUMPRODUCT(MID(0&amp;feed!J742,LARGE(INDEX(ISNUMBER(--MID(feed!J742,ROW($1:$19),1))*
ROW($1:$19),0),ROW($1:$19))+1,1)*10^ROW($1:$19)/10)</f>
        <v>0</v>
      </c>
      <c r="K742">
        <f>SUMPRODUCT(MID(0&amp;feed!K742,LARGE(INDEX(ISNUMBER(--MID(feed!K742,ROW($1:$19),1))*
ROW($1:$19),0),ROW($1:$19))+1,1)*10^ROW($1:$19)/10)</f>
        <v>10</v>
      </c>
      <c r="L742">
        <f>SUMPRODUCT(MID(0&amp;feed!L742,LARGE(INDEX(ISNUMBER(--MID(feed!L742,ROW($1:$19),1))*
ROW($1:$19),0),ROW($1:$19))+1,1)*10^ROW($1:$19)/10)</f>
        <v>18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634</v>
      </c>
      <c r="O742">
        <f>SUMPRODUCT(MID(0&amp;feed!O742,LARGE(INDEX(ISNUMBER(--MID(feed!O742,ROW($1:$5),1))*
ROW($1:$5),0),ROW($1:$5))+1,1)*10^ROW($1:$5)/10)</f>
        <v>3334</v>
      </c>
      <c r="P742" t="str">
        <f>feed!P742</f>
        <v>Near Depletion</v>
      </c>
      <c r="Q742">
        <f>IF(P742=0,40, IF(P742="Depleted",0, IF(P742="Near Depletion",10, IF(P742="Plentiful",70, IF(P742="Untapped",90,"Error")))))</f>
        <v>10</v>
      </c>
      <c r="R742" t="str">
        <f>feed!Q742</f>
        <v>Very Powerful</v>
      </c>
      <c r="S742">
        <f>IF(R742="None",0, IF(R742="Meagre",1.5, IF(R742="Small",3, IF(R742="Mediocre",4.5, IF(R742="Somewhat Large",6, IF(R742="Large",7.5, IF(R742="Powerful",9, IF(R742="Very Powerful",10,"Error"))))))))</f>
        <v>10</v>
      </c>
      <c r="T742" t="str">
        <f>feed!R742</f>
        <v>Arabia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742" t="str">
        <f>feed!U742</f>
        <v>http://blocgame.com/stats.php?id=60992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>V742-H742*750-K742*375-L742*375</f>
        <v>26244</v>
      </c>
      <c r="AA742" s="8">
        <f>V742/N742</f>
        <v>60.321766561514195</v>
      </c>
      <c r="AB742" s="4">
        <f>N742/6</f>
        <v>105.66666666666667</v>
      </c>
      <c r="AC742" s="4">
        <f>V742/6</f>
        <v>6374</v>
      </c>
    </row>
    <row r="743" spans="1:29" x14ac:dyDescent="0.25">
      <c r="A743" t="str">
        <f>feed!A743</f>
        <v>Ashoqa</v>
      </c>
      <c r="B743" t="str">
        <f>feed!B743</f>
        <v>Asoka</v>
      </c>
      <c r="C743" t="str">
        <f>feed!C743</f>
        <v>Brotherhood of Nod</v>
      </c>
      <c r="D743">
        <f>SUMPRODUCT(MID(0&amp;feed!D743,LARGE(INDEX(ISNUMBER(--MID(feed!D743,ROW($1:$19),1))*
ROW($1:$19),0),ROW($1:$19))+1,1)*10^ROW($1:$19)/10)</f>
        <v>15</v>
      </c>
      <c r="E743">
        <f>SUMPRODUCT(MID(0&amp;feed!E743,LARGE(INDEX(ISNUMBER(--MID(feed!E743,ROW($1:$19),1))*
ROW($1:$19),0),ROW($1:$19))+1,1)*10^ROW($1:$19)/10)</f>
        <v>0</v>
      </c>
      <c r="F743" t="str">
        <f>feed!F743</f>
        <v>Second World War surplus</v>
      </c>
      <c r="G743" t="str">
        <f>feed!G743</f>
        <v>Angelic</v>
      </c>
      <c r="H743">
        <f>SUMPRODUCT(MID(0&amp;feed!H743,LARGE(INDEX(ISNUMBER(--MID(feed!H743,ROW($1:$1),1))*
ROW($1:$1),0),ROW($1:$1))+1,1)*10^ROW($1:$1)/10)</f>
        <v>1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1</v>
      </c>
      <c r="K743">
        <f>SUMPRODUCT(MID(0&amp;feed!K743,LARGE(INDEX(ISNUMBER(--MID(feed!K743,ROW($1:$19),1))*
ROW($1:$19),0),ROW($1:$19))+1,1)*10^ROW($1:$19)/10)</f>
        <v>3</v>
      </c>
      <c r="L743">
        <f>SUMPRODUCT(MID(0&amp;feed!L743,LARGE(INDEX(ISNUMBER(--MID(feed!L743,ROW($1:$19),1))*
ROW($1:$19),0),ROW($1:$19))+1,1)*10^ROW($1:$19)/10)</f>
        <v>2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634</v>
      </c>
      <c r="O743">
        <f>SUMPRODUCT(MID(0&amp;feed!O743,LARGE(INDEX(ISNUMBER(--MID(feed!O743,ROW($1:$5),1))*
ROW($1:$5),0),ROW($1:$5))+1,1)*10^ROW($1:$5)/10)</f>
        <v>1790</v>
      </c>
      <c r="P743" t="str">
        <f>feed!P743</f>
        <v>Depleted</v>
      </c>
      <c r="Q743">
        <f>IF(P743=0,40, IF(P743="Depleted",0, IF(P743="Near Depletion",10, IF(P743="Plentiful",70, IF(P743="Untapped",90,"Error")))))</f>
        <v>0</v>
      </c>
      <c r="R743" t="str">
        <f>feed!Q743</f>
        <v>Small</v>
      </c>
      <c r="S743">
        <f>IF(R743="None",0, IF(R743="Meagre",1.5, IF(R743="Small",3, IF(R743="Mediocre",4.5, IF(R743="Somewhat Large",6, IF(R743="Large",7.5, IF(R743="Powerful",9, IF(R743="Very Powerful",10,"Error"))))))))</f>
        <v>3</v>
      </c>
      <c r="T743" t="str">
        <f>feed!R743</f>
        <v>Mesopotamia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743" t="str">
        <f>feed!U743</f>
        <v>http://blocgame.com/stats.php?id=61653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16009</v>
      </c>
      <c r="AA743" s="8">
        <f>V743/N743</f>
        <v>29.391167192429023</v>
      </c>
      <c r="AB743" s="4">
        <f>N743/6</f>
        <v>105.66666666666667</v>
      </c>
      <c r="AC743" s="4">
        <f>V743/6</f>
        <v>3105.6666666666665</v>
      </c>
    </row>
    <row r="744" spans="1:29" x14ac:dyDescent="0.25">
      <c r="A744" t="str">
        <f>feed!A744</f>
        <v>Seraph</v>
      </c>
      <c r="B744" t="str">
        <f>feed!B744</f>
        <v>Seraph</v>
      </c>
      <c r="C744" t="str">
        <f>feed!C744</f>
        <v>Interpol</v>
      </c>
      <c r="D744">
        <f>SUMPRODUCT(MID(0&amp;feed!D744,LARGE(INDEX(ISNUMBER(--MID(feed!D744,ROW($1:$19),1))*
ROW($1:$19),0),ROW($1:$19))+1,1)*10^ROW($1:$19)/10)</f>
        <v>49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4</v>
      </c>
      <c r="K744">
        <f>SUMPRODUCT(MID(0&amp;feed!K744,LARGE(INDEX(ISNUMBER(--MID(feed!K744,ROW($1:$19),1))*
ROW($1:$19),0),ROW($1:$19))+1,1)*10^ROW($1:$19)/10)</f>
        <v>7</v>
      </c>
      <c r="L744">
        <f>SUMPRODUCT(MID(0&amp;feed!L744,LARGE(INDEX(ISNUMBER(--MID(feed!L744,ROW($1:$19),1))*
ROW($1:$19),0),ROW($1:$19))+1,1)*10^ROW($1:$19)/10)</f>
        <v>6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633</v>
      </c>
      <c r="O744">
        <f>SUMPRODUCT(MID(0&amp;feed!O744,LARGE(INDEX(ISNUMBER(--MID(feed!O744,ROW($1:$5),1))*
ROW($1:$5),0),ROW($1:$5))+1,1)*10^ROW($1:$5)/10)</f>
        <v>4318</v>
      </c>
      <c r="P744" t="str">
        <f>feed!P744</f>
        <v>Untapped</v>
      </c>
      <c r="Q744">
        <f>IF(P744=0,40, IF(P744="Depleted",0, IF(P744="Near Depletion",10, IF(P744="Plentiful",70, IF(P744="Untapped",90,"Error")))))</f>
        <v>90</v>
      </c>
      <c r="R744" t="str">
        <f>feed!Q744</f>
        <v>Large</v>
      </c>
      <c r="S744">
        <f>IF(R744="None",0, IF(R744="Meagre",1.5, IF(R744="Small",3, IF(R744="Mediocre",4.5, IF(R744="Somewhat Large",6, IF(R744="Large",7.5, IF(R744="Powerful",9, IF(R744="Very Powerful",10,"Error"))))))))</f>
        <v>7.5</v>
      </c>
      <c r="T744" t="str">
        <f>feed!R744</f>
        <v>Persia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744" t="str">
        <f>feed!U744</f>
        <v>http://blocgame.com/stats.php?id=64949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25205</v>
      </c>
      <c r="AA744" s="8">
        <f>V744/N744</f>
        <v>48.704581358609794</v>
      </c>
      <c r="AB744" s="4">
        <f>N744/6</f>
        <v>105.5</v>
      </c>
      <c r="AC744" s="4">
        <f>V744/6</f>
        <v>5138.333333333333</v>
      </c>
    </row>
    <row r="745" spans="1:29" x14ac:dyDescent="0.25">
      <c r="A745" t="str">
        <f>feed!A745</f>
        <v>cancerpls</v>
      </c>
      <c r="B745" t="str">
        <f>feed!B745</f>
        <v>cancerpls</v>
      </c>
      <c r="C745">
        <f>feed!C745</f>
        <v>0</v>
      </c>
      <c r="D745">
        <f>SUMPRODUCT(MID(0&amp;feed!D745,LARGE(INDEX(ISNUMBER(--MID(feed!D745,ROW($1:$19),1))*
ROW($1:$19),0),ROW($1:$19))+1,1)*10^ROW($1:$19)/10)</f>
        <v>4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Good</v>
      </c>
      <c r="H745">
        <f>SUMPRODUCT(MID(0&amp;feed!H745,LARGE(INDEX(ISNUMBER(--MID(feed!H745,ROW($1:$1),1))*
ROW($1:$1),0),ROW($1:$1))+1,1)*10^ROW($1:$1)/10)</f>
        <v>0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57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0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631</v>
      </c>
      <c r="O745">
        <f>SUMPRODUCT(MID(0&amp;feed!O745,LARGE(INDEX(ISNUMBER(--MID(feed!O745,ROW($1:$5),1))*
ROW($1:$5),0),ROW($1:$5))+1,1)*10^ROW($1:$5)/10)</f>
        <v>0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feed!R745</f>
        <v>China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745" t="str">
        <f>feed!U745</f>
        <v>http://blocgame.com/stats.php?id=64297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12863</v>
      </c>
      <c r="AA745" s="8">
        <f>V745/N745</f>
        <v>21.573692551505548</v>
      </c>
      <c r="AB745" s="4">
        <f>N745/6</f>
        <v>105.16666666666667</v>
      </c>
      <c r="AC745" s="4">
        <f>V745/6</f>
        <v>2268.8333333333335</v>
      </c>
    </row>
    <row r="746" spans="1:29" x14ac:dyDescent="0.25">
      <c r="A746" t="str">
        <f>feed!A746</f>
        <v>Bluedenstone</v>
      </c>
      <c r="B746" t="str">
        <f>feed!B746</f>
        <v>Patelman</v>
      </c>
      <c r="C746" t="str">
        <f>feed!C746</f>
        <v>Steel Brotherhood</v>
      </c>
      <c r="D746">
        <f>SUMPRODUCT(MID(0&amp;feed!D746,LARGE(INDEX(ISNUMBER(--MID(feed!D746,ROW($1:$19),1))*
ROW($1:$19),0),ROW($1:$19))+1,1)*10^ROW($1:$19)/10)</f>
        <v>24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2</v>
      </c>
      <c r="I746" t="str">
        <f>feed!I746</f>
        <v>Poor</v>
      </c>
      <c r="J746">
        <f>SUMPRODUCT(MID(0&amp;feed!J746,LARGE(INDEX(ISNUMBER(--MID(feed!J746,ROW($1:$19),1))*
ROW($1:$19),0),ROW($1:$19))+1,1)*10^ROW($1:$19)/10)</f>
        <v>57</v>
      </c>
      <c r="K746">
        <f>SUMPRODUCT(MID(0&amp;feed!K746,LARGE(INDEX(ISNUMBER(--MID(feed!K746,ROW($1:$19),1))*
ROW($1:$19),0),ROW($1:$19))+1,1)*10^ROW($1:$19)/10)</f>
        <v>10</v>
      </c>
      <c r="L746">
        <f>SUMPRODUCT(MID(0&amp;feed!L746,LARGE(INDEX(ISNUMBER(--MID(feed!L746,ROW($1:$19),1))*
ROW($1:$19),0),ROW($1:$19))+1,1)*10^ROW($1:$19)/10)</f>
        <v>2</v>
      </c>
      <c r="M746" t="str">
        <f>feed!M746</f>
        <v>Central Planning</v>
      </c>
      <c r="N746">
        <f>SUMPRODUCT(MID(0&amp;feed!N746,LARGE(INDEX(ISNUMBER(--MID(feed!N746,ROW($1:$5),1))*
ROW($1:$5),0),ROW($1:$5))+1,1)*10^ROW($1:$5)/10)</f>
        <v>625</v>
      </c>
      <c r="O746">
        <f>SUMPRODUCT(MID(0&amp;feed!O746,LARGE(INDEX(ISNUMBER(--MID(feed!O746,ROW($1:$5),1))*
ROW($1:$5),0),ROW($1:$5))+1,1)*10^ROW($1:$5)/10)</f>
        <v>303</v>
      </c>
      <c r="P746" t="str">
        <f>feed!P746</f>
        <v>Untapped</v>
      </c>
      <c r="Q746">
        <f>IF(P746=0,40, IF(P746="Depleted",0, IF(P746="Near Depletion",10, IF(P746="Plentiful",70, IF(P746="Untapped",90,"Error")))))</f>
        <v>90</v>
      </c>
      <c r="R746" t="str">
        <f>feed!Q746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feed!R746</f>
        <v>Caribbean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46" t="str">
        <f>feed!U746</f>
        <v>http://blocgame.com/stats.php?id=58045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>V746-H746*750-K746*375-L746*375</f>
        <v>14000</v>
      </c>
      <c r="AA746" s="8">
        <f>V746/N746</f>
        <v>32</v>
      </c>
      <c r="AB746" s="4">
        <f>N746/6</f>
        <v>104.16666666666667</v>
      </c>
      <c r="AC746" s="4">
        <f>V746/6</f>
        <v>3333.3333333333335</v>
      </c>
    </row>
    <row r="747" spans="1:29" x14ac:dyDescent="0.25">
      <c r="A747" t="str">
        <f>feed!A747</f>
        <v>Schlong Island</v>
      </c>
      <c r="B747" t="str">
        <f>feed!B747</f>
        <v>Jakovsky</v>
      </c>
      <c r="C747">
        <f>feed!C747</f>
        <v>0</v>
      </c>
      <c r="D747">
        <f>SUMPRODUCT(MID(0&amp;feed!D747,LARGE(INDEX(ISNUMBER(--MID(feed!D747,ROW($1:$19),1))*
ROW($1:$19),0),ROW($1:$19))+1,1)*10^ROW($1:$19)/10)</f>
        <v>32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Finest of the 19th century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1</v>
      </c>
      <c r="I747" t="str">
        <f>feed!I747</f>
        <v>Good</v>
      </c>
      <c r="J747">
        <f>SUMPRODUCT(MID(0&amp;feed!J747,LARGE(INDEX(ISNUMBER(--MID(feed!J747,ROW($1:$19),1))*
ROW($1:$19),0),ROW($1:$19))+1,1)*10^ROW($1:$19)/10)</f>
        <v>8</v>
      </c>
      <c r="K747">
        <f>SUMPRODUCT(MID(0&amp;feed!K747,LARGE(INDEX(ISNUMBER(--MID(feed!K747,ROW($1:$19),1))*
ROW($1:$19),0),ROW($1:$19))+1,1)*10^ROW($1:$19)/10)</f>
        <v>4</v>
      </c>
      <c r="L747">
        <f>SUMPRODUCT(MID(0&amp;feed!L747,LARGE(INDEX(ISNUMBER(--MID(feed!L747,ROW($1:$19),1))*
ROW($1:$19),0),ROW($1:$19))+1,1)*10^ROW($1:$19)/10)</f>
        <v>2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625</v>
      </c>
      <c r="O747">
        <f>SUMPRODUCT(MID(0&amp;feed!O747,LARGE(INDEX(ISNUMBER(--MID(feed!O747,ROW($1:$5),1))*
ROW($1:$5),0),ROW($1:$5))+1,1)*10^ROW($1:$5)/10)</f>
        <v>268</v>
      </c>
      <c r="P747">
        <f>feed!P747</f>
        <v>0</v>
      </c>
      <c r="Q747">
        <f>IF(P747=0,40, IF(P747="Depleted",0, IF(P747="Near Depletion",10, IF(P747="Plentiful",70, IF(P747="Untapped",90,"Error")))))</f>
        <v>40</v>
      </c>
      <c r="R747" t="str">
        <f>feed!Q747</f>
        <v>Mediocre</v>
      </c>
      <c r="S747">
        <f>IF(R747="None",0, IF(R747="Meagre",1.5, IF(R747="Small",3, IF(R747="Mediocre",4.5, IF(R747="Somewhat Large",6, IF(R747="Large",7.5, IF(R747="Powerful",9, IF(R747="Very Powerful",10,"Error"))))))))</f>
        <v>4.5</v>
      </c>
      <c r="T747" t="str">
        <f>feed!R747</f>
        <v>China</v>
      </c>
      <c r="U747" t="str">
        <f>feed!S747</f>
        <v>Soviet Union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747" t="str">
        <f>feed!U747</f>
        <v>http://blocgame.com/stats.php?id=63243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>V747-H747*750-K747*375-L747*375</f>
        <v>13500</v>
      </c>
      <c r="AA747" s="8">
        <f>V747/N747</f>
        <v>26.4</v>
      </c>
      <c r="AB747" s="4">
        <f>N747/6</f>
        <v>104.16666666666667</v>
      </c>
      <c r="AC747" s="4">
        <f>V747/6</f>
        <v>2750</v>
      </c>
    </row>
    <row r="748" spans="1:29" x14ac:dyDescent="0.25">
      <c r="A748" t="str">
        <f>feed!A748</f>
        <v>Sg Api</v>
      </c>
      <c r="B748" t="str">
        <f>feed!B748</f>
        <v>Alienboy</v>
      </c>
      <c r="C748" t="str">
        <f>feed!C748</f>
        <v>PIRATES</v>
      </c>
      <c r="D748">
        <f>SUMPRODUCT(MID(0&amp;feed!D748,LARGE(INDEX(ISNUMBER(--MID(feed!D748,ROW($1:$19),1))*
ROW($1:$19),0),ROW($1:$19))+1,1)*10^ROW($1:$19)/10)</f>
        <v>49</v>
      </c>
      <c r="E748">
        <f>SUMPRODUCT(MID(0&amp;feed!E748,LARGE(INDEX(ISNUMBER(--MID(feed!E748,ROW($1:$19),1))*
ROW($1:$19),0),ROW($1:$19))+1,1)*10^ROW($1:$19)/10)</f>
        <v>0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1</v>
      </c>
      <c r="I748" t="str">
        <f>feed!I748</f>
        <v>Standard</v>
      </c>
      <c r="J748">
        <f>SUMPRODUCT(MID(0&amp;feed!J748,LARGE(INDEX(ISNUMBER(--MID(feed!J748,ROW($1:$19),1))*
ROW($1:$19),0),ROW($1:$19))+1,1)*10^ROW($1:$19)/10)</f>
        <v>2</v>
      </c>
      <c r="K748">
        <f>SUMPRODUCT(MID(0&amp;feed!K748,LARGE(INDEX(ISNUMBER(--MID(feed!K748,ROW($1:$19),1))*
ROW($1:$19),0),ROW($1:$19))+1,1)*10^ROW($1:$19)/10)</f>
        <v>9</v>
      </c>
      <c r="L748">
        <f>SUMPRODUCT(MID(0&amp;feed!L748,LARGE(INDEX(ISNUMBER(--MID(feed!L748,ROW($1:$19),1))*
ROW($1:$19),0),ROW($1:$19))+1,1)*10^ROW($1:$19)/10)</f>
        <v>3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625</v>
      </c>
      <c r="O748">
        <f>SUMPRODUCT(MID(0&amp;feed!O748,LARGE(INDEX(ISNUMBER(--MID(feed!O748,ROW($1:$5),1))*
ROW($1:$5),0),ROW($1:$5))+1,1)*10^ROW($1:$5)/10)</f>
        <v>300</v>
      </c>
      <c r="P748" t="str">
        <f>feed!P748</f>
        <v>Untapped</v>
      </c>
      <c r="Q748">
        <f>IF(P748=0,40, IF(P748="Depleted",0, IF(P748="Near Depletion",10, IF(P748="Plentiful",70, IF(P748="Untapped",90,"Error")))))</f>
        <v>90</v>
      </c>
      <c r="R748" t="str">
        <f>feed!Q748</f>
        <v>Large</v>
      </c>
      <c r="S748">
        <f>IF(R748="None",0, IF(R748="Meagre",1.5, IF(R748="Small",3, IF(R748="Mediocre",4.5, IF(R748="Somewhat Large",6, IF(R748="Large",7.5, IF(R748="Powerful",9, IF(R748="Very Powerful",10,"Error"))))))))</f>
        <v>7.5</v>
      </c>
      <c r="T748" t="str">
        <f>feed!R748</f>
        <v>Pacific Rim</v>
      </c>
      <c r="U748" t="str">
        <f>feed!S748</f>
        <v>Soviet Union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748" t="str">
        <f>feed!U748</f>
        <v>http://blocgame.com/stats.php?id=64798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15851</v>
      </c>
      <c r="AA748" s="8">
        <f>V748/N748</f>
        <v>33.761600000000001</v>
      </c>
      <c r="AB748" s="4">
        <f>N748/6</f>
        <v>104.16666666666667</v>
      </c>
      <c r="AC748" s="4">
        <f>V748/6</f>
        <v>3516.8333333333335</v>
      </c>
    </row>
    <row r="749" spans="1:29" x14ac:dyDescent="0.25">
      <c r="A749" t="str">
        <f>feed!A749</f>
        <v>Remote</v>
      </c>
      <c r="B749" t="str">
        <f>feed!B749</f>
        <v>Burgerking</v>
      </c>
      <c r="C749" t="str">
        <f>feed!C749</f>
        <v>SPQR</v>
      </c>
      <c r="D749">
        <f>SUMPRODUCT(MID(0&amp;feed!D749,LARGE(INDEX(ISNUMBER(--MID(feed!D749,ROW($1:$19),1))*
ROW($1:$19),0),ROW($1:$19))+1,1)*10^ROW($1:$19)/10)</f>
        <v>122</v>
      </c>
      <c r="E749">
        <f>SUMPRODUCT(MID(0&amp;feed!E749,LARGE(INDEX(ISNUMBER(--MID(feed!E749,ROW($1:$19),1))*
ROW($1:$19),0),ROW($1:$19))+1,1)*10^ROW($1:$19)/10)</f>
        <v>1</v>
      </c>
      <c r="F749" t="str">
        <f>feed!F749</f>
        <v>Korean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3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5</v>
      </c>
      <c r="K749">
        <f>SUMPRODUCT(MID(0&amp;feed!K749,LARGE(INDEX(ISNUMBER(--MID(feed!K749,ROW($1:$19),1))*
ROW($1:$19),0),ROW($1:$19))+1,1)*10^ROW($1:$19)/10)</f>
        <v>40</v>
      </c>
      <c r="L749">
        <f>SUMPRODUCT(MID(0&amp;feed!L749,LARGE(INDEX(ISNUMBER(--MID(feed!L749,ROW($1:$19),1))*
ROW($1:$19),0),ROW($1:$19))+1,1)*10^ROW($1:$19)/10)</f>
        <v>11</v>
      </c>
      <c r="M749" t="str">
        <f>feed!M749</f>
        <v>Free Market</v>
      </c>
      <c r="N749">
        <f>SUMPRODUCT(MID(0&amp;feed!N749,LARGE(INDEX(ISNUMBER(--MID(feed!N749,ROW($1:$5),1))*
ROW($1:$5),0),ROW($1:$5))+1,1)*10^ROW($1:$5)/10)</f>
        <v>624</v>
      </c>
      <c r="O749">
        <f>SUMPRODUCT(MID(0&amp;feed!O749,LARGE(INDEX(ISNUMBER(--MID(feed!O749,ROW($1:$5),1))*
ROW($1:$5),0),ROW($1:$5))+1,1)*10^ROW($1:$5)/10)</f>
        <v>0</v>
      </c>
      <c r="P749" t="str">
        <f>feed!P749</f>
        <v>Untapped</v>
      </c>
      <c r="Q749">
        <f>IF(P749=0,40, IF(P749="Depleted",0, IF(P749="Near Depletion",10, IF(P749="Plentiful",70, IF(P749="Untapped",90,"Error")))))</f>
        <v>90</v>
      </c>
      <c r="R749" t="str">
        <f>feed!Q749</f>
        <v>Very Powerful</v>
      </c>
      <c r="S749">
        <f>IF(R749="None",0, IF(R749="Meagre",1.5, IF(R749="Small",3, IF(R749="Mediocre",4.5, IF(R749="Somewhat Large",6, IF(R749="Large",7.5, IF(R749="Powerful",9, IF(R749="Very Powerful",10,"Error"))))))))</f>
        <v>10</v>
      </c>
      <c r="T749" t="str">
        <f>feed!R749</f>
        <v>Pacific Rim</v>
      </c>
      <c r="U749" t="str">
        <f>feed!S749</f>
        <v>United States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749" t="str">
        <f>feed!U749</f>
        <v>http://blocgame.com/stats.php?id=61201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23648</v>
      </c>
      <c r="AA749" s="8">
        <f>V749/N749</f>
        <v>72.152243589743591</v>
      </c>
      <c r="AB749" s="4">
        <f>N749/6</f>
        <v>104</v>
      </c>
      <c r="AC749" s="4">
        <f>V749/6</f>
        <v>7503.833333333333</v>
      </c>
    </row>
    <row r="750" spans="1:29" x14ac:dyDescent="0.25">
      <c r="A750" t="str">
        <f>feed!A750</f>
        <v>Hamshiretonland</v>
      </c>
      <c r="B750" t="str">
        <f>feed!B750</f>
        <v>Lord Hamshiretonburrough</v>
      </c>
      <c r="C750" t="str">
        <f>feed!C750</f>
        <v>Brotherhood of Nod</v>
      </c>
      <c r="D750">
        <f>SUMPRODUCT(MID(0&amp;feed!D750,LARGE(INDEX(ISNUMBER(--MID(feed!D750,ROW($1:$19),1))*
ROW($1:$19),0),ROW($1:$19))+1,1)*10^ROW($1:$19)/10)</f>
        <v>58</v>
      </c>
      <c r="E750">
        <f>SUMPRODUCT(MID(0&amp;feed!E750,LARGE(INDEX(ISNUMBER(--MID(feed!E750,ROW($1:$19),1))*
ROW($1:$19),0),ROW($1:$19))+1,1)*10^ROW($1:$19)/10)</f>
        <v>0</v>
      </c>
      <c r="F750" t="str">
        <f>feed!F750</f>
        <v>Korean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1</v>
      </c>
      <c r="I750" t="str">
        <f>feed!I750</f>
        <v>Standard</v>
      </c>
      <c r="J750">
        <f>SUMPRODUCT(MID(0&amp;feed!J750,LARGE(INDEX(ISNUMBER(--MID(feed!J750,ROW($1:$19),1))*
ROW($1:$19),0),ROW($1:$19))+1,1)*10^ROW($1:$19)/10)</f>
        <v>4</v>
      </c>
      <c r="K750">
        <f>SUMPRODUCT(MID(0&amp;feed!K750,LARGE(INDEX(ISNUMBER(--MID(feed!K750,ROW($1:$19),1))*
ROW($1:$19),0),ROW($1:$19))+1,1)*10^ROW($1:$19)/10)</f>
        <v>10</v>
      </c>
      <c r="L750">
        <f>SUMPRODUCT(MID(0&amp;feed!L750,LARGE(INDEX(ISNUMBER(--MID(feed!L750,ROW($1:$19),1))*
ROW($1:$19),0),ROW($1:$19))+1,1)*10^ROW($1:$19)/10)</f>
        <v>2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623</v>
      </c>
      <c r="O750">
        <f>SUMPRODUCT(MID(0&amp;feed!O750,LARGE(INDEX(ISNUMBER(--MID(feed!O750,ROW($1:$5),1))*
ROW($1:$5),0),ROW($1:$5))+1,1)*10^ROW($1:$5)/10)</f>
        <v>200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Somewhat Large</v>
      </c>
      <c r="S750">
        <f>IF(R750="None",0, IF(R750="Meagre",1.5, IF(R750="Small",3, IF(R750="Mediocre",4.5, IF(R750="Somewhat Large",6, IF(R750="Large",7.5, IF(R750="Powerful",9, IF(R750="Very Powerful",10,"Error"))))))))</f>
        <v>6</v>
      </c>
      <c r="T750" t="str">
        <f>feed!R750</f>
        <v>Congo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0" t="str">
        <f>feed!U750</f>
        <v>http://blocgame.com/stats.php?id=58470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14750</v>
      </c>
      <c r="AA750" s="8">
        <f>V750/N750</f>
        <v>32.102728731942214</v>
      </c>
      <c r="AB750" s="4">
        <f>N750/6</f>
        <v>103.83333333333333</v>
      </c>
      <c r="AC750" s="4">
        <f>V750/6</f>
        <v>3333.3333333333335</v>
      </c>
    </row>
    <row r="751" spans="1:29" x14ac:dyDescent="0.25">
      <c r="A751" t="str">
        <f>feed!A751</f>
        <v>reptil</v>
      </c>
      <c r="B751" t="str">
        <f>feed!B751</f>
        <v>maniacgxz</v>
      </c>
      <c r="C751" t="str">
        <f>feed!C751</f>
        <v>Brotherhood of Nod</v>
      </c>
      <c r="D751">
        <f>SUMPRODUCT(MID(0&amp;feed!D751,LARGE(INDEX(ISNUMBER(--MID(feed!D751,ROW($1:$19),1))*
ROW($1:$19),0),ROW($1:$19))+1,1)*10^ROW($1:$19)/10)</f>
        <v>8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0</v>
      </c>
      <c r="I751" t="str">
        <f>feed!I751</f>
        <v>Standard</v>
      </c>
      <c r="J751">
        <f>SUMPRODUCT(MID(0&amp;feed!J751,LARGE(INDEX(ISNUMBER(--MID(feed!J751,ROW($1:$19),1))*
ROW($1:$19),0),ROW($1:$19))+1,1)*10^ROW($1:$19)/10)</f>
        <v>91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621</v>
      </c>
      <c r="O751">
        <f>SUMPRODUCT(MID(0&amp;feed!O751,LARGE(INDEX(ISNUMBER(--MID(feed!O751,ROW($1:$5),1))*
ROW($1:$5),0),ROW($1:$5))+1,1)*10^ROW($1:$5)/10)</f>
        <v>817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Small</v>
      </c>
      <c r="S751">
        <f>IF(R751="None",0, IF(R751="Meagre",1.5, IF(R751="Small",3, IF(R751="Mediocre",4.5, IF(R751="Somewhat Large",6, IF(R751="Large",7.5, IF(R751="Powerful",9, IF(R751="Very Powerful",10,"Error"))))))))</f>
        <v>3</v>
      </c>
      <c r="T751" t="str">
        <f>feed!R751</f>
        <v>Arabia</v>
      </c>
      <c r="U751" t="str">
        <f>feed!S751</f>
        <v>Soviet Union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751" t="str">
        <f>feed!U751</f>
        <v>http://blocgame.com/stats.php?id=53598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14295</v>
      </c>
      <c r="AA751" s="8">
        <f>V751/N751</f>
        <v>26.038647342995169</v>
      </c>
      <c r="AB751" s="4">
        <f>N751/6</f>
        <v>103.5</v>
      </c>
      <c r="AC751" s="4">
        <f>V751/6</f>
        <v>2695</v>
      </c>
    </row>
    <row r="752" spans="1:29" x14ac:dyDescent="0.25">
      <c r="A752" t="str">
        <f>feed!A752</f>
        <v>Golden Woods</v>
      </c>
      <c r="B752" t="str">
        <f>feed!B752</f>
        <v>Celeborn002</v>
      </c>
      <c r="C752">
        <f>feed!C752</f>
        <v>0</v>
      </c>
      <c r="D752">
        <f>SUMPRODUCT(MID(0&amp;feed!D752,LARGE(INDEX(ISNUMBER(--MID(feed!D752,ROW($1:$19),1))*
ROW($1:$19),0),ROW($1:$19))+1,1)*10^ROW($1:$19)/10)</f>
        <v>5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Finest of the 19th century</v>
      </c>
      <c r="G752" t="str">
        <f>feed!G752</f>
        <v>Good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2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621</v>
      </c>
      <c r="O752">
        <f>SUMPRODUCT(MID(0&amp;feed!O752,LARGE(INDEX(ISNUMBER(--MID(feed!O752,ROW($1:$5),1))*
ROW($1:$5),0),ROW($1:$5))+1,1)*10^ROW($1:$5)/10)</f>
        <v>2182</v>
      </c>
      <c r="P752" t="str">
        <f>feed!P752</f>
        <v>Untapped</v>
      </c>
      <c r="Q752">
        <f>IF(P752=0,40, IF(P752="Depleted",0, IF(P752="Near Depletion",10, IF(P752="Plentiful",70, IF(P752="Untapped",90,"Error")))))</f>
        <v>90</v>
      </c>
      <c r="R752" t="str">
        <f>feed!Q752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feed!R752</f>
        <v>Atlas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752" t="str">
        <f>feed!U752</f>
        <v>http://blocgame.com/stats.php?id=64192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6605</v>
      </c>
      <c r="AA752" s="8">
        <f>V752/N752</f>
        <v>13.051529790660226</v>
      </c>
      <c r="AB752" s="4">
        <f>N752/6</f>
        <v>103.5</v>
      </c>
      <c r="AC752" s="4">
        <f>V752/6</f>
        <v>1350.8333333333333</v>
      </c>
    </row>
    <row r="753" spans="1:29" x14ac:dyDescent="0.25">
      <c r="A753" t="str">
        <f>feed!A753</f>
        <v>nerfprotoss</v>
      </c>
      <c r="B753" t="str">
        <f>feed!B753</f>
        <v>nerfprotoss</v>
      </c>
      <c r="C753">
        <f>feed!C753</f>
        <v>0</v>
      </c>
      <c r="D753">
        <f>SUMPRODUCT(MID(0&amp;feed!D753,LARGE(INDEX(ISNUMBER(--MID(feed!D753,ROW($1:$19),1))*
ROW($1:$19),0),ROW($1:$19))+1,1)*10^ROW($1:$19)/10)</f>
        <v>2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Finest of the 19th century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14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2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620</v>
      </c>
      <c r="O753">
        <f>SUMPRODUCT(MID(0&amp;feed!O753,LARGE(INDEX(ISNUMBER(--MID(feed!O753,ROW($1:$5),1))*
ROW($1:$5),0),ROW($1:$5))+1,1)*10^ROW($1:$5)/10)</f>
        <v>2266</v>
      </c>
      <c r="P753" t="str">
        <f>feed!P753</f>
        <v>Untapped</v>
      </c>
      <c r="Q753">
        <f>IF(P753=0,40, IF(P753="Depleted",0, IF(P753="Near Depletion",10, IF(P753="Plentiful",70, IF(P753="Untapped",90,"Error")))))</f>
        <v>90</v>
      </c>
      <c r="R753" t="str">
        <f>feed!Q753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feed!R753</f>
        <v>Atlas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753" t="str">
        <f>feed!U753</f>
        <v>http://blocgame.com/stats.php?id=64362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9845</v>
      </c>
      <c r="AA753" s="8">
        <f>V753/N753</f>
        <v>18.298387096774192</v>
      </c>
      <c r="AB753" s="4">
        <f>N753/6</f>
        <v>103.33333333333333</v>
      </c>
      <c r="AC753" s="4">
        <f>V753/6</f>
        <v>1890.8333333333333</v>
      </c>
    </row>
    <row r="754" spans="1:29" x14ac:dyDescent="0.25">
      <c r="A754" t="str">
        <f>feed!A754</f>
        <v>Vorose</v>
      </c>
      <c r="B754" t="str">
        <f>feed!B754</f>
        <v>Tellmo</v>
      </c>
      <c r="C754">
        <f>feed!C754</f>
        <v>0</v>
      </c>
      <c r="D754">
        <f>SUMPRODUCT(MID(0&amp;feed!D754,LARGE(INDEX(ISNUMBER(--MID(feed!D754,ROW($1:$19),1))*
ROW($1:$19),0),ROW($1:$19))+1,1)*10^ROW($1:$19)/10)</f>
        <v>8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Finest of the 19th century</v>
      </c>
      <c r="G754" t="str">
        <f>feed!G754</f>
        <v>Good</v>
      </c>
      <c r="H754">
        <f>SUMPRODUCT(MID(0&amp;feed!H754,LARGE(INDEX(ISNUMBER(--MID(feed!H754,ROW($1:$1),1))*
ROW($1:$1),0),ROW($1:$1))+1,1)*10^ROW($1:$1)/10)</f>
        <v>0</v>
      </c>
      <c r="I754" t="str">
        <f>feed!I754</f>
        <v>Elite</v>
      </c>
      <c r="J754">
        <f>SUMPRODUCT(MID(0&amp;feed!J754,LARGE(INDEX(ISNUMBER(--MID(feed!J754,ROW($1:$19),1))*
ROW($1:$19),0),ROW($1:$19))+1,1)*10^ROW($1:$19)/10)</f>
        <v>99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618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feed!R754</f>
        <v>Southern Cone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754" t="str">
        <f>feed!U754</f>
        <v>http://blocgame.com/stats.php?id=64535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12245</v>
      </c>
      <c r="AA754" s="8">
        <f>V754/N754</f>
        <v>21.027508090614887</v>
      </c>
      <c r="AB754" s="4">
        <f>N754/6</f>
        <v>103</v>
      </c>
      <c r="AC754" s="4">
        <f>V754/6</f>
        <v>2165.8333333333335</v>
      </c>
    </row>
    <row r="755" spans="1:29" x14ac:dyDescent="0.25">
      <c r="A755" t="str">
        <f>feed!A756</f>
        <v>4g93</v>
      </c>
      <c r="B755" t="str">
        <f>feed!B756</f>
        <v>kadafi</v>
      </c>
      <c r="C755" t="str">
        <f>feed!C756</f>
        <v>The Order</v>
      </c>
      <c r="D755">
        <f>SUMPRODUCT(MID(0&amp;feed!D756,LARGE(INDEX(ISNUMBER(--MID(feed!D756,ROW($1:$19),1))*
ROW($1:$19),0),ROW($1:$19))+1,1)*10^ROW($1:$19)/10)</f>
        <v>99</v>
      </c>
      <c r="E755">
        <f>SUMPRODUCT(MID(0&amp;feed!E756,LARGE(INDEX(ISNUMBER(--MID(feed!E756,ROW($1:$19),1))*
ROW($1:$19),0),ROW($1:$19))+1,1)*10^ROW($1:$19)/10)</f>
        <v>0</v>
      </c>
      <c r="F755" t="str">
        <f>feed!F756</f>
        <v>Korean War surplus</v>
      </c>
      <c r="G755" t="str">
        <f>feed!G756</f>
        <v>Gandhi-like</v>
      </c>
      <c r="H755">
        <f>SUMPRODUCT(MID(0&amp;feed!H756,LARGE(INDEX(ISNUMBER(--MID(feed!H756,ROW($1:$1),1))*
ROW($1:$1),0),ROW($1:$1))+1,1)*10^ROW($1:$1)/10)</f>
        <v>2</v>
      </c>
      <c r="I755" t="str">
        <f>feed!I756</f>
        <v>Standard</v>
      </c>
      <c r="J755">
        <f>SUMPRODUCT(MID(0&amp;feed!J756,LARGE(INDEX(ISNUMBER(--MID(feed!J756,ROW($1:$19),1))*
ROW($1:$19),0),ROW($1:$19))+1,1)*10^ROW($1:$19)/10)</f>
        <v>12</v>
      </c>
      <c r="K755">
        <f>SUMPRODUCT(MID(0&amp;feed!K756,LARGE(INDEX(ISNUMBER(--MID(feed!K756,ROW($1:$19),1))*
ROW($1:$19),0),ROW($1:$19))+1,1)*10^ROW($1:$19)/10)</f>
        <v>13</v>
      </c>
      <c r="L755">
        <f>SUMPRODUCT(MID(0&amp;feed!L756,LARGE(INDEX(ISNUMBER(--MID(feed!L756,ROW($1:$19),1))*
ROW($1:$19),0),ROW($1:$19))+1,1)*10^ROW($1:$19)/10)</f>
        <v>5</v>
      </c>
      <c r="M755" t="str">
        <f>feed!M756</f>
        <v>Central Planning</v>
      </c>
      <c r="N755">
        <f>SUMPRODUCT(MID(0&amp;feed!N756,LARGE(INDEX(ISNUMBER(--MID(feed!N756,ROW($1:$5),1))*
ROW($1:$5),0),ROW($1:$5))+1,1)*10^ROW($1:$5)/10)</f>
        <v>612</v>
      </c>
      <c r="O755">
        <f>SUMPRODUCT(MID(0&amp;feed!O756,LARGE(INDEX(ISNUMBER(--MID(feed!O756,ROW($1:$5),1))*
ROW($1:$5),0),ROW($1:$5))+1,1)*10^ROW($1:$5)/10)</f>
        <v>280</v>
      </c>
      <c r="P755" t="str">
        <f>feed!P756</f>
        <v>Plentiful</v>
      </c>
      <c r="Q755">
        <f>IF(P755=0,40, IF(P755="Depleted",0, IF(P755="Near Depletion",10, IF(P755="Plentiful",70, IF(P755="Untapped",90,"Error")))))</f>
        <v>70</v>
      </c>
      <c r="R755" t="str">
        <f>feed!Q756</f>
        <v>Very Powerful</v>
      </c>
      <c r="S755">
        <f>IF(R755="None",0, IF(R755="Meagre",1.5, IF(R755="Small",3, IF(R755="Mediocre",4.5, IF(R755="Somewhat Large",6, IF(R755="Large",7.5, IF(R755="Powerful",9, IF(R755="Very Powerful",10,"Error"))))))))</f>
        <v>10</v>
      </c>
      <c r="T755" t="str">
        <f>feed!R756</f>
        <v>Pacific Rim</v>
      </c>
      <c r="U755" t="str">
        <f>feed!S756</f>
        <v>Soviet Union</v>
      </c>
      <c r="V75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755" t="str">
        <f>feed!U756</f>
        <v>http://blocgame.com/stats.php?id=62122</v>
      </c>
      <c r="X755" s="4">
        <f>SUMPRODUCT(MID(0&amp;feed!V756,LARGE(INDEX(ISNUMBER(--MID(feed!V756,ROW($1:$5),1))*
ROW($1:$5),0),ROW($1:$5))+1,1)*10^ROW($1:$5)/10)</f>
        <v>0</v>
      </c>
      <c r="Y755">
        <f>feed!W756</f>
        <v>0</v>
      </c>
      <c r="Z755" s="4">
        <f>V755-H755*750-K755*375-L755*375</f>
        <v>11750</v>
      </c>
      <c r="AA755" s="8">
        <f>V755/N755</f>
        <v>32.679738562091501</v>
      </c>
      <c r="AB755" s="4">
        <f>N755/6</f>
        <v>102</v>
      </c>
      <c r="AC755" s="4">
        <f>V755/6</f>
        <v>3333.3333333333335</v>
      </c>
    </row>
    <row r="756" spans="1:29" x14ac:dyDescent="0.25">
      <c r="A756" t="str">
        <f>feed!A755</f>
        <v>qwertyuiop</v>
      </c>
      <c r="B756" t="str">
        <f>feed!B755</f>
        <v>rumsods mom</v>
      </c>
      <c r="C756" t="str">
        <f>feed!C755</f>
        <v>The Fallen</v>
      </c>
      <c r="D756">
        <f>SUMPRODUCT(MID(0&amp;feed!D755,LARGE(INDEX(ISNUMBER(--MID(feed!D755,ROW($1:$19),1))*
ROW($1:$19),0),ROW($1:$19))+1,1)*10^ROW($1:$19)/10)</f>
        <v>5</v>
      </c>
      <c r="E756">
        <f>SUMPRODUCT(MID(0&amp;feed!E755,LARGE(INDEX(ISNUMBER(--MID(feed!E755,ROW($1:$19),1))*
ROW($1:$19),0),ROW($1:$19))+1,1)*10^ROW($1:$19)/10)</f>
        <v>0</v>
      </c>
      <c r="F756" t="str">
        <f>feed!F755</f>
        <v>Second World War surplus</v>
      </c>
      <c r="G756" t="str">
        <f>feed!G755</f>
        <v>Good</v>
      </c>
      <c r="H756">
        <f>SUMPRODUCT(MID(0&amp;feed!H755,LARGE(INDEX(ISNUMBER(--MID(feed!H755,ROW($1:$1),1))*
ROW($1:$1),0),ROW($1:$1))+1,1)*10^ROW($1:$1)/10)</f>
        <v>1</v>
      </c>
      <c r="I756" t="str">
        <f>feed!I755</f>
        <v>Undisciplined Rabble</v>
      </c>
      <c r="J756">
        <f>SUMPRODUCT(MID(0&amp;feed!J755,LARGE(INDEX(ISNUMBER(--MID(feed!J755,ROW($1:$19),1))*
ROW($1:$19),0),ROW($1:$19))+1,1)*10^ROW($1:$19)/10)</f>
        <v>15</v>
      </c>
      <c r="K756">
        <f>SUMPRODUCT(MID(0&amp;feed!K755,LARGE(INDEX(ISNUMBER(--MID(feed!K755,ROW($1:$19),1))*
ROW($1:$19),0),ROW($1:$19))+1,1)*10^ROW($1:$19)/10)</f>
        <v>4</v>
      </c>
      <c r="L756">
        <f>SUMPRODUCT(MID(0&amp;feed!L755,LARGE(INDEX(ISNUMBER(--MID(feed!L755,ROW($1:$19),1))*
ROW($1:$19),0),ROW($1:$19))+1,1)*10^ROW($1:$19)/10)</f>
        <v>0</v>
      </c>
      <c r="M756" t="str">
        <f>feed!M755</f>
        <v>Mixed Economy</v>
      </c>
      <c r="N756">
        <f>SUMPRODUCT(MID(0&amp;feed!N755,LARGE(INDEX(ISNUMBER(--MID(feed!N755,ROW($1:$5),1))*
ROW($1:$5),0),ROW($1:$5))+1,1)*10^ROW($1:$5)/10)</f>
        <v>612</v>
      </c>
      <c r="O756">
        <f>SUMPRODUCT(MID(0&amp;feed!O755,LARGE(INDEX(ISNUMBER(--MID(feed!O755,ROW($1:$5),1))*
ROW($1:$5),0),ROW($1:$5))+1,1)*10^ROW($1:$5)/10)</f>
        <v>0</v>
      </c>
      <c r="P756">
        <f>feed!P755</f>
        <v>0</v>
      </c>
      <c r="Q756">
        <f>IF(P756=0,40, IF(P756="Depleted",0, IF(P756="Near Depletion",10, IF(P756="Plentiful",70, IF(P756="Untapped",90,"Error")))))</f>
        <v>40</v>
      </c>
      <c r="R756" t="str">
        <f>feed!Q755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feed!R755</f>
        <v>Arabia</v>
      </c>
      <c r="U756" t="str">
        <f>feed!S755</f>
        <v>Neutral</v>
      </c>
      <c r="V756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756" t="str">
        <f>feed!U755</f>
        <v>http://blocgame.com/stats.php?id=59451</v>
      </c>
      <c r="X756" s="4">
        <f>SUMPRODUCT(MID(0&amp;feed!V755,LARGE(INDEX(ISNUMBER(--MID(feed!V755,ROW($1:$5),1))*
ROW($1:$5),0),ROW($1:$5))+1,1)*10^ROW($1:$5)/10)</f>
        <v>0</v>
      </c>
      <c r="Y756">
        <f>feed!W755</f>
        <v>0</v>
      </c>
      <c r="Z756" s="4">
        <f>V756-H756*750-K756*375-L756*375</f>
        <v>9321</v>
      </c>
      <c r="AA756" s="8">
        <f>V756/N756</f>
        <v>18.906862745098039</v>
      </c>
      <c r="AB756" s="4">
        <f>N756/6</f>
        <v>102</v>
      </c>
      <c r="AC756" s="4">
        <f>V756/6</f>
        <v>1928.5</v>
      </c>
    </row>
    <row r="757" spans="1:29" x14ac:dyDescent="0.25">
      <c r="A757" t="str">
        <f>feed!A757</f>
        <v>ismaillian</v>
      </c>
      <c r="B757" t="str">
        <f>feed!B757</f>
        <v>ismaillian</v>
      </c>
      <c r="C757">
        <f>feed!C757</f>
        <v>0</v>
      </c>
      <c r="D757">
        <f>SUMPRODUCT(MID(0&amp;feed!D757,LARGE(INDEX(ISNUMBER(--MID(feed!D757,ROW($1:$19),1))*
ROW($1:$19),0),ROW($1:$19))+1,1)*10^ROW($1:$19)/10)</f>
        <v>7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Questionable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17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8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611</v>
      </c>
      <c r="O757">
        <f>SUMPRODUCT(MID(0&amp;feed!O757,LARGE(INDEX(ISNUMBER(--MID(feed!O757,ROW($1:$5),1))*
ROW($1:$5),0),ROW($1:$5))+1,1)*10^ROW($1:$5)/10)</f>
        <v>1128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feed!R757</f>
        <v>Arabia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757" t="str">
        <f>feed!U757</f>
        <v>http://blocgame.com/stats.php?id=64081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2559</v>
      </c>
      <c r="AA757" s="8">
        <f>V757/N757</f>
        <v>10.325695581014729</v>
      </c>
      <c r="AB757" s="4">
        <f>N757/6</f>
        <v>101.83333333333333</v>
      </c>
      <c r="AC757" s="4">
        <f>V757/6</f>
        <v>1051.5</v>
      </c>
    </row>
    <row r="758" spans="1:29" x14ac:dyDescent="0.25">
      <c r="A758" t="str">
        <f>feed!A758</f>
        <v>rajallian</v>
      </c>
      <c r="B758" t="str">
        <f>feed!B758</f>
        <v>rajallian</v>
      </c>
      <c r="C758">
        <f>feed!C758</f>
        <v>0</v>
      </c>
      <c r="D758">
        <f>SUMPRODUCT(MID(0&amp;feed!D758,LARGE(INDEX(ISNUMBER(--MID(feed!D758,ROW($1:$19),1))*
ROW($1:$19),0),ROW($1:$19))+1,1)*10^ROW($1:$19)/10)</f>
        <v>6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Questionable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17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9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611</v>
      </c>
      <c r="O758">
        <f>SUMPRODUCT(MID(0&amp;feed!O758,LARGE(INDEX(ISNUMBER(--MID(feed!O758,ROW($1:$5),1))*
ROW($1:$5),0),ROW($1:$5))+1,1)*10^ROW($1:$5)/10)</f>
        <v>823</v>
      </c>
      <c r="P758">
        <f>feed!P758</f>
        <v>0</v>
      </c>
      <c r="Q758">
        <f>IF(P758=0,40, IF(P758="Depleted",0, IF(P758="Near Depletion",10, IF(P758="Plentiful",70, IF(P758="Untapped",90,"Error")))))</f>
        <v>40</v>
      </c>
      <c r="R758" t="str">
        <f>feed!Q758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feed!R758</f>
        <v>Persia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758" t="str">
        <f>feed!U758</f>
        <v>http://blocgame.com/stats.php?id=64144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1875</v>
      </c>
      <c r="AA758" s="8">
        <f>V758/N758</f>
        <v>9.8199672667757767</v>
      </c>
      <c r="AB758" s="4">
        <f>N758/6</f>
        <v>101.83333333333333</v>
      </c>
      <c r="AC758" s="4">
        <f>V758/6</f>
        <v>1000</v>
      </c>
    </row>
    <row r="759" spans="1:29" x14ac:dyDescent="0.25">
      <c r="A759" t="str">
        <f>feed!A759</f>
        <v>Zanujiah</v>
      </c>
      <c r="B759" t="str">
        <f>feed!B759</f>
        <v>Al-Zanuj</v>
      </c>
      <c r="C759" t="str">
        <f>feed!C759</f>
        <v>Brotherhood of Nod</v>
      </c>
      <c r="D759">
        <f>SUMPRODUCT(MID(0&amp;feed!D759,LARGE(INDEX(ISNUMBER(--MID(feed!D759,ROW($1:$19),1))*
ROW($1:$19),0),ROW($1:$19))+1,1)*10^ROW($1:$19)/10)</f>
        <v>30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1</v>
      </c>
      <c r="I759" t="str">
        <f>feed!I759</f>
        <v>Good</v>
      </c>
      <c r="J759">
        <f>SUMPRODUCT(MID(0&amp;feed!J759,LARGE(INDEX(ISNUMBER(--MID(feed!J759,ROW($1:$19),1))*
ROW($1:$19),0),ROW($1:$19))+1,1)*10^ROW($1:$19)/10)</f>
        <v>91</v>
      </c>
      <c r="K759">
        <f>SUMPRODUCT(MID(0&amp;feed!K759,LARGE(INDEX(ISNUMBER(--MID(feed!K759,ROW($1:$19),1))*
ROW($1:$19),0),ROW($1:$19))+1,1)*10^ROW($1:$19)/10)</f>
        <v>8</v>
      </c>
      <c r="L759">
        <f>SUMPRODUCT(MID(0&amp;feed!L759,LARGE(INDEX(ISNUMBER(--MID(feed!L759,ROW($1:$19),1))*
ROW($1:$19),0),ROW($1:$19))+1,1)*10^ROW($1:$19)/10)</f>
        <v>8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600</v>
      </c>
      <c r="O759">
        <f>SUMPRODUCT(MID(0&amp;feed!O759,LARGE(INDEX(ISNUMBER(--MID(feed!O759,ROW($1:$5),1))*
ROW($1:$5),0),ROW($1:$5))+1,1)*10^ROW($1:$5)/10)</f>
        <v>1867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Large</v>
      </c>
      <c r="S759">
        <f>IF(R759="None",0, IF(R759="Meagre",1.5, IF(R759="Small",3, IF(R759="Mediocre",4.5, IF(R759="Somewhat Large",6, IF(R759="Large",7.5, IF(R759="Powerful",9, IF(R759="Very Powerful",10,"Error"))))))))</f>
        <v>7.5</v>
      </c>
      <c r="T759" t="str">
        <f>feed!R759</f>
        <v>Egypt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759" t="str">
        <f>feed!U759</f>
        <v>http://blocgame.com/stats.php?id=61655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13250</v>
      </c>
      <c r="AA759" s="8">
        <f>V759/N759</f>
        <v>33.333333333333336</v>
      </c>
      <c r="AB759" s="4">
        <f>N759/6</f>
        <v>100</v>
      </c>
      <c r="AC759" s="4">
        <f>V759/6</f>
        <v>3333.3333333333335</v>
      </c>
    </row>
    <row r="760" spans="1:29" x14ac:dyDescent="0.25">
      <c r="A760" t="str">
        <f>feed!A760</f>
        <v>WolfEinstein</v>
      </c>
      <c r="B760" t="str">
        <f>feed!B760</f>
        <v>Giftedwhitewolf</v>
      </c>
      <c r="C760" t="str">
        <f>feed!C760</f>
        <v>Conservadorism</v>
      </c>
      <c r="D760">
        <f>SUMPRODUCT(MID(0&amp;feed!D760,LARGE(INDEX(ISNUMBER(--MID(feed!D760,ROW($1:$19),1))*
ROW($1:$19),0),ROW($1:$19))+1,1)*10^ROW($1:$19)/10)</f>
        <v>25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Nice</v>
      </c>
      <c r="H760">
        <f>SUMPRODUCT(MID(0&amp;feed!H760,LARGE(INDEX(ISNUMBER(--MID(feed!H760,ROW($1:$1),1))*
ROW($1:$1),0),ROW($1:$1))+1,1)*10^ROW($1:$1)/10)</f>
        <v>1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12</v>
      </c>
      <c r="K760">
        <f>SUMPRODUCT(MID(0&amp;feed!K760,LARGE(INDEX(ISNUMBER(--MID(feed!K760,ROW($1:$19),1))*
ROW($1:$19),0),ROW($1:$19))+1,1)*10^ROW($1:$19)/10)</f>
        <v>5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600</v>
      </c>
      <c r="O760">
        <f>SUMPRODUCT(MID(0&amp;feed!O760,LARGE(INDEX(ISNUMBER(--MID(feed!O760,ROW($1:$5),1))*
ROW($1:$5),0),ROW($1:$5))+1,1)*10^ROW($1:$5)/10)</f>
        <v>380</v>
      </c>
      <c r="P760" t="str">
        <f>feed!P760</f>
        <v>Untapped</v>
      </c>
      <c r="Q760">
        <f>IF(P760=0,40, IF(P760="Depleted",0, IF(P760="Near Depletion",10, IF(P760="Plentiful",70, IF(P760="Untapped",90,"Error")))))</f>
        <v>90</v>
      </c>
      <c r="R760" t="str">
        <f>feed!Q760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feed!R760</f>
        <v>Southern Cone</v>
      </c>
      <c r="U760" t="str">
        <f>feed!S760</f>
        <v>United States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760" t="str">
        <f>feed!U760</f>
        <v>http://blocgame.com/stats.php?id=65025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27686</v>
      </c>
      <c r="AA760" s="8">
        <f>V760/N760</f>
        <v>51.143333333333331</v>
      </c>
      <c r="AB760" s="4">
        <f>N760/6</f>
        <v>100</v>
      </c>
      <c r="AC760" s="4">
        <f>V760/6</f>
        <v>5114.333333333333</v>
      </c>
    </row>
    <row r="761" spans="1:29" x14ac:dyDescent="0.25">
      <c r="A761" t="str">
        <f>feed!A761</f>
        <v>vrandirland</v>
      </c>
      <c r="B761" t="str">
        <f>feed!B761</f>
        <v>comradeewing</v>
      </c>
      <c r="C761">
        <f>feed!C761</f>
        <v>0</v>
      </c>
      <c r="D761">
        <f>SUMPRODUCT(MID(0&amp;feed!D761,LARGE(INDEX(ISNUMBER(--MID(feed!D761,ROW($1:$19),1))*
ROW($1:$19),0),ROW($1:$19))+1,1)*10^ROW($1:$19)/10)</f>
        <v>14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Finest of the 19th century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156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1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599</v>
      </c>
      <c r="O761">
        <f>SUMPRODUCT(MID(0&amp;feed!O761,LARGE(INDEX(ISNUMBER(--MID(feed!O761,ROW($1:$5),1))*
ROW($1:$5),0),ROW($1:$5))+1,1)*10^ROW($1:$5)/10)</f>
        <v>81</v>
      </c>
      <c r="P761" t="str">
        <f>feed!P761</f>
        <v>Untapped</v>
      </c>
      <c r="Q761">
        <f>IF(P761=0,40, IF(P761="Depleted",0, IF(P761="Near Depletion",10, IF(P761="Plentiful",70, IF(P761="Untapped",90,"Error")))))</f>
        <v>90</v>
      </c>
      <c r="R761" t="str">
        <f>feed!Q761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feed!R761</f>
        <v>Indochina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761" t="str">
        <f>feed!U761</f>
        <v>http://blocgame.com/stats.php?id=64916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18875</v>
      </c>
      <c r="AA761" s="8">
        <f>V761/N761</f>
        <v>33.388981636060102</v>
      </c>
      <c r="AB761" s="4">
        <f>N761/6</f>
        <v>99.833333333333329</v>
      </c>
      <c r="AC761" s="4">
        <f>V761/6</f>
        <v>3333.3333333333335</v>
      </c>
    </row>
    <row r="762" spans="1:29" x14ac:dyDescent="0.25">
      <c r="A762" t="str">
        <f>feed!A762</f>
        <v>ARABOBIA</v>
      </c>
      <c r="B762" t="str">
        <f>feed!B762</f>
        <v>King Boobooboobsies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Questionable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76</v>
      </c>
      <c r="K762">
        <f>SUMPRODUCT(MID(0&amp;feed!K762,LARGE(INDEX(ISNUMBER(--MID(feed!K762,ROW($1:$19),1))*
ROW($1:$19),0),ROW($1:$19))+1,1)*10^ROW($1:$19)/10)</f>
        <v>4</v>
      </c>
      <c r="L762">
        <f>SUMPRODUCT(MID(0&amp;feed!L762,LARGE(INDEX(ISNUMBER(--MID(feed!L762,ROW($1:$19),1))*
ROW($1:$19),0),ROW($1:$19))+1,1)*10^ROW($1:$19)/10)</f>
        <v>4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598</v>
      </c>
      <c r="O762">
        <f>SUMPRODUCT(MID(0&amp;feed!O762,LARGE(INDEX(ISNUMBER(--MID(feed!O762,ROW($1:$5),1))*
ROW($1:$5),0),ROW($1:$5))+1,1)*10^ROW($1:$5)/10)</f>
        <v>211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feed!R762</f>
        <v>Arabia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762" t="str">
        <f>feed!U762</f>
        <v>http://blocgame.com/stats.php?id=62683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615</v>
      </c>
      <c r="AA762" s="8">
        <f>V762/N762</f>
        <v>6.0451505016722411</v>
      </c>
      <c r="AB762" s="4">
        <f>N762/6</f>
        <v>99.666666666666671</v>
      </c>
      <c r="AC762" s="4">
        <f>V762/6</f>
        <v>602.5</v>
      </c>
    </row>
    <row r="763" spans="1:29" x14ac:dyDescent="0.25">
      <c r="A763" t="str">
        <f>feed!A763</f>
        <v>lmaokai</v>
      </c>
      <c r="B763" t="str">
        <f>feed!B763</f>
        <v>Rairiku</v>
      </c>
      <c r="C763" t="str">
        <f>feed!C763</f>
        <v>The Khilafah</v>
      </c>
      <c r="D763">
        <f>SUMPRODUCT(MID(0&amp;feed!D763,LARGE(INDEX(ISNUMBER(--MID(feed!D763,ROW($1:$19),1))*
ROW($1:$19),0),ROW($1:$19))+1,1)*10^ROW($1:$19)/10)</f>
        <v>27</v>
      </c>
      <c r="E763">
        <f>SUMPRODUCT(MID(0&amp;feed!E763,LARGE(INDEX(ISNUMBER(--MID(feed!E763,ROW($1:$19),1))*
ROW($1:$19),0),ROW($1:$19))+1,1)*10^ROW($1:$19)/10)</f>
        <v>0</v>
      </c>
      <c r="F763" t="str">
        <f>feed!F763</f>
        <v>Second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1</v>
      </c>
      <c r="I763" t="str">
        <f>feed!I763</f>
        <v>Standard</v>
      </c>
      <c r="J763">
        <f>SUMPRODUCT(MID(0&amp;feed!J763,LARGE(INDEX(ISNUMBER(--MID(feed!J763,ROW($1:$19),1))*
ROW($1:$19),0),ROW($1:$19))+1,1)*10^ROW($1:$19)/10)</f>
        <v>15</v>
      </c>
      <c r="K763">
        <f>SUMPRODUCT(MID(0&amp;feed!K763,LARGE(INDEX(ISNUMBER(--MID(feed!K763,ROW($1:$19),1))*
ROW($1:$19),0),ROW($1:$19))+1,1)*10^ROW($1:$19)/10)</f>
        <v>5</v>
      </c>
      <c r="L763">
        <f>SUMPRODUCT(MID(0&amp;feed!L763,LARGE(INDEX(ISNUMBER(--MID(feed!L763,ROW($1:$19),1))*
ROW($1:$19),0),ROW($1:$19))+1,1)*10^ROW($1:$19)/10)</f>
        <v>1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598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feed!R763</f>
        <v>West Africa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3" t="str">
        <f>feed!U763</f>
        <v>http://blocgame.com/stats.php?id=64701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17000</v>
      </c>
      <c r="AA763" s="8">
        <f>V763/N763</f>
        <v>33.444816053511708</v>
      </c>
      <c r="AB763" s="4">
        <f>N763/6</f>
        <v>99.666666666666671</v>
      </c>
      <c r="AC763" s="4">
        <f>V763/6</f>
        <v>3333.3333333333335</v>
      </c>
    </row>
    <row r="764" spans="1:29" x14ac:dyDescent="0.25">
      <c r="A764" t="str">
        <f>feed!A764</f>
        <v>Obsrany Chlew</v>
      </c>
      <c r="B764" t="str">
        <f>feed!B764</f>
        <v>Janusz</v>
      </c>
      <c r="C764" t="str">
        <f>feed!C764</f>
        <v>Steel Brotherhood</v>
      </c>
      <c r="D764">
        <f>SUMPRODUCT(MID(0&amp;feed!D764,LARGE(INDEX(ISNUMBER(--MID(feed!D764,ROW($1:$19),1))*
ROW($1:$19),0),ROW($1:$19))+1,1)*10^ROW($1:$19)/10)</f>
        <v>92</v>
      </c>
      <c r="E764">
        <f>SUMPRODUCT(MID(0&amp;feed!E764,LARGE(INDEX(ISNUMBER(--MID(feed!E764,ROW($1:$19),1))*
ROW($1:$19),0),ROW($1:$19))+1,1)*10^ROW($1:$19)/10)</f>
        <v>5</v>
      </c>
      <c r="F764" t="str">
        <f>feed!F764</f>
        <v>Korean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3</v>
      </c>
      <c r="I764" t="str">
        <f>feed!I764</f>
        <v>Good</v>
      </c>
      <c r="J764">
        <f>SUMPRODUCT(MID(0&amp;feed!J764,LARGE(INDEX(ISNUMBER(--MID(feed!J764,ROW($1:$19),1))*
ROW($1:$19),0),ROW($1:$19))+1,1)*10^ROW($1:$19)/10)</f>
        <v>15</v>
      </c>
      <c r="K764">
        <f>SUMPRODUCT(MID(0&amp;feed!K764,LARGE(INDEX(ISNUMBER(--MID(feed!K764,ROW($1:$19),1))*
ROW($1:$19),0),ROW($1:$19))+1,1)*10^ROW($1:$19)/10)</f>
        <v>45</v>
      </c>
      <c r="L764">
        <f>SUMPRODUCT(MID(0&amp;feed!L764,LARGE(INDEX(ISNUMBER(--MID(feed!L764,ROW($1:$19),1))*
ROW($1:$19),0),ROW($1:$19))+1,1)*10^ROW($1:$19)/10)</f>
        <v>4</v>
      </c>
      <c r="M764" t="str">
        <f>feed!M764</f>
        <v>Free Market</v>
      </c>
      <c r="N764">
        <f>SUMPRODUCT(MID(0&amp;feed!N764,LARGE(INDEX(ISNUMBER(--MID(feed!N764,ROW($1:$5),1))*
ROW($1:$5),0),ROW($1:$5))+1,1)*10^ROW($1:$5)/10)</f>
        <v>597</v>
      </c>
      <c r="O764">
        <f>SUMPRODUCT(MID(0&amp;feed!O764,LARGE(INDEX(ISNUMBER(--MID(feed!O764,ROW($1:$5),1))*
ROW($1:$5),0),ROW($1:$5))+1,1)*10^ROW($1:$5)/10)</f>
        <v>29</v>
      </c>
      <c r="P764" t="str">
        <f>feed!P764</f>
        <v>Untapped</v>
      </c>
      <c r="Q764">
        <f>IF(P764=0,40, IF(P764="Depleted",0, IF(P764="Near Depletion",10, IF(P764="Plentiful",70, IF(P764="Untapped",90,"Error")))))</f>
        <v>90</v>
      </c>
      <c r="R764" t="str">
        <f>feed!Q764</f>
        <v>Very Powerful</v>
      </c>
      <c r="S764">
        <f>IF(R764="None",0, IF(R764="Meagre",1.5, IF(R764="Small",3, IF(R764="Mediocre",4.5, IF(R764="Somewhat Large",6, IF(R764="Large",7.5, IF(R764="Powerful",9, IF(R764="Very Powerful",10,"Error"))))))))</f>
        <v>10</v>
      </c>
      <c r="T764" t="str">
        <f>feed!R764</f>
        <v>Caribbean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764" t="str">
        <f>feed!U764</f>
        <v>http://blocgame.com/stats.php?id=62973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19087</v>
      </c>
      <c r="AA764" s="8">
        <f>V764/N764</f>
        <v>66.519262981574542</v>
      </c>
      <c r="AB764" s="4">
        <f>N764/6</f>
        <v>99.5</v>
      </c>
      <c r="AC764" s="4">
        <f>V764/6</f>
        <v>6618.666666666667</v>
      </c>
    </row>
    <row r="765" spans="1:29" x14ac:dyDescent="0.25">
      <c r="A765" t="str">
        <f>feed!A765</f>
        <v>Fanboys</v>
      </c>
      <c r="B765" t="str">
        <f>feed!B765</f>
        <v>Steve Jobs</v>
      </c>
      <c r="C765" t="str">
        <f>feed!C765</f>
        <v>Socialist Arab Union</v>
      </c>
      <c r="D765">
        <f>SUMPRODUCT(MID(0&amp;feed!D765,LARGE(INDEX(ISNUMBER(--MID(feed!D765,ROW($1:$19),1))*
ROW($1:$19),0),ROW($1:$19))+1,1)*10^ROW($1:$19)/10)</f>
        <v>17</v>
      </c>
      <c r="E765">
        <f>SUMPRODUCT(MID(0&amp;feed!E765,LARGE(INDEX(ISNUMBER(--MID(feed!E765,ROW($1:$19),1))*
ROW($1:$19),0),ROW($1:$19))+1,1)*10^ROW($1:$19)/10)</f>
        <v>0</v>
      </c>
      <c r="F765" t="str">
        <f>feed!F765</f>
        <v>Second World War surplus</v>
      </c>
      <c r="G765" t="str">
        <f>feed!G765</f>
        <v>Angelic</v>
      </c>
      <c r="H765">
        <f>SUMPRODUCT(MID(0&amp;feed!H765,LARGE(INDEX(ISNUMBER(--MID(feed!H765,ROW($1:$1),1))*
ROW($1:$1),0),ROW($1:$1))+1,1)*10^ROW($1:$1)/10)</f>
        <v>0</v>
      </c>
      <c r="I765" t="str">
        <f>feed!I765</f>
        <v>Poor</v>
      </c>
      <c r="J765">
        <f>SUMPRODUCT(MID(0&amp;feed!J765,LARGE(INDEX(ISNUMBER(--MID(feed!J765,ROW($1:$19),1))*
ROW($1:$19),0),ROW($1:$19))+1,1)*10^ROW($1:$19)/10)</f>
        <v>17</v>
      </c>
      <c r="K765">
        <f>SUMPRODUCT(MID(0&amp;feed!K765,LARGE(INDEX(ISNUMBER(--MID(feed!K765,ROW($1:$19),1))*
ROW($1:$19),0),ROW($1:$19))+1,1)*10^ROW($1:$19)/10)</f>
        <v>6</v>
      </c>
      <c r="L765">
        <f>SUMPRODUCT(MID(0&amp;feed!L765,LARGE(INDEX(ISNUMBER(--MID(feed!L765,ROW($1:$19),1))*
ROW($1:$19),0),ROW($1:$19))+1,1)*10^ROW($1:$19)/10)</f>
        <v>7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597</v>
      </c>
      <c r="O765">
        <f>SUMPRODUCT(MID(0&amp;feed!O765,LARGE(INDEX(ISNUMBER(--MID(feed!O765,ROW($1:$5),1))*
ROW($1:$5),0),ROW($1:$5))+1,1)*10^ROW($1:$5)/10)</f>
        <v>1548</v>
      </c>
      <c r="P765" t="str">
        <f>feed!P765</f>
        <v>Untapped</v>
      </c>
      <c r="Q765">
        <f>IF(P765=0,40, IF(P765="Depleted",0, IF(P765="Near Depletion",10, IF(P765="Plentiful",70, IF(P765="Untapped",90,"Error")))))</f>
        <v>90</v>
      </c>
      <c r="R765" t="str">
        <f>feed!Q765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feed!R765</f>
        <v>Egypt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765" t="str">
        <f>feed!U765</f>
        <v>http://blocgame.com/stats.php?id=64178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>V765-H765*750-K765*375-L765*375</f>
        <v>11792</v>
      </c>
      <c r="AA765" s="8">
        <f>V765/N765</f>
        <v>27.917922948073702</v>
      </c>
      <c r="AB765" s="4">
        <f>N765/6</f>
        <v>99.5</v>
      </c>
      <c r="AC765" s="4">
        <f>V765/6</f>
        <v>2777.8333333333335</v>
      </c>
    </row>
    <row r="766" spans="1:29" x14ac:dyDescent="0.25">
      <c r="A766" t="str">
        <f>feed!A766</f>
        <v>East Tanzia</v>
      </c>
      <c r="B766" t="str">
        <f>feed!B766</f>
        <v>Lenini</v>
      </c>
      <c r="C766" t="str">
        <f>feed!C766</f>
        <v>Socialist Arab Union</v>
      </c>
      <c r="D766">
        <f>SUMPRODUCT(MID(0&amp;feed!D766,LARGE(INDEX(ISNUMBER(--MID(feed!D766,ROW($1:$19),1))*
ROW($1:$19),0),ROW($1:$19))+1,1)*10^ROW($1:$19)/10)</f>
        <v>49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6</v>
      </c>
      <c r="K766">
        <f>SUMPRODUCT(MID(0&amp;feed!K766,LARGE(INDEX(ISNUMBER(--MID(feed!K766,ROW($1:$19),1))*
ROW($1:$19),0),ROW($1:$19))+1,1)*10^ROW($1:$19)/10)</f>
        <v>8</v>
      </c>
      <c r="L766">
        <f>SUMPRODUCT(MID(0&amp;feed!L766,LARGE(INDEX(ISNUMBER(--MID(feed!L766,ROW($1:$19),1))*
ROW($1:$19),0),ROW($1:$19))+1,1)*10^ROW($1:$19)/10)</f>
        <v>6</v>
      </c>
      <c r="M766" t="str">
        <f>feed!M766</f>
        <v>Central Planning</v>
      </c>
      <c r="N766">
        <f>SUMPRODUCT(MID(0&amp;feed!N766,LARGE(INDEX(ISNUMBER(--MID(feed!N766,ROW($1:$5),1))*
ROW($1:$5),0),ROW($1:$5))+1,1)*10^ROW($1:$5)/10)</f>
        <v>597</v>
      </c>
      <c r="O766">
        <f>SUMPRODUCT(MID(0&amp;feed!O766,LARGE(INDEX(ISNUMBER(--MID(feed!O766,ROW($1:$5),1))*
ROW($1:$5),0),ROW($1:$5))+1,1)*10^ROW($1:$5)/10)</f>
        <v>1104</v>
      </c>
      <c r="P766" t="str">
        <f>feed!P766</f>
        <v>Plentiful</v>
      </c>
      <c r="Q766">
        <f>IF(P766=0,40, IF(P766="Depleted",0, IF(P766="Near Depletion",10, IF(P766="Plentiful",70, IF(P766="Untapped",90,"Error")))))</f>
        <v>70</v>
      </c>
      <c r="R766" t="str">
        <f>feed!Q766</f>
        <v>Somewhat Large</v>
      </c>
      <c r="S766">
        <f>IF(R766="None",0, IF(R766="Meagre",1.5, IF(R766="Small",3, IF(R766="Mediocre",4.5, IF(R766="Somewhat Large",6, IF(R766="Large",7.5, IF(R766="Powerful",9, IF(R766="Very Powerful",10,"Error"))))))))</f>
        <v>6</v>
      </c>
      <c r="T766" t="str">
        <f>feed!R766</f>
        <v>Mesopotamia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766" t="str">
        <f>feed!U766</f>
        <v>http://blocgame.com/stats.php?id=64550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>V766-H766*750-K766*375-L766*375</f>
        <v>8476</v>
      </c>
      <c r="AA766" s="8">
        <f>V766/N766</f>
        <v>22.991624790619767</v>
      </c>
      <c r="AB766" s="4">
        <f>N766/6</f>
        <v>99.5</v>
      </c>
      <c r="AC766" s="4">
        <f>V766/6</f>
        <v>2287.6666666666665</v>
      </c>
    </row>
    <row r="767" spans="1:29" x14ac:dyDescent="0.25">
      <c r="A767" t="str">
        <f>feed!A767</f>
        <v>Karipuley</v>
      </c>
      <c r="B767" t="str">
        <f>feed!B767</f>
        <v>mapley</v>
      </c>
      <c r="C767" t="str">
        <f>feed!C767</f>
        <v>PIRATES</v>
      </c>
      <c r="D767">
        <f>SUMPRODUCT(MID(0&amp;feed!D767,LARGE(INDEX(ISNUMBER(--MID(feed!D767,ROW($1:$19),1))*
ROW($1:$19),0),ROW($1:$19))+1,1)*10^ROW($1:$19)/10)</f>
        <v>67</v>
      </c>
      <c r="E767">
        <f>SUMPRODUCT(MID(0&amp;feed!E767,LARGE(INDEX(ISNUMBER(--MID(feed!E767,ROW($1:$19),1))*
ROW($1:$19),0),ROW($1:$19))+1,1)*10^ROW($1:$19)/10)</f>
        <v>2</v>
      </c>
      <c r="F767" t="str">
        <f>feed!F767</f>
        <v>First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3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6</v>
      </c>
      <c r="K767">
        <f>SUMPRODUCT(MID(0&amp;feed!K767,LARGE(INDEX(ISNUMBER(--MID(feed!K767,ROW($1:$19),1))*
ROW($1:$19),0),ROW($1:$19))+1,1)*10^ROW($1:$19)/10)</f>
        <v>10</v>
      </c>
      <c r="L767">
        <f>SUMPRODUCT(MID(0&amp;feed!L767,LARGE(INDEX(ISNUMBER(--MID(feed!L767,ROW($1:$19),1))*
ROW($1:$19),0),ROW($1:$19))+1,1)*10^ROW($1:$19)/10)</f>
        <v>5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595</v>
      </c>
      <c r="O767">
        <f>SUMPRODUCT(MID(0&amp;feed!O767,LARGE(INDEX(ISNUMBER(--MID(feed!O767,ROW($1:$5),1))*
ROW($1:$5),0),ROW($1:$5))+1,1)*10^ROW($1:$5)/10)</f>
        <v>258</v>
      </c>
      <c r="P767" t="str">
        <f>feed!P767</f>
        <v>Untapped</v>
      </c>
      <c r="Q767">
        <f>IF(P767=0,40, IF(P767="Depleted",0, IF(P767="Near Depletion",10, IF(P767="Plentiful",70, IF(P767="Untapped",90,"Error")))))</f>
        <v>90</v>
      </c>
      <c r="R767" t="str">
        <f>feed!Q767</f>
        <v>Powerful</v>
      </c>
      <c r="S767">
        <f>IF(R767="None",0, IF(R767="Meagre",1.5, IF(R767="Small",3, IF(R767="Mediocre",4.5, IF(R767="Somewhat Large",6, IF(R767="Large",7.5, IF(R767="Powerful",9, IF(R767="Very Powerful",10,"Error"))))))))</f>
        <v>9</v>
      </c>
      <c r="T767" t="str">
        <f>feed!R767</f>
        <v>Pacific Rim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767" t="str">
        <f>feed!U767</f>
        <v>http://blocgame.com/stats.php?id=64454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22584</v>
      </c>
      <c r="AA767" s="8">
        <f>V767/N767</f>
        <v>51.191596638655462</v>
      </c>
      <c r="AB767" s="4">
        <f>N767/6</f>
        <v>99.166666666666671</v>
      </c>
      <c r="AC767" s="4">
        <f>V767/6</f>
        <v>5076.5</v>
      </c>
    </row>
    <row r="768" spans="1:29" x14ac:dyDescent="0.25">
      <c r="A768" t="str">
        <f>feed!A769</f>
        <v>Kondominium</v>
      </c>
      <c r="B768" t="str">
        <f>feed!B769</f>
        <v>AdamKarolczak</v>
      </c>
      <c r="C768" t="str">
        <f>feed!C769</f>
        <v>Steel Brotherhood</v>
      </c>
      <c r="D768">
        <f>SUMPRODUCT(MID(0&amp;feed!D769,LARGE(INDEX(ISNUMBER(--MID(feed!D769,ROW($1:$19),1))*
ROW($1:$19),0),ROW($1:$19))+1,1)*10^ROW($1:$19)/10)</f>
        <v>100</v>
      </c>
      <c r="E768">
        <f>SUMPRODUCT(MID(0&amp;feed!E769,LARGE(INDEX(ISNUMBER(--MID(feed!E769,ROW($1:$19),1))*
ROW($1:$19),0),ROW($1:$19))+1,1)*10^ROW($1:$19)/10)</f>
        <v>4</v>
      </c>
      <c r="F768" t="str">
        <f>feed!F769</f>
        <v>Korean War surplus</v>
      </c>
      <c r="G768" t="str">
        <f>feed!G769</f>
        <v>Gandhi-like</v>
      </c>
      <c r="H768">
        <f>SUMPRODUCT(MID(0&amp;feed!H769,LARGE(INDEX(ISNUMBER(--MID(feed!H769,ROW($1:$1),1))*
ROW($1:$1),0),ROW($1:$1))+1,1)*10^ROW($1:$1)/10)</f>
        <v>3</v>
      </c>
      <c r="I768" t="str">
        <f>feed!I769</f>
        <v>Elite</v>
      </c>
      <c r="J768">
        <f>SUMPRODUCT(MID(0&amp;feed!J769,LARGE(INDEX(ISNUMBER(--MID(feed!J769,ROW($1:$19),1))*
ROW($1:$19),0),ROW($1:$19))+1,1)*10^ROW($1:$19)/10)</f>
        <v>16</v>
      </c>
      <c r="K768">
        <f>SUMPRODUCT(MID(0&amp;feed!K769,LARGE(INDEX(ISNUMBER(--MID(feed!K769,ROW($1:$19),1))*
ROW($1:$19),0),ROW($1:$19))+1,1)*10^ROW($1:$19)/10)</f>
        <v>34</v>
      </c>
      <c r="L768">
        <f>SUMPRODUCT(MID(0&amp;feed!L769,LARGE(INDEX(ISNUMBER(--MID(feed!L769,ROW($1:$19),1))*
ROW($1:$19),0),ROW($1:$19))+1,1)*10^ROW($1:$19)/10)</f>
        <v>17</v>
      </c>
      <c r="M768" t="str">
        <f>feed!M769</f>
        <v>Free Market</v>
      </c>
      <c r="N768">
        <f>SUMPRODUCT(MID(0&amp;feed!N769,LARGE(INDEX(ISNUMBER(--MID(feed!N769,ROW($1:$5),1))*
ROW($1:$5),0),ROW($1:$5))+1,1)*10^ROW($1:$5)/10)</f>
        <v>594</v>
      </c>
      <c r="O768">
        <f>SUMPRODUCT(MID(0&amp;feed!O769,LARGE(INDEX(ISNUMBER(--MID(feed!O769,ROW($1:$5),1))*
ROW($1:$5),0),ROW($1:$5))+1,1)*10^ROW($1:$5)/10)</f>
        <v>1189</v>
      </c>
      <c r="P768" t="str">
        <f>feed!P769</f>
        <v>Untapped</v>
      </c>
      <c r="Q768">
        <f>IF(P768=0,40, IF(P768="Depleted",0, IF(P768="Near Depletion",10, IF(P768="Plentiful",70, IF(P768="Untapped",90,"Error")))))</f>
        <v>90</v>
      </c>
      <c r="R768" t="str">
        <f>feed!Q769</f>
        <v>Very Powerful</v>
      </c>
      <c r="S768">
        <f>IF(R768="None",0, IF(R768="Meagre",1.5, IF(R768="Small",3, IF(R768="Mediocre",4.5, IF(R768="Somewhat Large",6, IF(R768="Large",7.5, IF(R768="Powerful",9, IF(R768="Very Powerful",10,"Error"))))))))</f>
        <v>10</v>
      </c>
      <c r="T768" t="str">
        <f>feed!R769</f>
        <v>Arabia</v>
      </c>
      <c r="U768" t="str">
        <f>feed!S769</f>
        <v>United States</v>
      </c>
      <c r="V768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768" t="str">
        <f>feed!U769</f>
        <v>http://blocgame.com/stats.php?id=61576</v>
      </c>
      <c r="X768" s="4">
        <f>SUMPRODUCT(MID(0&amp;feed!V769,LARGE(INDEX(ISNUMBER(--MID(feed!V769,ROW($1:$5),1))*
ROW($1:$5),0),ROW($1:$5))+1,1)*10^ROW($1:$5)/10)</f>
        <v>1</v>
      </c>
      <c r="Y768">
        <f>feed!W769</f>
        <v>0</v>
      </c>
      <c r="Z768" s="4">
        <f>V768-H768*750-K768*375-L768*375</f>
        <v>14825</v>
      </c>
      <c r="AA768" s="8">
        <f>V768/N768</f>
        <v>60.942760942760941</v>
      </c>
      <c r="AB768" s="4">
        <f>N768/6</f>
        <v>99</v>
      </c>
      <c r="AC768" s="4">
        <f>V768/6</f>
        <v>6033.333333333333</v>
      </c>
    </row>
    <row r="769" spans="1:29" x14ac:dyDescent="0.25">
      <c r="A769" t="str">
        <f>feed!A768</f>
        <v>Frostyputania</v>
      </c>
      <c r="B769" t="str">
        <f>feed!B768</f>
        <v>Frostyputa</v>
      </c>
      <c r="C769" t="str">
        <f>feed!C768</f>
        <v>The Order</v>
      </c>
      <c r="D769">
        <f>SUMPRODUCT(MID(0&amp;feed!D768,LARGE(INDEX(ISNUMBER(--MID(feed!D768,ROW($1:$19),1))*
ROW($1:$19),0),ROW($1:$19))+1,1)*10^ROW($1:$19)/10)</f>
        <v>62</v>
      </c>
      <c r="E769">
        <f>SUMPRODUCT(MID(0&amp;feed!E768,LARGE(INDEX(ISNUMBER(--MID(feed!E768,ROW($1:$19),1))*
ROW($1:$19),0),ROW($1:$19))+1,1)*10^ROW($1:$19)/10)</f>
        <v>1</v>
      </c>
      <c r="F769" t="str">
        <f>feed!F768</f>
        <v>Second World War surplus</v>
      </c>
      <c r="G769" t="str">
        <f>feed!G768</f>
        <v>Gandhi-like</v>
      </c>
      <c r="H769">
        <f>SUMPRODUCT(MID(0&amp;feed!H768,LARGE(INDEX(ISNUMBER(--MID(feed!H768,ROW($1:$1),1))*
ROW($1:$1),0),ROW($1:$1))+1,1)*10^ROW($1:$1)/10)</f>
        <v>2</v>
      </c>
      <c r="I769" t="str">
        <f>feed!I768</f>
        <v>Elite</v>
      </c>
      <c r="J769">
        <f>SUMPRODUCT(MID(0&amp;feed!J768,LARGE(INDEX(ISNUMBER(--MID(feed!J768,ROW($1:$19),1))*
ROW($1:$19),0),ROW($1:$19))+1,1)*10^ROW($1:$19)/10)</f>
        <v>17</v>
      </c>
      <c r="K769">
        <f>SUMPRODUCT(MID(0&amp;feed!K768,LARGE(INDEX(ISNUMBER(--MID(feed!K768,ROW($1:$19),1))*
ROW($1:$19),0),ROW($1:$19))+1,1)*10^ROW($1:$19)/10)</f>
        <v>11</v>
      </c>
      <c r="L769">
        <f>SUMPRODUCT(MID(0&amp;feed!L768,LARGE(INDEX(ISNUMBER(--MID(feed!L768,ROW($1:$19),1))*
ROW($1:$19),0),ROW($1:$19))+1,1)*10^ROW($1:$19)/10)</f>
        <v>5</v>
      </c>
      <c r="M769" t="str">
        <f>feed!M768</f>
        <v>Central Planning</v>
      </c>
      <c r="N769">
        <f>SUMPRODUCT(MID(0&amp;feed!N768,LARGE(INDEX(ISNUMBER(--MID(feed!N768,ROW($1:$5),1))*
ROW($1:$5),0),ROW($1:$5))+1,1)*10^ROW($1:$5)/10)</f>
        <v>594</v>
      </c>
      <c r="O769">
        <f>SUMPRODUCT(MID(0&amp;feed!O768,LARGE(INDEX(ISNUMBER(--MID(feed!O768,ROW($1:$5),1))*
ROW($1:$5),0),ROW($1:$5))+1,1)*10^ROW($1:$5)/10)</f>
        <v>266</v>
      </c>
      <c r="P769" t="str">
        <f>feed!P768</f>
        <v>Untapped</v>
      </c>
      <c r="Q769">
        <f>IF(P769=0,40, IF(P769="Depleted",0, IF(P769="Near Depletion",10, IF(P769="Plentiful",70, IF(P769="Untapped",90,"Error")))))</f>
        <v>90</v>
      </c>
      <c r="R769" t="str">
        <f>feed!Q768</f>
        <v>Powerful</v>
      </c>
      <c r="S769">
        <f>IF(R769="None",0, IF(R769="Meagre",1.5, IF(R769="Small",3, IF(R769="Mediocre",4.5, IF(R769="Somewhat Large",6, IF(R769="Large",7.5, IF(R769="Powerful",9, IF(R769="Very Powerful",10,"Error"))))))))</f>
        <v>9</v>
      </c>
      <c r="T769" t="str">
        <f>feed!R768</f>
        <v>Gran Colombia</v>
      </c>
      <c r="U769" t="str">
        <f>feed!S768</f>
        <v>Neutral</v>
      </c>
      <c r="V769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769" t="str">
        <f>feed!U768</f>
        <v>http://blocgame.com/stats.php?id=42065</v>
      </c>
      <c r="X769" s="4">
        <f>SUMPRODUCT(MID(0&amp;feed!V768,LARGE(INDEX(ISNUMBER(--MID(feed!V768,ROW($1:$5),1))*
ROW($1:$5),0),ROW($1:$5))+1,1)*10^ROW($1:$5)/10)</f>
        <v>0</v>
      </c>
      <c r="Y769">
        <f>feed!W768</f>
        <v>0</v>
      </c>
      <c r="Z769" s="4">
        <f>V769-H769*750-K769*375-L769*375</f>
        <v>19665</v>
      </c>
      <c r="AA769" s="8">
        <f>V769/N769</f>
        <v>45.732323232323232</v>
      </c>
      <c r="AB769" s="4">
        <f>N769/6</f>
        <v>99</v>
      </c>
      <c r="AC769" s="4">
        <f>V769/6</f>
        <v>4527.5</v>
      </c>
    </row>
    <row r="770" spans="1:29" x14ac:dyDescent="0.25">
      <c r="A770" t="str">
        <f>feed!A770</f>
        <v>Tigner</v>
      </c>
      <c r="B770" t="str">
        <f>feed!B770</f>
        <v>atiah</v>
      </c>
      <c r="C770" t="str">
        <f>feed!C770</f>
        <v>PIRATES</v>
      </c>
      <c r="D770">
        <f>SUMPRODUCT(MID(0&amp;feed!D770,LARGE(INDEX(ISNUMBER(--MID(feed!D770,ROW($1:$19),1))*
ROW($1:$19),0),ROW($1:$19))+1,1)*10^ROW($1:$19)/10)</f>
        <v>13</v>
      </c>
      <c r="E770">
        <f>SUMPRODUCT(MID(0&amp;feed!E770,LARGE(INDEX(ISNUMBER(--MID(feed!E770,ROW($1:$19),1))*
ROW($1:$19),0),ROW($1:$19))+1,1)*10^ROW($1:$19)/10)</f>
        <v>2</v>
      </c>
      <c r="F770" t="str">
        <f>feed!F770</f>
        <v>Second World War surplus</v>
      </c>
      <c r="G770" t="str">
        <f>feed!G770</f>
        <v>Normal</v>
      </c>
      <c r="H770">
        <f>SUMPRODUCT(MID(0&amp;feed!H770,LARGE(INDEX(ISNUMBER(--MID(feed!H770,ROW($1:$1),1))*
ROW($1:$1),0),ROW($1:$1))+1,1)*10^ROW($1:$1)/10)</f>
        <v>2</v>
      </c>
      <c r="I770" t="str">
        <f>feed!I770</f>
        <v>Elite</v>
      </c>
      <c r="J770">
        <f>SUMPRODUCT(MID(0&amp;feed!J770,LARGE(INDEX(ISNUMBER(--MID(feed!J770,ROW($1:$19),1))*
ROW($1:$19),0),ROW($1:$19))+1,1)*10^ROW($1:$19)/10)</f>
        <v>2</v>
      </c>
      <c r="K770">
        <f>SUMPRODUCT(MID(0&amp;feed!K770,LARGE(INDEX(ISNUMBER(--MID(feed!K770,ROW($1:$19),1))*
ROW($1:$19),0),ROW($1:$19))+1,1)*10^ROW($1:$19)/10)</f>
        <v>19</v>
      </c>
      <c r="L770">
        <f>SUMPRODUCT(MID(0&amp;feed!L770,LARGE(INDEX(ISNUMBER(--MID(feed!L770,ROW($1:$19),1))*
ROW($1:$19),0),ROW($1:$19))+1,1)*10^ROW($1:$19)/10)</f>
        <v>4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594</v>
      </c>
      <c r="O770">
        <f>SUMPRODUCT(MID(0&amp;feed!O770,LARGE(INDEX(ISNUMBER(--MID(feed!O770,ROW($1:$5),1))*
ROW($1:$5),0),ROW($1:$5))+1,1)*10^ROW($1:$5)/10)</f>
        <v>5052</v>
      </c>
      <c r="P770" t="str">
        <f>feed!P770</f>
        <v>Untapped</v>
      </c>
      <c r="Q770">
        <f>IF(P770=0,40, IF(P770="Depleted",0, IF(P770="Near Depletion",10, IF(P770="Plentiful",70, IF(P770="Untapped",90,"Error")))))</f>
        <v>90</v>
      </c>
      <c r="R770" t="str">
        <f>feed!Q770</f>
        <v>Large</v>
      </c>
      <c r="S770">
        <f>IF(R770="None",0, IF(R770="Meagre",1.5, IF(R770="Small",3, IF(R770="Mediocre",4.5, IF(R770="Somewhat Large",6, IF(R770="Large",7.5, IF(R770="Powerful",9, IF(R770="Very Powerful",10,"Error"))))))))</f>
        <v>7.5</v>
      </c>
      <c r="T770" t="str">
        <f>feed!R770</f>
        <v>Egypt</v>
      </c>
      <c r="U770" t="str">
        <f>feed!S770</f>
        <v>United States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770" t="str">
        <f>feed!U770</f>
        <v>http://blocgame.com/stats.php?id=64128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>V770-H770*750-K770*375-L770*375</f>
        <v>12385</v>
      </c>
      <c r="AA770" s="8">
        <f>V770/N770</f>
        <v>37.895622895622893</v>
      </c>
      <c r="AB770" s="4">
        <f>N770/6</f>
        <v>99</v>
      </c>
      <c r="AC770" s="4">
        <f>V770/6</f>
        <v>3751.6666666666665</v>
      </c>
    </row>
    <row r="771" spans="1:29" x14ac:dyDescent="0.25">
      <c r="A771" t="str">
        <f>feed!A771</f>
        <v>Luce</v>
      </c>
      <c r="B771" t="str">
        <f>feed!B771</f>
        <v>Hopp</v>
      </c>
      <c r="C771">
        <f>feed!C771</f>
        <v>0</v>
      </c>
      <c r="D771">
        <f>SUMPRODUCT(MID(0&amp;feed!D771,LARGE(INDEX(ISNUMBER(--MID(feed!D771,ROW($1:$19),1))*
ROW($1:$19),0),ROW($1:$19))+1,1)*10^ROW($1:$19)/10)</f>
        <v>1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0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2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0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592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Mesoamerica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771" t="str">
        <f>feed!U771</f>
        <v>http://blocgame.com/stats.php?id=64492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15367</v>
      </c>
      <c r="AA771" s="8">
        <f>V771/N771</f>
        <v>27.224662162162161</v>
      </c>
      <c r="AB771" s="4">
        <f>N771/6</f>
        <v>98.666666666666671</v>
      </c>
      <c r="AC771" s="4">
        <f>V771/6</f>
        <v>2686.1666666666665</v>
      </c>
    </row>
    <row r="772" spans="1:29" x14ac:dyDescent="0.25">
      <c r="A772" t="str">
        <f>feed!A772</f>
        <v>Chaldea</v>
      </c>
      <c r="B772" t="str">
        <f>feed!B772</f>
        <v>Protector</v>
      </c>
      <c r="C772">
        <f>feed!C772</f>
        <v>0</v>
      </c>
      <c r="D772">
        <f>SUMPRODUCT(MID(0&amp;feed!D772,LARGE(INDEX(ISNUMBER(--MID(feed!D772,ROW($1:$19),1))*
ROW($1:$19),0),ROW($1:$19))+1,1)*10^ROW($1:$19)/10)</f>
        <v>9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0</v>
      </c>
      <c r="I772" t="str">
        <f>feed!I772</f>
        <v>Poor</v>
      </c>
      <c r="J772">
        <f>SUMPRODUCT(MID(0&amp;feed!J772,LARGE(INDEX(ISNUMBER(--MID(feed!J772,ROW($1:$19),1))*
ROW($1:$19),0),ROW($1:$19))+1,1)*10^ROW($1:$19)/10)</f>
        <v>156</v>
      </c>
      <c r="K772">
        <f>SUMPRODUCT(MID(0&amp;feed!K772,LARGE(INDEX(ISNUMBER(--MID(feed!K772,ROW($1:$19),1))*
ROW($1:$19),0),ROW($1:$19))+1,1)*10^ROW($1:$19)/10)</f>
        <v>4</v>
      </c>
      <c r="L772">
        <f>SUMPRODUCT(MID(0&amp;feed!L772,LARGE(INDEX(ISNUMBER(--MID(feed!L772,ROW($1:$19),1))*
ROW($1:$19),0),ROW($1:$19))+1,1)*10^ROW($1:$19)/10)</f>
        <v>2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592</v>
      </c>
      <c r="O772">
        <f>SUMPRODUCT(MID(0&amp;feed!O772,LARGE(INDEX(ISNUMBER(--MID(feed!O772,ROW($1:$5),1))*
ROW($1:$5),0),ROW($1:$5))+1,1)*10^ROW($1:$5)/10)</f>
        <v>3980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Meagre</v>
      </c>
      <c r="S772">
        <f>IF(R772="None",0, IF(R772="Meagre",1.5, IF(R772="Small",3, IF(R772="Mediocre",4.5, IF(R772="Somewhat Large",6, IF(R772="Large",7.5, IF(R772="Powerful",9, IF(R772="Very Powerful",10,"Error"))))))))</f>
        <v>1.5</v>
      </c>
      <c r="T772" t="str">
        <f>feed!R772</f>
        <v>Mesopotamia</v>
      </c>
      <c r="U772" t="str">
        <f>feed!S772</f>
        <v>United States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772" t="str">
        <f>feed!U772</f>
        <v>http://blocgame.com/stats.php?id=64774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14417</v>
      </c>
      <c r="AA772" s="8">
        <f>V772/N772</f>
        <v>28.153716216216218</v>
      </c>
      <c r="AB772" s="4">
        <f>N772/6</f>
        <v>98.666666666666671</v>
      </c>
      <c r="AC772" s="4">
        <f>V772/6</f>
        <v>2777.8333333333335</v>
      </c>
    </row>
    <row r="773" spans="1:29" x14ac:dyDescent="0.25">
      <c r="A773" t="str">
        <f>feed!A773</f>
        <v>hatchblock</v>
      </c>
      <c r="B773" t="str">
        <f>feed!B773</f>
        <v>hatchblock</v>
      </c>
      <c r="C773">
        <f>feed!C773</f>
        <v>0</v>
      </c>
      <c r="D773">
        <f>SUMPRODUCT(MID(0&amp;feed!D773,LARGE(INDEX(ISNUMBER(--MID(feed!D773,ROW($1:$19),1))*
ROW($1:$19),0),ROW($1:$19))+1,1)*10^ROW($1:$19)/10)</f>
        <v>10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15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2</v>
      </c>
      <c r="M773" t="str">
        <f>feed!M773</f>
        <v>Free Market</v>
      </c>
      <c r="N773">
        <f>SUMPRODUCT(MID(0&amp;feed!N773,LARGE(INDEX(ISNUMBER(--MID(feed!N773,ROW($1:$5),1))*
ROW($1:$5),0),ROW($1:$5))+1,1)*10^ROW($1:$5)/10)</f>
        <v>586</v>
      </c>
      <c r="O773">
        <f>SUMPRODUCT(MID(0&amp;feed!O773,LARGE(INDEX(ISNUMBER(--MID(feed!O773,ROW($1:$5),1))*
ROW($1:$5),0),ROW($1:$5))+1,1)*10^ROW($1:$5)/10)</f>
        <v>1501</v>
      </c>
      <c r="P773" t="str">
        <f>feed!P773</f>
        <v>Untapped</v>
      </c>
      <c r="Q773">
        <f>IF(P773=0,40, IF(P773="Depleted",0, IF(P773="Near Depletion",10, IF(P773="Plentiful",70, IF(P773="Untapped",90,"Error")))))</f>
        <v>90</v>
      </c>
      <c r="R773" t="str">
        <f>feed!Q773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feed!R773</f>
        <v>Atlas</v>
      </c>
      <c r="U773" t="str">
        <f>feed!S773</f>
        <v>United States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773" t="str">
        <f>feed!U773</f>
        <v>http://blocgame.com/stats.php?id=64353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12390</v>
      </c>
      <c r="AA773" s="8">
        <f>V773/N773</f>
        <v>23.703071672354948</v>
      </c>
      <c r="AB773" s="4">
        <f>N773/6</f>
        <v>97.666666666666671</v>
      </c>
      <c r="AC773" s="4">
        <f>V773/6</f>
        <v>2315</v>
      </c>
    </row>
    <row r="774" spans="1:29" x14ac:dyDescent="0.25">
      <c r="A774" t="str">
        <f>feed!A774</f>
        <v>Sunbhistan</v>
      </c>
      <c r="B774" t="str">
        <f>feed!B774</f>
        <v>Le_Huck</v>
      </c>
      <c r="C774" t="str">
        <f>feed!C774</f>
        <v>Brotherhood of Nod</v>
      </c>
      <c r="D774">
        <f>SUMPRODUCT(MID(0&amp;feed!D774,LARGE(INDEX(ISNUMBER(--MID(feed!D774,ROW($1:$19),1))*
ROW($1:$19),0),ROW($1:$19))+1,1)*10^ROW($1:$19)/10)</f>
        <v>58</v>
      </c>
      <c r="E774">
        <f>SUMPRODUCT(MID(0&amp;feed!E774,LARGE(INDEX(ISNUMBER(--MID(feed!E774,ROW($1:$19),1))*
ROW($1:$19),0),ROW($1:$19))+1,1)*10^ROW($1:$19)/10)</f>
        <v>0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1</v>
      </c>
      <c r="I774" t="str">
        <f>feed!I774</f>
        <v>Standard</v>
      </c>
      <c r="J774">
        <f>SUMPRODUCT(MID(0&amp;feed!J774,LARGE(INDEX(ISNUMBER(--MID(feed!J774,ROW($1:$19),1))*
ROW($1:$19),0),ROW($1:$19))+1,1)*10^ROW($1:$19)/10)</f>
        <v>13</v>
      </c>
      <c r="K774">
        <f>SUMPRODUCT(MID(0&amp;feed!K774,LARGE(INDEX(ISNUMBER(--MID(feed!K774,ROW($1:$19),1))*
ROW($1:$19),0),ROW($1:$19))+1,1)*10^ROW($1:$19)/10)</f>
        <v>13</v>
      </c>
      <c r="L774">
        <f>SUMPRODUCT(MID(0&amp;feed!L774,LARGE(INDEX(ISNUMBER(--MID(feed!L774,ROW($1:$19),1))*
ROW($1:$19),0),ROW($1:$19))+1,1)*10^ROW($1:$19)/10)</f>
        <v>6</v>
      </c>
      <c r="M774" t="str">
        <f>feed!M774</f>
        <v>Free Market</v>
      </c>
      <c r="N774">
        <f>SUMPRODUCT(MID(0&amp;feed!N774,LARGE(INDEX(ISNUMBER(--MID(feed!N774,ROW($1:$5),1))*
ROW($1:$5),0),ROW($1:$5))+1,1)*10^ROW($1:$5)/10)</f>
        <v>585</v>
      </c>
      <c r="O774">
        <f>SUMPRODUCT(MID(0&amp;feed!O774,LARGE(INDEX(ISNUMBER(--MID(feed!O774,ROW($1:$5),1))*
ROW($1:$5),0),ROW($1:$5))+1,1)*10^ROW($1:$5)/10)</f>
        <v>2971</v>
      </c>
      <c r="P774" t="str">
        <f>feed!P774</f>
        <v>Untapped</v>
      </c>
      <c r="Q774">
        <f>IF(P774=0,40, IF(P774="Depleted",0, IF(P774="Near Depletion",10, IF(P774="Plentiful",70, IF(P774="Untapped",90,"Error")))))</f>
        <v>90</v>
      </c>
      <c r="R774" t="str">
        <f>feed!Q774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feed!R774</f>
        <v>Arabia</v>
      </c>
      <c r="U774" t="str">
        <f>feed!S774</f>
        <v>United States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774" t="str">
        <f>feed!U774</f>
        <v>http://blocgame.com/stats.php?id=64796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25005</v>
      </c>
      <c r="AA774" s="8">
        <f>V774/N774</f>
        <v>56.205128205128204</v>
      </c>
      <c r="AB774" s="4">
        <f>N774/6</f>
        <v>97.5</v>
      </c>
      <c r="AC774" s="4">
        <f>V774/6</f>
        <v>5480</v>
      </c>
    </row>
    <row r="775" spans="1:29" x14ac:dyDescent="0.25">
      <c r="A775" t="str">
        <f>feed!A775</f>
        <v>DaSanese</v>
      </c>
      <c r="B775" t="str">
        <f>feed!B775</f>
        <v>DaSa</v>
      </c>
      <c r="C775" t="str">
        <f>feed!C775</f>
        <v>The Order</v>
      </c>
      <c r="D775">
        <f>SUMPRODUCT(MID(0&amp;feed!D775,LARGE(INDEX(ISNUMBER(--MID(feed!D775,ROW($1:$19),1))*
ROW($1:$19),0),ROW($1:$19))+1,1)*10^ROW($1:$19)/10)</f>
        <v>47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Standard</v>
      </c>
      <c r="J775">
        <f>SUMPRODUCT(MID(0&amp;feed!J775,LARGE(INDEX(ISNUMBER(--MID(feed!J775,ROW($1:$19),1))*
ROW($1:$19),0),ROW($1:$19))+1,1)*10^ROW($1:$19)/10)</f>
        <v>18</v>
      </c>
      <c r="K775">
        <f>SUMPRODUCT(MID(0&amp;feed!K775,LARGE(INDEX(ISNUMBER(--MID(feed!K775,ROW($1:$19),1))*
ROW($1:$19),0),ROW($1:$19))+1,1)*10^ROW($1:$19)/10)</f>
        <v>6</v>
      </c>
      <c r="L775">
        <f>SUMPRODUCT(MID(0&amp;feed!L775,LARGE(INDEX(ISNUMBER(--MID(feed!L775,ROW($1:$19),1))*
ROW($1:$19),0),ROW($1:$19))+1,1)*10^ROW($1:$19)/10)</f>
        <v>1</v>
      </c>
      <c r="M775" t="str">
        <f>feed!M775</f>
        <v>Central Planning</v>
      </c>
      <c r="N775">
        <f>SUMPRODUCT(MID(0&amp;feed!N775,LARGE(INDEX(ISNUMBER(--MID(feed!N775,ROW($1:$5),1))*
ROW($1:$5),0),ROW($1:$5))+1,1)*10^ROW($1:$5)/10)</f>
        <v>583</v>
      </c>
      <c r="O775">
        <f>SUMPRODUCT(MID(0&amp;feed!O775,LARGE(INDEX(ISNUMBER(--MID(feed!O775,ROW($1:$5),1))*
ROW($1:$5),0),ROW($1:$5))+1,1)*10^ROW($1:$5)/10)</f>
        <v>403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Somewhat Large</v>
      </c>
      <c r="S775">
        <f>IF(R775="None",0, IF(R775="Meagre",1.5, IF(R775="Small",3, IF(R775="Mediocre",4.5, IF(R775="Somewhat Large",6, IF(R775="Large",7.5, IF(R775="Powerful",9, IF(R775="Very Powerful",10,"Error"))))))))</f>
        <v>6</v>
      </c>
      <c r="T775" t="str">
        <f>feed!R775</f>
        <v>Amazonia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775" t="str">
        <f>feed!U775</f>
        <v>http://blocgame.com/stats.php?id=64610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16625</v>
      </c>
      <c r="AA775" s="8">
        <f>V775/N775</f>
        <v>34.305317324185246</v>
      </c>
      <c r="AB775" s="4">
        <f>N775/6</f>
        <v>97.166666666666671</v>
      </c>
      <c r="AC775" s="4">
        <f>V775/6</f>
        <v>3333.3333333333335</v>
      </c>
    </row>
    <row r="776" spans="1:29" x14ac:dyDescent="0.25">
      <c r="A776" t="str">
        <f>feed!A776</f>
        <v>PENGHASUT</v>
      </c>
      <c r="B776" t="str">
        <f>feed!B776</f>
        <v>pegasus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106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Angelic</v>
      </c>
      <c r="H776">
        <f>SUMPRODUCT(MID(0&amp;feed!H776,LARGE(INDEX(ISNUMBER(--MID(feed!H776,ROW($1:$1),1))*
ROW($1:$1),0),ROW($1:$1))+1,1)*10^ROW($1:$1)/10)</f>
        <v>1</v>
      </c>
      <c r="I776" t="str">
        <f>feed!I776</f>
        <v>Poor</v>
      </c>
      <c r="J776">
        <f>SUMPRODUCT(MID(0&amp;feed!J776,LARGE(INDEX(ISNUMBER(--MID(feed!J776,ROW($1:$19),1))*
ROW($1:$19),0),ROW($1:$19))+1,1)*10^ROW($1:$19)/10)</f>
        <v>13</v>
      </c>
      <c r="K776">
        <f>SUMPRODUCT(MID(0&amp;feed!K776,LARGE(INDEX(ISNUMBER(--MID(feed!K776,ROW($1:$19),1))*
ROW($1:$19),0),ROW($1:$19))+1,1)*10^ROW($1:$19)/10)</f>
        <v>18</v>
      </c>
      <c r="L776">
        <f>SUMPRODUCT(MID(0&amp;feed!L776,LARGE(INDEX(ISNUMBER(--MID(feed!L776,ROW($1:$19),1))*
ROW($1:$19),0),ROW($1:$19))+1,1)*10^ROW($1:$19)/10)</f>
        <v>5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583</v>
      </c>
      <c r="O776">
        <f>SUMPRODUCT(MID(0&amp;feed!O776,LARGE(INDEX(ISNUMBER(--MID(feed!O776,ROW($1:$5),1))*
ROW($1:$5),0),ROW($1:$5))+1,1)*10^ROW($1:$5)/10)</f>
        <v>10</v>
      </c>
      <c r="P776" t="str">
        <f>feed!P776</f>
        <v>Plentiful</v>
      </c>
      <c r="Q776">
        <f>IF(P776=0,40, IF(P776="Depleted",0, IF(P776="Near Depletion",10, IF(P776="Plentiful",70, IF(P776="Untapped",90,"Error")))))</f>
        <v>70</v>
      </c>
      <c r="R776" t="str">
        <f>feed!Q776</f>
        <v>Large</v>
      </c>
      <c r="S776">
        <f>IF(R776="None",0, IF(R776="Meagre",1.5, IF(R776="Small",3, IF(R776="Mediocre",4.5, IF(R776="Somewhat Large",6, IF(R776="Large",7.5, IF(R776="Powerful",9, IF(R776="Very Powerful",10,"Error"))))))))</f>
        <v>7.5</v>
      </c>
      <c r="T776" t="str">
        <f>feed!R776</f>
        <v>East Indies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776" t="str">
        <f>feed!U776</f>
        <v>http://blocgame.com/stats.php?id=64637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>V776-H776*750-K776*375-L776*375</f>
        <v>16743</v>
      </c>
      <c r="AA776" s="8">
        <f>V776/N776</f>
        <v>44.799313893653519</v>
      </c>
      <c r="AB776" s="4">
        <f>N776/6</f>
        <v>97.166666666666671</v>
      </c>
      <c r="AC776" s="4">
        <f>V776/6</f>
        <v>4353</v>
      </c>
    </row>
    <row r="777" spans="1:29" x14ac:dyDescent="0.25">
      <c r="A777" t="str">
        <f>feed!A777</f>
        <v>malthias</v>
      </c>
      <c r="B777" t="str">
        <f>feed!B777</f>
        <v>mikkoku</v>
      </c>
      <c r="C777">
        <f>feed!C777</f>
        <v>0</v>
      </c>
      <c r="D777">
        <f>SUMPRODUCT(MID(0&amp;feed!D777,LARGE(INDEX(ISNUMBER(--MID(feed!D777,ROW($1:$19),1))*
ROW($1:$19),0),ROW($1:$19))+1,1)*10^ROW($1:$19)/10)</f>
        <v>6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Finest of the 19th century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91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0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582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>IF(P777=0,40, IF(P777="Depleted",0, IF(P777="Near Depletion",10, IF(P777="Plentiful",70, IF(P777="Untapped",90,"Error")))))</f>
        <v>90</v>
      </c>
      <c r="R777" t="str">
        <f>feed!Q777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feed!R777</f>
        <v>Pacific Rim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777" t="str">
        <f>feed!U777</f>
        <v>http://blocgame.com/stats.php?id=59201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>V777-H777*750-K777*375-L777*375</f>
        <v>19050</v>
      </c>
      <c r="AA777" s="8">
        <f>V777/N777</f>
        <v>34.020618556701031</v>
      </c>
      <c r="AB777" s="4">
        <f>N777/6</f>
        <v>97</v>
      </c>
      <c r="AC777" s="4">
        <f>V777/6</f>
        <v>3300</v>
      </c>
    </row>
    <row r="778" spans="1:29" x14ac:dyDescent="0.25">
      <c r="A778" t="str">
        <f>feed!A778</f>
        <v>Satan kingdom</v>
      </c>
      <c r="B778" t="str">
        <f>feed!B778</f>
        <v>alistan1987</v>
      </c>
      <c r="C778">
        <f>feed!C778</f>
        <v>0</v>
      </c>
      <c r="D778">
        <f>SUMPRODUCT(MID(0&amp;feed!D778,LARGE(INDEX(ISNUMBER(--MID(feed!D778,ROW($1:$19),1))*
ROW($1:$19),0),ROW($1:$19))+1,1)*10^ROW($1:$19)/10)</f>
        <v>9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Good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17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582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>IF(P778=0,40, IF(P778="Depleted",0, IF(P778="Near Depletion",10, IF(P778="Plentiful",70, IF(P778="Untapped",90,"Error")))))</f>
        <v>90</v>
      </c>
      <c r="R778" t="str">
        <f>feed!Q778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feed!R778</f>
        <v>East Indies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778" t="str">
        <f>feed!U778</f>
        <v>http://blocgame.com/stats.php?id=60809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928</v>
      </c>
      <c r="AA778" s="8">
        <f>V778/N778</f>
        <v>2.8831615120274914</v>
      </c>
      <c r="AB778" s="4">
        <f>N778/6</f>
        <v>97</v>
      </c>
      <c r="AC778" s="4">
        <f>V778/6</f>
        <v>279.66666666666669</v>
      </c>
    </row>
    <row r="779" spans="1:29" x14ac:dyDescent="0.25">
      <c r="A779" t="str">
        <f>feed!A779</f>
        <v>santau</v>
      </c>
      <c r="B779" t="str">
        <f>feed!B779</f>
        <v>tujutuju</v>
      </c>
      <c r="C779" t="str">
        <f>feed!C779</f>
        <v>PIRATES</v>
      </c>
      <c r="D779">
        <f>SUMPRODUCT(MID(0&amp;feed!D779,LARGE(INDEX(ISNUMBER(--MID(feed!D779,ROW($1:$19),1))*
ROW($1:$19),0),ROW($1:$19))+1,1)*10^ROW($1:$19)/10)</f>
        <v>78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Questionable</v>
      </c>
      <c r="H779">
        <f>SUMPRODUCT(MID(0&amp;feed!H779,LARGE(INDEX(ISNUMBER(--MID(feed!H779,ROW($1:$1),1))*
ROW($1:$1),0),ROW($1:$1))+1,1)*10^ROW($1:$1)/10)</f>
        <v>2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3</v>
      </c>
      <c r="K779">
        <f>SUMPRODUCT(MID(0&amp;feed!K779,LARGE(INDEX(ISNUMBER(--MID(feed!K779,ROW($1:$19),1))*
ROW($1:$19),0),ROW($1:$19))+1,1)*10^ROW($1:$19)/10)</f>
        <v>17</v>
      </c>
      <c r="L779">
        <f>SUMPRODUCT(MID(0&amp;feed!L779,LARGE(INDEX(ISNUMBER(--MID(feed!L779,ROW($1:$19),1))*
ROW($1:$19),0),ROW($1:$19))+1,1)*10^ROW($1:$19)/10)</f>
        <v>6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581</v>
      </c>
      <c r="O779">
        <f>SUMPRODUCT(MID(0&amp;feed!O779,LARGE(INDEX(ISNUMBER(--MID(feed!O779,ROW($1:$5),1))*
ROW($1:$5),0),ROW($1:$5))+1,1)*10^ROW($1:$5)/10)</f>
        <v>5099</v>
      </c>
      <c r="P779" t="str">
        <f>feed!P779</f>
        <v>Untapped</v>
      </c>
      <c r="Q779">
        <f>IF(P779=0,40, IF(P779="Depleted",0, IF(P779="Near Depletion",10, IF(P779="Plentiful",70, IF(P779="Untapped",90,"Error")))))</f>
        <v>90</v>
      </c>
      <c r="R779" t="str">
        <f>feed!Q779</f>
        <v>Large</v>
      </c>
      <c r="S779">
        <f>IF(R779="None",0, IF(R779="Meagre",1.5, IF(R779="Small",3, IF(R779="Mediocre",4.5, IF(R779="Somewhat Large",6, IF(R779="Large",7.5, IF(R779="Powerful",9, IF(R779="Very Powerful",10,"Error"))))))))</f>
        <v>7.5</v>
      </c>
      <c r="T779" t="str">
        <f>feed!R779</f>
        <v>Mesopotamia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779" t="str">
        <f>feed!U779</f>
        <v>http://blocgame.com/stats.php?id=64416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26008</v>
      </c>
      <c r="AA779" s="8">
        <f>V779/N779</f>
        <v>62.191049913941477</v>
      </c>
      <c r="AB779" s="4">
        <f>N779/6</f>
        <v>96.833333333333329</v>
      </c>
      <c r="AC779" s="4">
        <f>V779/6</f>
        <v>6022.166666666667</v>
      </c>
    </row>
    <row r="780" spans="1:29" x14ac:dyDescent="0.25">
      <c r="A780" t="str">
        <f>feed!A780</f>
        <v>damnbro</v>
      </c>
      <c r="B780" t="str">
        <f>feed!B780</f>
        <v>mpetersen3</v>
      </c>
      <c r="C780">
        <f>feed!C780</f>
        <v>0</v>
      </c>
      <c r="D780">
        <f>SUMPRODUCT(MID(0&amp;feed!D780,LARGE(INDEX(ISNUMBER(--MID(feed!D780,ROW($1:$19),1))*
ROW($1:$19),0),ROW($1:$19))+1,1)*10^ROW($1:$19)/10)</f>
        <v>5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0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7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580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feed!R780</f>
        <v>Southern Africa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780" t="str">
        <f>feed!U780</f>
        <v>http://blocgame.com/stats.php?id=64705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20884</v>
      </c>
      <c r="AA780" s="8">
        <f>V780/N780</f>
        <v>37.299999999999997</v>
      </c>
      <c r="AB780" s="4">
        <f>N780/6</f>
        <v>96.666666666666671</v>
      </c>
      <c r="AC780" s="4">
        <f>V780/6</f>
        <v>3605.6666666666665</v>
      </c>
    </row>
    <row r="781" spans="1:29" x14ac:dyDescent="0.25">
      <c r="A781" t="str">
        <f>feed!A781</f>
        <v>Kolisnia</v>
      </c>
      <c r="B781" t="str">
        <f>feed!B781</f>
        <v>Oliver Tochev</v>
      </c>
      <c r="C781" t="str">
        <f>feed!C781</f>
        <v>Pact of Red October</v>
      </c>
      <c r="D781">
        <f>SUMPRODUCT(MID(0&amp;feed!D781,LARGE(INDEX(ISNUMBER(--MID(feed!D781,ROW($1:$19),1))*
ROW($1:$19),0),ROW($1:$19))+1,1)*10^ROW($1:$19)/10)</f>
        <v>52</v>
      </c>
      <c r="E781">
        <f>SUMPRODUCT(MID(0&amp;feed!E781,LARGE(INDEX(ISNUMBER(--MID(feed!E781,ROW($1:$19),1))*
ROW($1:$19),0),ROW($1:$19))+1,1)*10^ROW($1:$19)/10)</f>
        <v>0</v>
      </c>
      <c r="F781" t="str">
        <f>feed!F781</f>
        <v>Second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12</v>
      </c>
      <c r="K781">
        <f>SUMPRODUCT(MID(0&amp;feed!K781,LARGE(INDEX(ISNUMBER(--MID(feed!K781,ROW($1:$19),1))*
ROW($1:$19),0),ROW($1:$19))+1,1)*10^ROW($1:$19)/10)</f>
        <v>4</v>
      </c>
      <c r="L781">
        <f>SUMPRODUCT(MID(0&amp;feed!L781,LARGE(INDEX(ISNUMBER(--MID(feed!L781,ROW($1:$19),1))*
ROW($1:$19),0),ROW($1:$19))+1,1)*10^ROW($1:$19)/10)</f>
        <v>2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579</v>
      </c>
      <c r="O781">
        <f>SUMPRODUCT(MID(0&amp;feed!O781,LARGE(INDEX(ISNUMBER(--MID(feed!O781,ROW($1:$5),1))*
ROW($1:$5),0),ROW($1:$5))+1,1)*10^ROW($1:$5)/10)</f>
        <v>304</v>
      </c>
      <c r="P781" t="str">
        <f>feed!P781</f>
        <v>Untapped</v>
      </c>
      <c r="Q781">
        <f>IF(P781=0,40, IF(P781="Depleted",0, IF(P781="Near Depletion",10, IF(P781="Plentiful",70, IF(P781="Untapped",90,"Error")))))</f>
        <v>90</v>
      </c>
      <c r="R781" t="str">
        <f>feed!Q781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feed!R781</f>
        <v>Indochina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781" t="str">
        <f>feed!U781</f>
        <v>http://blocgame.com/stats.php?id=64822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22397</v>
      </c>
      <c r="AA781" s="8">
        <f>V781/N781</f>
        <v>43.86355785837651</v>
      </c>
      <c r="AB781" s="4">
        <f>N781/6</f>
        <v>96.5</v>
      </c>
      <c r="AC781" s="4">
        <f>V781/6</f>
        <v>4232.833333333333</v>
      </c>
    </row>
    <row r="782" spans="1:29" x14ac:dyDescent="0.25">
      <c r="A782" t="str">
        <f>feed!A782</f>
        <v>Buzir</v>
      </c>
      <c r="B782" t="str">
        <f>feed!B782</f>
        <v>Sir Ribuz</v>
      </c>
      <c r="C782" t="str">
        <f>feed!C782</f>
        <v>Steel Brotherhood</v>
      </c>
      <c r="D782">
        <f>SUMPRODUCT(MID(0&amp;feed!D782,LARGE(INDEX(ISNUMBER(--MID(feed!D782,ROW($1:$19),1))*
ROW($1:$19),0),ROW($1:$19))+1,1)*10^ROW($1:$19)/10)</f>
        <v>78</v>
      </c>
      <c r="E782">
        <f>SUMPRODUCT(MID(0&amp;feed!E782,LARGE(INDEX(ISNUMBER(--MID(feed!E782,ROW($1:$19),1))*
ROW($1:$19),0),ROW($1:$19))+1,1)*10^ROW($1:$19)/10)</f>
        <v>1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2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4</v>
      </c>
      <c r="K782">
        <f>SUMPRODUCT(MID(0&amp;feed!K782,LARGE(INDEX(ISNUMBER(--MID(feed!K782,ROW($1:$19),1))*
ROW($1:$19),0),ROW($1:$19))+1,1)*10^ROW($1:$19)/10)</f>
        <v>29</v>
      </c>
      <c r="L782">
        <f>SUMPRODUCT(MID(0&amp;feed!L782,LARGE(INDEX(ISNUMBER(--MID(feed!L782,ROW($1:$19),1))*
ROW($1:$19),0),ROW($1:$19))+1,1)*10^ROW($1:$19)/10)</f>
        <v>2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577</v>
      </c>
      <c r="O782">
        <f>SUMPRODUCT(MID(0&amp;feed!O782,LARGE(INDEX(ISNUMBER(--MID(feed!O782,ROW($1:$5),1))*
ROW($1:$5),0),ROW($1:$5))+1,1)*10^ROW($1:$5)/10)</f>
        <v>44</v>
      </c>
      <c r="P782" t="str">
        <f>feed!P782</f>
        <v>Untapped</v>
      </c>
      <c r="Q782">
        <f>IF(P782=0,40, IF(P782="Depleted",0, IF(P782="Near Depletion",10, IF(P782="Plentiful",70, IF(P782="Untapped",90,"Error")))))</f>
        <v>90</v>
      </c>
      <c r="R782" t="str">
        <f>feed!Q782</f>
        <v>Large</v>
      </c>
      <c r="S782">
        <f>IF(R782="None",0, IF(R782="Meagre",1.5, IF(R782="Small",3, IF(R782="Mediocre",4.5, IF(R782="Somewhat Large",6, IF(R782="Large",7.5, IF(R782="Powerful",9, IF(R782="Very Powerful",10,"Error"))))))))</f>
        <v>7.5</v>
      </c>
      <c r="T782" t="str">
        <f>feed!R782</f>
        <v>Southern Cone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782" t="str">
        <f>feed!U782</f>
        <v>http://blocgame.com/stats.php?id=64064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23801</v>
      </c>
      <c r="AA782" s="8">
        <f>V782/N782</f>
        <v>63.996533795493932</v>
      </c>
      <c r="AB782" s="4">
        <f>N782/6</f>
        <v>96.166666666666671</v>
      </c>
      <c r="AC782" s="4">
        <f>V782/6</f>
        <v>6154.333333333333</v>
      </c>
    </row>
    <row r="783" spans="1:29" x14ac:dyDescent="0.25">
      <c r="A783" t="str">
        <f>feed!A783</f>
        <v>Monster Island</v>
      </c>
      <c r="B783" t="str">
        <f>feed!B783</f>
        <v>Gojira</v>
      </c>
      <c r="C783">
        <f>feed!C783</f>
        <v>0</v>
      </c>
      <c r="D783">
        <f>SUMPRODUCT(MID(0&amp;feed!D783,LARGE(INDEX(ISNUMBER(--MID(feed!D783,ROW($1:$19),1))*
ROW($1:$19),0),ROW($1:$19))+1,1)*10^ROW($1:$19)/10)</f>
        <v>33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Angelic</v>
      </c>
      <c r="H783">
        <f>SUMPRODUCT(MID(0&amp;feed!H783,LARGE(INDEX(ISNUMBER(--MID(feed!H783,ROW($1:$1),1))*
ROW($1:$1),0),ROW($1:$1))+1,1)*10^ROW($1:$1)/10)</f>
        <v>0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96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0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575</v>
      </c>
      <c r="O783">
        <f>SUMPRODUCT(MID(0&amp;feed!O783,LARGE(INDEX(ISNUMBER(--MID(feed!O783,ROW($1:$5),1))*
ROW($1:$5),0),ROW($1:$5))+1,1)*10^ROW($1:$5)/10)</f>
        <v>0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Meagre</v>
      </c>
      <c r="S783">
        <f>IF(R783="None",0, IF(R783="Meagre",1.5, IF(R783="Small",3, IF(R783="Mediocre",4.5, IF(R783="Somewhat Large",6, IF(R783="Large",7.5, IF(R783="Powerful",9, IF(R783="Very Powerful",10,"Error"))))))))</f>
        <v>1.5</v>
      </c>
      <c r="T783" t="str">
        <f>feed!R783</f>
        <v>Pacific Rim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783" t="str">
        <f>feed!U783</f>
        <v>http://blocgame.com/stats.php?id=40324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21541</v>
      </c>
      <c r="AA783" s="8">
        <f>V783/N783</f>
        <v>38.766956521739132</v>
      </c>
      <c r="AB783" s="4">
        <f>N783/6</f>
        <v>95.833333333333329</v>
      </c>
      <c r="AC783" s="4">
        <f>V783/6</f>
        <v>3715.1666666666665</v>
      </c>
    </row>
    <row r="784" spans="1:29" x14ac:dyDescent="0.25">
      <c r="A784" t="str">
        <f>feed!A784</f>
        <v>Amrans fans</v>
      </c>
      <c r="B784" t="str">
        <f>feed!B784</f>
        <v>apaiblues83</v>
      </c>
      <c r="C784" t="str">
        <f>feed!C784</f>
        <v>PIRATES</v>
      </c>
      <c r="D784">
        <f>SUMPRODUCT(MID(0&amp;feed!D784,LARGE(INDEX(ISNUMBER(--MID(feed!D784,ROW($1:$19),1))*
ROW($1:$19),0),ROW($1:$19))+1,1)*10^ROW($1:$19)/10)</f>
        <v>43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Good</v>
      </c>
      <c r="J784">
        <f>SUMPRODUCT(MID(0&amp;feed!J784,LARGE(INDEX(ISNUMBER(--MID(feed!J784,ROW($1:$19),1))*
ROW($1:$19),0),ROW($1:$19))+1,1)*10^ROW($1:$19)/10)</f>
        <v>7</v>
      </c>
      <c r="K784">
        <f>SUMPRODUCT(MID(0&amp;feed!K784,LARGE(INDEX(ISNUMBER(--MID(feed!K784,ROW($1:$19),1))*
ROW($1:$19),0),ROW($1:$19))+1,1)*10^ROW($1:$19)/10)</f>
        <v>15</v>
      </c>
      <c r="L784">
        <f>SUMPRODUCT(MID(0&amp;feed!L784,LARGE(INDEX(ISNUMBER(--MID(feed!L784,ROW($1:$19),1))*
ROW($1:$19),0),ROW($1:$19))+1,1)*10^ROW($1:$19)/10)</f>
        <v>9</v>
      </c>
      <c r="M784" t="str">
        <f>feed!M784</f>
        <v>Central Planning</v>
      </c>
      <c r="N784">
        <f>SUMPRODUCT(MID(0&amp;feed!N784,LARGE(INDEX(ISNUMBER(--MID(feed!N784,ROW($1:$5),1))*
ROW($1:$5),0),ROW($1:$5))+1,1)*10^ROW($1:$5)/10)</f>
        <v>575</v>
      </c>
      <c r="O784">
        <f>SUMPRODUCT(MID(0&amp;feed!O784,LARGE(INDEX(ISNUMBER(--MID(feed!O784,ROW($1:$5),1))*
ROW($1:$5),0),ROW($1:$5))+1,1)*10^ROW($1:$5)/10)</f>
        <v>86</v>
      </c>
      <c r="P784">
        <f>feed!P784</f>
        <v>0</v>
      </c>
      <c r="Q784">
        <f>IF(P784=0,40, IF(P784="Depleted",0, IF(P784="Near Depletion",10, IF(P784="Plentiful",70, IF(P784="Untapped",90,"Error")))))</f>
        <v>40</v>
      </c>
      <c r="R784" t="str">
        <f>feed!Q784</f>
        <v>Large</v>
      </c>
      <c r="S784">
        <f>IF(R784="None",0, IF(R784="Meagre",1.5, IF(R784="Small",3, IF(R784="Mediocre",4.5, IF(R784="Somewhat Large",6, IF(R784="Large",7.5, IF(R784="Powerful",9, IF(R784="Very Powerful",10,"Error"))))))))</f>
        <v>7.5</v>
      </c>
      <c r="T784" t="str">
        <f>feed!R784</f>
        <v>Caribbean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784" t="str">
        <f>feed!U784</f>
        <v>http://blocgame.com/stats.php?id=62203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19161</v>
      </c>
      <c r="AA784" s="8">
        <f>V784/N784</f>
        <v>51.584347826086955</v>
      </c>
      <c r="AB784" s="4">
        <f>N784/6</f>
        <v>95.833333333333329</v>
      </c>
      <c r="AC784" s="4">
        <f>V784/6</f>
        <v>4943.5</v>
      </c>
    </row>
    <row r="785" spans="1:29" x14ac:dyDescent="0.25">
      <c r="A785" t="str">
        <f>feed!A785</f>
        <v>Tendong</v>
      </c>
      <c r="B785" t="str">
        <f>feed!B785</f>
        <v>kijang</v>
      </c>
      <c r="C785">
        <f>feed!C785</f>
        <v>0</v>
      </c>
      <c r="D785">
        <f>SUMPRODUCT(MID(0&amp;feed!D785,LARGE(INDEX(ISNUMBER(--MID(feed!D785,ROW($1:$19),1))*
ROW($1:$19),0),ROW($1:$19))+1,1)*10^ROW($1:$19)/10)</f>
        <v>7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Normal</v>
      </c>
      <c r="H785">
        <f>SUMPRODUCT(MID(0&amp;feed!H785,LARGE(INDEX(ISNUMBER(--MID(feed!H785,ROW($1:$1),1))*
ROW($1:$1),0),ROW($1:$1))+1,1)*10^ROW($1:$1)/10)</f>
        <v>0</v>
      </c>
      <c r="I785" t="str">
        <f>feed!I785</f>
        <v>Poor</v>
      </c>
      <c r="J785">
        <f>SUMPRODUCT(MID(0&amp;feed!J785,LARGE(INDEX(ISNUMBER(--MID(feed!J785,ROW($1:$19),1))*
ROW($1:$19),0),ROW($1:$19))+1,1)*10^ROW($1:$19)/10)</f>
        <v>19</v>
      </c>
      <c r="K785">
        <f>SUMPRODUCT(MID(0&amp;feed!K785,LARGE(INDEX(ISNUMBER(--MID(feed!K785,ROW($1:$19),1))*
ROW($1:$19),0),ROW($1:$19))+1,1)*10^ROW($1:$19)/10)</f>
        <v>3</v>
      </c>
      <c r="L785">
        <f>SUMPRODUCT(MID(0&amp;feed!L785,LARGE(INDEX(ISNUMBER(--MID(feed!L785,ROW($1:$19),1))*
ROW($1:$19),0),ROW($1:$19))+1,1)*10^ROW($1:$19)/10)</f>
        <v>2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572</v>
      </c>
      <c r="O785">
        <f>SUMPRODUCT(MID(0&amp;feed!O785,LARGE(INDEX(ISNUMBER(--MID(feed!O785,ROW($1:$5),1))*
ROW($1:$5),0),ROW($1:$5))+1,1)*10^ROW($1:$5)/10)</f>
        <v>0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feed!R785</f>
        <v>Pacific Rim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785" t="str">
        <f>feed!U785</f>
        <v>http://blocgame.com/stats.php?id=62178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56</v>
      </c>
      <c r="AA785" s="8">
        <f>V785/N785</f>
        <v>3.3758741258741258</v>
      </c>
      <c r="AB785" s="4">
        <f>N785/6</f>
        <v>95.333333333333329</v>
      </c>
      <c r="AC785" s="4">
        <f>V785/6</f>
        <v>321.83333333333331</v>
      </c>
    </row>
    <row r="786" spans="1:29" x14ac:dyDescent="0.25">
      <c r="A786" t="str">
        <f>feed!A786</f>
        <v>Poorfags</v>
      </c>
      <c r="B786" t="str">
        <f>feed!B786</f>
        <v>Bernie Sanders</v>
      </c>
      <c r="C786" t="str">
        <f>feed!C786</f>
        <v>Steel Brotherhood</v>
      </c>
      <c r="D786">
        <f>SUMPRODUCT(MID(0&amp;feed!D786,LARGE(INDEX(ISNUMBER(--MID(feed!D786,ROW($1:$19),1))*
ROW($1:$19),0),ROW($1:$19))+1,1)*10^ROW($1:$19)/10)</f>
        <v>31</v>
      </c>
      <c r="E786">
        <f>SUMPRODUCT(MID(0&amp;feed!E786,LARGE(INDEX(ISNUMBER(--MID(feed!E786,ROW($1:$19),1))*
ROW($1:$19),0),ROW($1:$19))+1,1)*10^ROW($1:$19)/10)</f>
        <v>2</v>
      </c>
      <c r="F786" t="str">
        <f>feed!F786</f>
        <v>First World War surplus</v>
      </c>
      <c r="G786" t="str">
        <f>feed!G786</f>
        <v>Isolated</v>
      </c>
      <c r="H786">
        <f>SUMPRODUCT(MID(0&amp;feed!H786,LARGE(INDEX(ISNUMBER(--MID(feed!H786,ROW($1:$1),1))*
ROW($1:$1),0),ROW($1:$1))+1,1)*10^ROW($1:$1)/10)</f>
        <v>2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0</v>
      </c>
      <c r="K786">
        <f>SUMPRODUCT(MID(0&amp;feed!K786,LARGE(INDEX(ISNUMBER(--MID(feed!K786,ROW($1:$19),1))*
ROW($1:$19),0),ROW($1:$19))+1,1)*10^ROW($1:$19)/10)</f>
        <v>10</v>
      </c>
      <c r="L786">
        <f>SUMPRODUCT(MID(0&amp;feed!L786,LARGE(INDEX(ISNUMBER(--MID(feed!L786,ROW($1:$19),1))*
ROW($1:$19),0),ROW($1:$19))+1,1)*10^ROW($1:$19)/10)</f>
        <v>10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571</v>
      </c>
      <c r="O786">
        <f>SUMPRODUCT(MID(0&amp;feed!O786,LARGE(INDEX(ISNUMBER(--MID(feed!O786,ROW($1:$5),1))*
ROW($1:$5),0),ROW($1:$5))+1,1)*10^ROW($1:$5)/10)</f>
        <v>2648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Large</v>
      </c>
      <c r="S786">
        <f>IF(R786="None",0, IF(R786="Meagre",1.5, IF(R786="Small",3, IF(R786="Mediocre",4.5, IF(R786="Somewhat Large",6, IF(R786="Large",7.5, IF(R786="Powerful",9, IF(R786="Very Powerful",10,"Error"))))))))</f>
        <v>7.5</v>
      </c>
      <c r="T786" t="str">
        <f>feed!R786</f>
        <v>Persia</v>
      </c>
      <c r="U786" t="str">
        <f>feed!S786</f>
        <v>United States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786" t="str">
        <f>feed!U786</f>
        <v>http://blocgame.com/stats.php?id=64871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12979</v>
      </c>
      <c r="AA786" s="8">
        <f>V786/N786</f>
        <v>38.492119089316986</v>
      </c>
      <c r="AB786" s="4">
        <f>N786/6</f>
        <v>95.166666666666671</v>
      </c>
      <c r="AC786" s="4">
        <f>V786/6</f>
        <v>3663.1666666666665</v>
      </c>
    </row>
    <row r="787" spans="1:29" x14ac:dyDescent="0.25">
      <c r="A787" t="str">
        <f>feed!A787</f>
        <v>rendang</v>
      </c>
      <c r="B787" t="str">
        <f>feed!B787</f>
        <v>pokok</v>
      </c>
      <c r="C787" t="str">
        <f>feed!C787</f>
        <v>PIRATES</v>
      </c>
      <c r="D787">
        <f>SUMPRODUCT(MID(0&amp;feed!D787,LARGE(INDEX(ISNUMBER(--MID(feed!D787,ROW($1:$19),1))*
ROW($1:$19),0),ROW($1:$19))+1,1)*10^ROW($1:$19)/10)</f>
        <v>57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1</v>
      </c>
      <c r="I787" t="str">
        <f>feed!I787</f>
        <v>Poor</v>
      </c>
      <c r="J787">
        <f>SUMPRODUCT(MID(0&amp;feed!J787,LARGE(INDEX(ISNUMBER(--MID(feed!J787,ROW($1:$19),1))*
ROW($1:$19),0),ROW($1:$19))+1,1)*10^ROW($1:$19)/10)</f>
        <v>6</v>
      </c>
      <c r="K787">
        <f>SUMPRODUCT(MID(0&amp;feed!K787,LARGE(INDEX(ISNUMBER(--MID(feed!K787,ROW($1:$19),1))*
ROW($1:$19),0),ROW($1:$19))+1,1)*10^ROW($1:$19)/10)</f>
        <v>13</v>
      </c>
      <c r="L787">
        <f>SUMPRODUCT(MID(0&amp;feed!L787,LARGE(INDEX(ISNUMBER(--MID(feed!L787,ROW($1:$19),1))*
ROW($1:$19),0),ROW($1:$19))+1,1)*10^ROW($1:$19)/10)</f>
        <v>1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569</v>
      </c>
      <c r="O787">
        <f>SUMPRODUCT(MID(0&amp;feed!O787,LARGE(INDEX(ISNUMBER(--MID(feed!O787,ROW($1:$5),1))*
ROW($1:$5),0),ROW($1:$5))+1,1)*10^ROW($1:$5)/10)</f>
        <v>108</v>
      </c>
      <c r="P787" t="str">
        <f>feed!P787</f>
        <v>Near Depletion</v>
      </c>
      <c r="Q787">
        <f>IF(P787=0,40, IF(P787="Depleted",0, IF(P787="Near Depletion",10, IF(P787="Plentiful",70, IF(P787="Untapped",90,"Error")))))</f>
        <v>10</v>
      </c>
      <c r="R787" t="str">
        <f>feed!Q787</f>
        <v>Mediocre</v>
      </c>
      <c r="S787">
        <f>IF(R787="None",0, IF(R787="Meagre",1.5, IF(R787="Small",3, IF(R787="Mediocre",4.5, IF(R787="Somewhat Large",6, IF(R787="Large",7.5, IF(R787="Powerful",9, IF(R787="Very Powerful",10,"Error"))))))))</f>
        <v>4.5</v>
      </c>
      <c r="T787" t="str">
        <f>feed!R787</f>
        <v>China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787" t="str">
        <f>feed!U787</f>
        <v>http://blocgame.com/stats.php?id=64630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22023</v>
      </c>
      <c r="AA787" s="8">
        <f>V787/N787</f>
        <v>49.249560632688926</v>
      </c>
      <c r="AB787" s="4">
        <f>N787/6</f>
        <v>94.833333333333329</v>
      </c>
      <c r="AC787" s="4">
        <f>V787/6</f>
        <v>4670.5</v>
      </c>
    </row>
    <row r="788" spans="1:29" x14ac:dyDescent="0.25">
      <c r="A788" t="str">
        <f>feed!A788</f>
        <v>Kalashstan</v>
      </c>
      <c r="B788" t="str">
        <f>feed!B788</f>
        <v>Kalashstan</v>
      </c>
      <c r="C788">
        <f>feed!C788</f>
        <v>0</v>
      </c>
      <c r="D788">
        <f>SUMPRODUCT(MID(0&amp;feed!D788,LARGE(INDEX(ISNUMBER(--MID(feed!D788,ROW($1:$19),1))*
ROW($1:$19),0),ROW($1:$19))+1,1)*10^ROW($1:$19)/10)</f>
        <v>6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Normal</v>
      </c>
      <c r="H788">
        <f>SUMPRODUCT(MID(0&amp;feed!H788,LARGE(INDEX(ISNUMBER(--MID(feed!H788,ROW($1:$1),1))*
ROW($1:$1),0),ROW($1:$1))+1,1)*10^ROW($1:$1)/10)</f>
        <v>0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57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568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>IF(P788=0,40, IF(P788="Depleted",0, IF(P788="Near Depletion",10, IF(P788="Plentiful",70, IF(P788="Untapped",90,"Error")))))</f>
        <v>90</v>
      </c>
      <c r="R788" t="str">
        <f>feed!Q788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feed!R788</f>
        <v>China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788" t="str">
        <f>feed!U788</f>
        <v>http://blocgame.com/stats.php?id=64289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12863</v>
      </c>
      <c r="AA788" s="8">
        <f>V788/N788</f>
        <v>23.966549295774648</v>
      </c>
      <c r="AB788" s="4">
        <f>N788/6</f>
        <v>94.666666666666671</v>
      </c>
      <c r="AC788" s="4">
        <f>V788/6</f>
        <v>2268.8333333333335</v>
      </c>
    </row>
    <row r="789" spans="1:29" x14ac:dyDescent="0.25">
      <c r="A789" t="str">
        <f>feed!A789</f>
        <v>masterspy</v>
      </c>
      <c r="B789" t="str">
        <f>feed!B789</f>
        <v>masterspy</v>
      </c>
      <c r="C789">
        <f>feed!C789</f>
        <v>0</v>
      </c>
      <c r="D789">
        <f>SUMPRODUCT(MID(0&amp;feed!D789,LARGE(INDEX(ISNUMBER(--MID(feed!D789,ROW($1:$19),1))*
ROW($1:$19),0),ROW($1:$19))+1,1)*10^ROW($1:$19)/10)</f>
        <v>5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Good</v>
      </c>
      <c r="H789">
        <f>SUMPRODUCT(MID(0&amp;feed!H789,LARGE(INDEX(ISNUMBER(--MID(feed!H789,ROW($1:$1),1))*
ROW($1:$1),0),ROW($1:$1))+1,1)*10^ROW($1:$1)/10)</f>
        <v>0</v>
      </c>
      <c r="I789" t="str">
        <f>feed!I789</f>
        <v>Standard</v>
      </c>
      <c r="J789">
        <f>SUMPRODUCT(MID(0&amp;feed!J789,LARGE(INDEX(ISNUMBER(--MID(feed!J789,ROW($1:$19),1))*
ROW($1:$19),0),ROW($1:$19))+1,1)*10^ROW($1:$19)/10)</f>
        <v>57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566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Mediocre</v>
      </c>
      <c r="S789">
        <f>IF(R789="None",0, IF(R789="Meagre",1.5, IF(R789="Small",3, IF(R789="Mediocre",4.5, IF(R789="Somewhat Large",6, IF(R789="Large",7.5, IF(R789="Powerful",9, IF(R789="Very Powerful",10,"Error"))))))))</f>
        <v>4.5</v>
      </c>
      <c r="T789" t="str">
        <f>feed!R789</f>
        <v>China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789" t="str">
        <f>feed!U789</f>
        <v>http://blocgame.com/stats.php?id=64274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15750</v>
      </c>
      <c r="AA789" s="8">
        <f>V789/N789</f>
        <v>29.151943462897528</v>
      </c>
      <c r="AB789" s="4">
        <f>N789/6</f>
        <v>94.333333333333329</v>
      </c>
      <c r="AC789" s="4">
        <f>V789/6</f>
        <v>2750</v>
      </c>
    </row>
    <row r="790" spans="1:29" x14ac:dyDescent="0.25">
      <c r="A790" t="str">
        <f>feed!A791</f>
        <v>Peutschland</v>
      </c>
      <c r="B790" t="str">
        <f>feed!B791</f>
        <v>Pocci</v>
      </c>
      <c r="C790" t="str">
        <f>feed!C791</f>
        <v>The Order</v>
      </c>
      <c r="D790">
        <f>SUMPRODUCT(MID(0&amp;feed!D791,LARGE(INDEX(ISNUMBER(--MID(feed!D791,ROW($1:$19),1))*
ROW($1:$19),0),ROW($1:$19))+1,1)*10^ROW($1:$19)/10)</f>
        <v>93</v>
      </c>
      <c r="E790">
        <f>SUMPRODUCT(MID(0&amp;feed!E791,LARGE(INDEX(ISNUMBER(--MID(feed!E791,ROW($1:$19),1))*
ROW($1:$19),0),ROW($1:$19))+1,1)*10^ROW($1:$19)/10)</f>
        <v>0</v>
      </c>
      <c r="F790" t="str">
        <f>feed!F791</f>
        <v>Second World War surplus</v>
      </c>
      <c r="G790" t="str">
        <f>feed!G791</f>
        <v>Gandhi-like</v>
      </c>
      <c r="H790">
        <f>SUMPRODUCT(MID(0&amp;feed!H791,LARGE(INDEX(ISNUMBER(--MID(feed!H791,ROW($1:$1),1))*
ROW($1:$1),0),ROW($1:$1))+1,1)*10^ROW($1:$1)/10)</f>
        <v>1</v>
      </c>
      <c r="I790" t="str">
        <f>feed!I791</f>
        <v>Standard</v>
      </c>
      <c r="J790">
        <f>SUMPRODUCT(MID(0&amp;feed!J791,LARGE(INDEX(ISNUMBER(--MID(feed!J791,ROW($1:$19),1))*
ROW($1:$19),0),ROW($1:$19))+1,1)*10^ROW($1:$19)/10)</f>
        <v>20</v>
      </c>
      <c r="K790">
        <f>SUMPRODUCT(MID(0&amp;feed!K791,LARGE(INDEX(ISNUMBER(--MID(feed!K791,ROW($1:$19),1))*
ROW($1:$19),0),ROW($1:$19))+1,1)*10^ROW($1:$19)/10)</f>
        <v>3</v>
      </c>
      <c r="L790">
        <f>SUMPRODUCT(MID(0&amp;feed!L791,LARGE(INDEX(ISNUMBER(--MID(feed!L791,ROW($1:$19),1))*
ROW($1:$19),0),ROW($1:$19))+1,1)*10^ROW($1:$19)/10)</f>
        <v>2</v>
      </c>
      <c r="M790" t="str">
        <f>feed!M791</f>
        <v>Free Market</v>
      </c>
      <c r="N790">
        <f>SUMPRODUCT(MID(0&amp;feed!N791,LARGE(INDEX(ISNUMBER(--MID(feed!N791,ROW($1:$5),1))*
ROW($1:$5),0),ROW($1:$5))+1,1)*10^ROW($1:$5)/10)</f>
        <v>565</v>
      </c>
      <c r="O790">
        <f>SUMPRODUCT(MID(0&amp;feed!O791,LARGE(INDEX(ISNUMBER(--MID(feed!O791,ROW($1:$5),1))*
ROW($1:$5),0),ROW($1:$5))+1,1)*10^ROW($1:$5)/10)</f>
        <v>4309</v>
      </c>
      <c r="P790" t="str">
        <f>feed!P791</f>
        <v>Untapped</v>
      </c>
      <c r="Q790">
        <f>IF(P790=0,40, IF(P790="Depleted",0, IF(P790="Near Depletion",10, IF(P790="Plentiful",70, IF(P790="Untapped",90,"Error")))))</f>
        <v>90</v>
      </c>
      <c r="R790" t="str">
        <f>feed!Q791</f>
        <v>Large</v>
      </c>
      <c r="S790">
        <f>IF(R790="None",0, IF(R790="Meagre",1.5, IF(R790="Small",3, IF(R790="Mediocre",4.5, IF(R790="Somewhat Large",6, IF(R790="Large",7.5, IF(R790="Powerful",9, IF(R790="Very Powerful",10,"Error"))))))))</f>
        <v>7.5</v>
      </c>
      <c r="T790" t="str">
        <f>feed!R791</f>
        <v>Persia</v>
      </c>
      <c r="U790" t="str">
        <f>feed!S791</f>
        <v>Soviet Union</v>
      </c>
      <c r="V790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790" t="str">
        <f>feed!U791</f>
        <v>http://blocgame.com/stats.php?id=63261</v>
      </c>
      <c r="X790" s="4">
        <f>SUMPRODUCT(MID(0&amp;feed!V791,LARGE(INDEX(ISNUMBER(--MID(feed!V791,ROW($1:$5),1))*
ROW($1:$5),0),ROW($1:$5))+1,1)*10^ROW($1:$5)/10)</f>
        <v>0</v>
      </c>
      <c r="Y790">
        <f>feed!W791</f>
        <v>0</v>
      </c>
      <c r="Z790" s="4">
        <f>V790-H790*750-K790*375-L790*375</f>
        <v>21365</v>
      </c>
      <c r="AA790" s="8">
        <f>V790/N790</f>
        <v>42.460176991150441</v>
      </c>
      <c r="AB790" s="4">
        <f>N790/6</f>
        <v>94.166666666666671</v>
      </c>
      <c r="AC790" s="4">
        <f>V790/6</f>
        <v>3998.3333333333335</v>
      </c>
    </row>
    <row r="791" spans="1:29" x14ac:dyDescent="0.25">
      <c r="A791" t="str">
        <f>feed!A792</f>
        <v>povertunion</v>
      </c>
      <c r="B791" t="str">
        <f>feed!B792</f>
        <v>joseph4424</v>
      </c>
      <c r="C791" t="str">
        <f>feed!C792</f>
        <v>The Order</v>
      </c>
      <c r="D791">
        <f>SUMPRODUCT(MID(0&amp;feed!D792,LARGE(INDEX(ISNUMBER(--MID(feed!D792,ROW($1:$19),1))*
ROW($1:$19),0),ROW($1:$19))+1,1)*10^ROW($1:$19)/10)</f>
        <v>43</v>
      </c>
      <c r="E791">
        <f>SUMPRODUCT(MID(0&amp;feed!E792,LARGE(INDEX(ISNUMBER(--MID(feed!E792,ROW($1:$19),1))*
ROW($1:$19),0),ROW($1:$19))+1,1)*10^ROW($1:$19)/10)</f>
        <v>0</v>
      </c>
      <c r="F791" t="str">
        <f>feed!F792</f>
        <v>First World War surplus</v>
      </c>
      <c r="G791" t="str">
        <f>feed!G792</f>
        <v>Angelic</v>
      </c>
      <c r="H791">
        <f>SUMPRODUCT(MID(0&amp;feed!H792,LARGE(INDEX(ISNUMBER(--MID(feed!H792,ROW($1:$1),1))*
ROW($1:$1),0),ROW($1:$1))+1,1)*10^ROW($1:$1)/10)</f>
        <v>1</v>
      </c>
      <c r="I791" t="str">
        <f>feed!I792</f>
        <v>Standard</v>
      </c>
      <c r="J791">
        <f>SUMPRODUCT(MID(0&amp;feed!J792,LARGE(INDEX(ISNUMBER(--MID(feed!J792,ROW($1:$19),1))*
ROW($1:$19),0),ROW($1:$19))+1,1)*10^ROW($1:$19)/10)</f>
        <v>17</v>
      </c>
      <c r="K791">
        <f>SUMPRODUCT(MID(0&amp;feed!K792,LARGE(INDEX(ISNUMBER(--MID(feed!K792,ROW($1:$19),1))*
ROW($1:$19),0),ROW($1:$19))+1,1)*10^ROW($1:$19)/10)</f>
        <v>3</v>
      </c>
      <c r="L791">
        <f>SUMPRODUCT(MID(0&amp;feed!L792,LARGE(INDEX(ISNUMBER(--MID(feed!L792,ROW($1:$19),1))*
ROW($1:$19),0),ROW($1:$19))+1,1)*10^ROW($1:$19)/10)</f>
        <v>3</v>
      </c>
      <c r="M791" t="str">
        <f>feed!M792</f>
        <v>Central Planning</v>
      </c>
      <c r="N791">
        <f>SUMPRODUCT(MID(0&amp;feed!N792,LARGE(INDEX(ISNUMBER(--MID(feed!N792,ROW($1:$5),1))*
ROW($1:$5),0),ROW($1:$5))+1,1)*10^ROW($1:$5)/10)</f>
        <v>565</v>
      </c>
      <c r="O791">
        <f>SUMPRODUCT(MID(0&amp;feed!O792,LARGE(INDEX(ISNUMBER(--MID(feed!O792,ROW($1:$5),1))*
ROW($1:$5),0),ROW($1:$5))+1,1)*10^ROW($1:$5)/10)</f>
        <v>1255</v>
      </c>
      <c r="P791" t="str">
        <f>feed!P792</f>
        <v>Untapped</v>
      </c>
      <c r="Q791">
        <f>IF(P791=0,40, IF(P791="Depleted",0, IF(P791="Near Depletion",10, IF(P791="Plentiful",70, IF(P791="Untapped",90,"Error")))))</f>
        <v>90</v>
      </c>
      <c r="R791" t="str">
        <f>feed!Q792</f>
        <v>Small</v>
      </c>
      <c r="S791">
        <f>IF(R791="None",0, IF(R791="Meagre",1.5, IF(R791="Small",3, IF(R791="Mediocre",4.5, IF(R791="Somewhat Large",6, IF(R791="Large",7.5, IF(R791="Powerful",9, IF(R791="Very Powerful",10,"Error"))))))))</f>
        <v>3</v>
      </c>
      <c r="T791" t="str">
        <f>feed!R792</f>
        <v>Persia</v>
      </c>
      <c r="U791" t="str">
        <f>feed!S792</f>
        <v>Neutral</v>
      </c>
      <c r="V791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791" t="str">
        <f>feed!U792</f>
        <v>http://blocgame.com/stats.php?id=64429</v>
      </c>
      <c r="X791" s="4">
        <f>SUMPRODUCT(MID(0&amp;feed!V792,LARGE(INDEX(ISNUMBER(--MID(feed!V792,ROW($1:$5),1))*
ROW($1:$5),0),ROW($1:$5))+1,1)*10^ROW($1:$5)/10)</f>
        <v>0</v>
      </c>
      <c r="Y791">
        <f>feed!W792</f>
        <v>0</v>
      </c>
      <c r="Z791" s="4">
        <f>V791-H791*750-K791*375-L791*375</f>
        <v>17201</v>
      </c>
      <c r="AA791" s="8">
        <f>V791/N791</f>
        <v>35.753982300884957</v>
      </c>
      <c r="AB791" s="4">
        <f>N791/6</f>
        <v>94.166666666666671</v>
      </c>
      <c r="AC791" s="4">
        <f>V791/6</f>
        <v>3366.8333333333335</v>
      </c>
    </row>
    <row r="792" spans="1:29" x14ac:dyDescent="0.25">
      <c r="A792" t="str">
        <f>feed!A790</f>
        <v>Cuckoldery</v>
      </c>
      <c r="B792" t="str">
        <f>feed!B790</f>
        <v>Taintednight</v>
      </c>
      <c r="C792" t="str">
        <f>feed!C790</f>
        <v>The Order</v>
      </c>
      <c r="D792">
        <f>SUMPRODUCT(MID(0&amp;feed!D790,LARGE(INDEX(ISNUMBER(--MID(feed!D790,ROW($1:$19),1))*
ROW($1:$19),0),ROW($1:$19))+1,1)*10^ROW($1:$19)/10)</f>
        <v>119</v>
      </c>
      <c r="E792">
        <f>SUMPRODUCT(MID(0&amp;feed!E790,LARGE(INDEX(ISNUMBER(--MID(feed!E790,ROW($1:$19),1))*
ROW($1:$19),0),ROW($1:$19))+1,1)*10^ROW($1:$19)/10)</f>
        <v>5</v>
      </c>
      <c r="F792" t="str">
        <f>feed!F790</f>
        <v>Second World War surplus</v>
      </c>
      <c r="G792" t="str">
        <f>feed!G790</f>
        <v>Gandhi-like</v>
      </c>
      <c r="H792">
        <f>SUMPRODUCT(MID(0&amp;feed!H790,LARGE(INDEX(ISNUMBER(--MID(feed!H790,ROW($1:$1),1))*
ROW($1:$1),0),ROW($1:$1))+1,1)*10^ROW($1:$1)/10)</f>
        <v>4</v>
      </c>
      <c r="I792" t="str">
        <f>feed!I790</f>
        <v>Elite</v>
      </c>
      <c r="J792">
        <f>SUMPRODUCT(MID(0&amp;feed!J790,LARGE(INDEX(ISNUMBER(--MID(feed!J790,ROW($1:$19),1))*
ROW($1:$19),0),ROW($1:$19))+1,1)*10^ROW($1:$19)/10)</f>
        <v>9</v>
      </c>
      <c r="K792">
        <f>SUMPRODUCT(MID(0&amp;feed!K790,LARGE(INDEX(ISNUMBER(--MID(feed!K790,ROW($1:$19),1))*
ROW($1:$19),0),ROW($1:$19))+1,1)*10^ROW($1:$19)/10)</f>
        <v>36</v>
      </c>
      <c r="L792">
        <f>SUMPRODUCT(MID(0&amp;feed!L790,LARGE(INDEX(ISNUMBER(--MID(feed!L790,ROW($1:$19),1))*
ROW($1:$19),0),ROW($1:$19))+1,1)*10^ROW($1:$19)/10)</f>
        <v>23</v>
      </c>
      <c r="M792" t="str">
        <f>feed!M790</f>
        <v>Free Market</v>
      </c>
      <c r="N792">
        <f>SUMPRODUCT(MID(0&amp;feed!N790,LARGE(INDEX(ISNUMBER(--MID(feed!N790,ROW($1:$5),1))*
ROW($1:$5),0),ROW($1:$5))+1,1)*10^ROW($1:$5)/10)</f>
        <v>565</v>
      </c>
      <c r="O792">
        <f>SUMPRODUCT(MID(0&amp;feed!O790,LARGE(INDEX(ISNUMBER(--MID(feed!O790,ROW($1:$5),1))*
ROW($1:$5),0),ROW($1:$5))+1,1)*10^ROW($1:$5)/10)</f>
        <v>4438</v>
      </c>
      <c r="P792">
        <f>feed!P790</f>
        <v>0</v>
      </c>
      <c r="Q792">
        <f>IF(P792=0,40, IF(P792="Depleted",0, IF(P792="Near Depletion",10, IF(P792="Plentiful",70, IF(P792="Untapped",90,"Error")))))</f>
        <v>40</v>
      </c>
      <c r="R792" t="str">
        <f>feed!Q790</f>
        <v>Very Powerful</v>
      </c>
      <c r="S792">
        <f>IF(R792="None",0, IF(R792="Meagre",1.5, IF(R792="Small",3, IF(R792="Mediocre",4.5, IF(R792="Somewhat Large",6, IF(R792="Large",7.5, IF(R792="Powerful",9, IF(R792="Very Powerful",10,"Error"))))))))</f>
        <v>10</v>
      </c>
      <c r="T792" t="str">
        <f>feed!R790</f>
        <v>Arabia</v>
      </c>
      <c r="U792" t="str">
        <f>feed!S790</f>
        <v>Soviet Union</v>
      </c>
      <c r="V792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792" t="str">
        <f>feed!U790</f>
        <v>http://blocgame.com/stats.php?id=62700</v>
      </c>
      <c r="X792" s="4">
        <f>SUMPRODUCT(MID(0&amp;feed!V790,LARGE(INDEX(ISNUMBER(--MID(feed!V790,ROW($1:$5),1))*
ROW($1:$5),0),ROW($1:$5))+1,1)*10^ROW($1:$5)/10)</f>
        <v>0</v>
      </c>
      <c r="Y792">
        <f>feed!W790</f>
        <v>0</v>
      </c>
      <c r="Z792" s="4">
        <f>V792-H792*750-K792*375-L792*375</f>
        <v>13014</v>
      </c>
      <c r="AA792" s="8">
        <f>V792/N792</f>
        <v>67.502654867256638</v>
      </c>
      <c r="AB792" s="4">
        <f>N792/6</f>
        <v>94.166666666666671</v>
      </c>
      <c r="AC792" s="4">
        <f>V792/6</f>
        <v>6356.5</v>
      </c>
    </row>
    <row r="793" spans="1:29" x14ac:dyDescent="0.25">
      <c r="A793" t="str">
        <f>feed!A793</f>
        <v>kutu_babi</v>
      </c>
      <c r="B793" t="str">
        <f>feed!B793</f>
        <v>Kasspars</v>
      </c>
      <c r="C793">
        <f>feed!C793</f>
        <v>0</v>
      </c>
      <c r="D793">
        <f>SUMPRODUCT(MID(0&amp;feed!D793,LARGE(INDEX(ISNUMBER(--MID(feed!D793,ROW($1:$19),1))*
ROW($1:$19),0),ROW($1:$19))+1,1)*10^ROW($1:$19)/10)</f>
        <v>6</v>
      </c>
      <c r="E793">
        <f>SUMPRODUCT(MID(0&amp;feed!E793,LARGE(INDEX(ISNUMBER(--MID(feed!E793,ROW($1:$19),1))*
ROW($1:$19),0),ROW($1:$19))+1,1)*10^ROW($1:$19)/10)</f>
        <v>0</v>
      </c>
      <c r="F793" t="str">
        <f>feed!F793</f>
        <v>Second World War surplus</v>
      </c>
      <c r="G793" t="str">
        <f>feed!G793</f>
        <v>Angelic</v>
      </c>
      <c r="H793">
        <f>SUMPRODUCT(MID(0&amp;feed!H793,LARGE(INDEX(ISNUMBER(--MID(feed!H793,ROW($1:$1),1))*
ROW($1:$1),0),ROW($1:$1))+1,1)*10^ROW($1:$1)/10)</f>
        <v>1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33</v>
      </c>
      <c r="K793">
        <f>SUMPRODUCT(MID(0&amp;feed!K793,LARGE(INDEX(ISNUMBER(--MID(feed!K793,ROW($1:$19),1))*
ROW($1:$19),0),ROW($1:$19))+1,1)*10^ROW($1:$19)/10)</f>
        <v>3</v>
      </c>
      <c r="L793">
        <f>SUMPRODUCT(MID(0&amp;feed!L793,LARGE(INDEX(ISNUMBER(--MID(feed!L793,ROW($1:$19),1))*
ROW($1:$19),0),ROW($1:$19))+1,1)*10^ROW($1:$19)/10)</f>
        <v>1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564</v>
      </c>
      <c r="O793">
        <f>SUMPRODUCT(MID(0&amp;feed!O793,LARGE(INDEX(ISNUMBER(--MID(feed!O793,ROW($1:$5),1))*
ROW($1:$5),0),ROW($1:$5))+1,1)*10^ROW($1:$5)/10)</f>
        <v>150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feed!R793</f>
        <v>Pacific Rim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793" t="str">
        <f>feed!U793</f>
        <v>http://blocgame.com/stats.php?id=64636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11212</v>
      </c>
      <c r="AA793" s="8">
        <f>V793/N793</f>
        <v>23.868794326241133</v>
      </c>
      <c r="AB793" s="4">
        <f>N793/6</f>
        <v>94</v>
      </c>
      <c r="AC793" s="4">
        <f>V793/6</f>
        <v>2243.6666666666665</v>
      </c>
    </row>
    <row r="794" spans="1:29" x14ac:dyDescent="0.25">
      <c r="A794" t="str">
        <f>feed!A794</f>
        <v>pasemboq</v>
      </c>
      <c r="B794" t="str">
        <f>feed!B794</f>
        <v>DiDi29</v>
      </c>
      <c r="C794" t="str">
        <f>feed!C794</f>
        <v>PIRATES</v>
      </c>
      <c r="D794">
        <f>SUMPRODUCT(MID(0&amp;feed!D794,LARGE(INDEX(ISNUMBER(--MID(feed!D794,ROW($1:$19),1))*
ROW($1:$19),0),ROW($1:$19))+1,1)*10^ROW($1:$19)/10)</f>
        <v>49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1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27</v>
      </c>
      <c r="K794">
        <f>SUMPRODUCT(MID(0&amp;feed!K794,LARGE(INDEX(ISNUMBER(--MID(feed!K794,ROW($1:$19),1))*
ROW($1:$19),0),ROW($1:$19))+1,1)*10^ROW($1:$19)/10)</f>
        <v>7</v>
      </c>
      <c r="L794">
        <f>SUMPRODUCT(MID(0&amp;feed!L794,LARGE(INDEX(ISNUMBER(--MID(feed!L794,ROW($1:$19),1))*
ROW($1:$19),0),ROW($1:$19))+1,1)*10^ROW($1:$19)/10)</f>
        <v>3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564</v>
      </c>
      <c r="O794">
        <f>SUMPRODUCT(MID(0&amp;feed!O794,LARGE(INDEX(ISNUMBER(--MID(feed!O794,ROW($1:$5),1))*
ROW($1:$5),0),ROW($1:$5))+1,1)*10^ROW($1:$5)/10)</f>
        <v>409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Somewhat Large</v>
      </c>
      <c r="S794">
        <f>IF(R794="None",0, IF(R794="Meagre",1.5, IF(R794="Small",3, IF(R794="Mediocre",4.5, IF(R794="Somewhat Large",6, IF(R794="Large",7.5, IF(R794="Powerful",9, IF(R794="Very Powerful",10,"Error"))))))))</f>
        <v>6</v>
      </c>
      <c r="T794" t="str">
        <f>feed!R794</f>
        <v>Pacific Rim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http://blocgame.com/stats.php?id=64845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15500</v>
      </c>
      <c r="AA794" s="8">
        <f>V794/N794</f>
        <v>35.460992907801419</v>
      </c>
      <c r="AB794" s="4">
        <f>N794/6</f>
        <v>94</v>
      </c>
      <c r="AC794" s="4">
        <f>V794/6</f>
        <v>3333.3333333333335</v>
      </c>
    </row>
    <row r="795" spans="1:29" x14ac:dyDescent="0.25">
      <c r="A795" t="str">
        <f>feed!A795</f>
        <v>BerkeVille</v>
      </c>
      <c r="B795" t="str">
        <f>feed!B795</f>
        <v>VintageTanker</v>
      </c>
      <c r="C795">
        <f>feed!C795</f>
        <v>0</v>
      </c>
      <c r="D795">
        <f>SUMPRODUCT(MID(0&amp;feed!D795,LARGE(INDEX(ISNUMBER(--MID(feed!D795,ROW($1:$19),1))*
ROW($1:$19),0),ROW($1:$19))+1,1)*10^ROW($1:$19)/10)</f>
        <v>3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First World War surplus</v>
      </c>
      <c r="G795" t="str">
        <f>feed!G795</f>
        <v>Good</v>
      </c>
      <c r="H795">
        <f>SUMPRODUCT(MID(0&amp;feed!H795,LARGE(INDEX(ISNUMBER(--MID(feed!H795,ROW($1:$1),1))*
ROW($1:$1),0),ROW($1:$1))+1,1)*10^ROW($1:$1)/10)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38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563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>IF(P795=0,40, IF(P795="Depleted",0, IF(P795="Near Depletion",10, IF(P795="Plentiful",70, IF(P795="Untapped",90,"Error")))))</f>
        <v>90</v>
      </c>
      <c r="R795" t="str">
        <f>feed!Q795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feed!R795</f>
        <v>Southern Africa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795" t="str">
        <f>feed!U795</f>
        <v>http://blocgame.com/stats.php?id=59187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>V795-H795*750-K795*375-L795*375</f>
        <v>4276</v>
      </c>
      <c r="AA795" s="8">
        <f>V795/N795</f>
        <v>8.9271758436944939</v>
      </c>
      <c r="AB795" s="4">
        <f>N795/6</f>
        <v>93.833333333333329</v>
      </c>
      <c r="AC795" s="4">
        <f>V795/6</f>
        <v>837.66666666666663</v>
      </c>
    </row>
    <row r="796" spans="1:29" x14ac:dyDescent="0.25">
      <c r="A796" t="str">
        <f>feed!A796</f>
        <v>Double A</v>
      </c>
      <c r="B796" t="str">
        <f>feed!B796</f>
        <v>alvin anakin</v>
      </c>
      <c r="C796">
        <f>feed!C796</f>
        <v>0</v>
      </c>
      <c r="D796">
        <f>SUMPRODUCT(MID(0&amp;feed!D796,LARGE(INDEX(ISNUMBER(--MID(feed!D796,ROW($1:$19),1))*
ROW($1:$19),0),ROW($1:$19))+1,1)*10^ROW($1:$19)/10)</f>
        <v>7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Angelic</v>
      </c>
      <c r="H796">
        <f>SUMPRODUCT(MID(0&amp;feed!H796,LARGE(INDEX(ISNUMBER(--MID(feed!H796,ROW($1:$1),1))*
ROW($1:$1),0),ROW($1:$1))+1,1)*10^ROW($1:$1)/10)</f>
        <v>1</v>
      </c>
      <c r="I796" t="str">
        <f>feed!I796</f>
        <v>Poor</v>
      </c>
      <c r="J796">
        <f>SUMPRODUCT(MID(0&amp;feed!J796,LARGE(INDEX(ISNUMBER(--MID(feed!J796,ROW($1:$19),1))*
ROW($1:$19),0),ROW($1:$19))+1,1)*10^ROW($1:$19)/10)</f>
        <v>4</v>
      </c>
      <c r="K796">
        <f>SUMPRODUCT(MID(0&amp;feed!K796,LARGE(INDEX(ISNUMBER(--MID(feed!K796,ROW($1:$19),1))*
ROW($1:$19),0),ROW($1:$19))+1,1)*10^ROW($1:$19)/10)</f>
        <v>7</v>
      </c>
      <c r="L796">
        <f>SUMPRODUCT(MID(0&amp;feed!L796,LARGE(INDEX(ISNUMBER(--MID(feed!L796,ROW($1:$19),1))*
ROW($1:$19),0),ROW($1:$19))+1,1)*10^ROW($1:$19)/10)</f>
        <v>6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563</v>
      </c>
      <c r="O796">
        <f>SUMPRODUCT(MID(0&amp;feed!O796,LARGE(INDEX(ISNUMBER(--MID(feed!O796,ROW($1:$5),1))*
ROW($1:$5),0),ROW($1:$5))+1,1)*10^ROW($1:$5)/10)</f>
        <v>950</v>
      </c>
      <c r="P796" t="str">
        <f>feed!P796</f>
        <v>Untapped</v>
      </c>
      <c r="Q796">
        <f>IF(P796=0,40, IF(P796="Depleted",0, IF(P796="Near Depletion",10, IF(P796="Plentiful",70, IF(P796="Untapped",90,"Error")))))</f>
        <v>90</v>
      </c>
      <c r="R796" t="str">
        <f>feed!Q796</f>
        <v>Meagre</v>
      </c>
      <c r="S796">
        <f>IF(R796="None",0, IF(R796="Meagre",1.5, IF(R796="Small",3, IF(R796="Mediocre",4.5, IF(R796="Somewhat Large",6, IF(R796="Large",7.5, IF(R796="Powerful",9, IF(R796="Very Powerful",10,"Error"))))))))</f>
        <v>1.5</v>
      </c>
      <c r="T796" t="str">
        <f>feed!R796</f>
        <v>Arabia</v>
      </c>
      <c r="U796" t="str">
        <f>feed!S796</f>
        <v>United States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796" t="str">
        <f>feed!U796</f>
        <v>http://blocgame.com/stats.php?id=64615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3368</v>
      </c>
      <c r="AA796" s="8">
        <f>V796/N796</f>
        <v>15.97335701598579</v>
      </c>
      <c r="AB796" s="4">
        <f>N796/6</f>
        <v>93.833333333333329</v>
      </c>
      <c r="AC796" s="4">
        <f>V796/6</f>
        <v>1498.8333333333333</v>
      </c>
    </row>
    <row r="797" spans="1:29" x14ac:dyDescent="0.25">
      <c r="A797" t="str">
        <f>feed!A797</f>
        <v>Glueyou</v>
      </c>
      <c r="B797" t="str">
        <f>feed!B797</f>
        <v>Soupcockporkpie</v>
      </c>
      <c r="C797" t="str">
        <f>feed!C797</f>
        <v>The Order</v>
      </c>
      <c r="D797">
        <f>SUMPRODUCT(MID(0&amp;feed!D797,LARGE(INDEX(ISNUMBER(--MID(feed!D797,ROW($1:$19),1))*
ROW($1:$19),0),ROW($1:$19))+1,1)*10^ROW($1:$19)/10)</f>
        <v>71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1</v>
      </c>
      <c r="I797" t="str">
        <f>feed!I797</f>
        <v>Good</v>
      </c>
      <c r="J797">
        <f>SUMPRODUCT(MID(0&amp;feed!J797,LARGE(INDEX(ISNUMBER(--MID(feed!J797,ROW($1:$19),1))*
ROW($1:$19),0),ROW($1:$19))+1,1)*10^ROW($1:$19)/10)</f>
        <v>7</v>
      </c>
      <c r="K797">
        <f>SUMPRODUCT(MID(0&amp;feed!K797,LARGE(INDEX(ISNUMBER(--MID(feed!K797,ROW($1:$19),1))*
ROW($1:$19),0),ROW($1:$19))+1,1)*10^ROW($1:$19)/10)</f>
        <v>8</v>
      </c>
      <c r="L797">
        <f>SUMPRODUCT(MID(0&amp;feed!L797,LARGE(INDEX(ISNUMBER(--MID(feed!L797,ROW($1:$19),1))*
ROW($1:$19),0),ROW($1:$19))+1,1)*10^ROW($1:$19)/10)</f>
        <v>3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561</v>
      </c>
      <c r="O797">
        <f>SUMPRODUCT(MID(0&amp;feed!O797,LARGE(INDEX(ISNUMBER(--MID(feed!O797,ROW($1:$5),1))*
ROW($1:$5),0),ROW($1:$5))+1,1)*10^ROW($1:$5)/10)</f>
        <v>179</v>
      </c>
      <c r="P797" t="str">
        <f>feed!P797</f>
        <v>Untapped</v>
      </c>
      <c r="Q797">
        <f>IF(P797=0,40, IF(P797="Depleted",0, IF(P797="Near Depletion",10, IF(P797="Plentiful",70, IF(P797="Untapped",90,"Error")))))</f>
        <v>90</v>
      </c>
      <c r="R797" t="str">
        <f>feed!Q797</f>
        <v>Very Powerful</v>
      </c>
      <c r="S797">
        <f>IF(R797="None",0, IF(R797="Meagre",1.5, IF(R797="Small",3, IF(R797="Mediocre",4.5, IF(R797="Somewhat Large",6, IF(R797="Large",7.5, IF(R797="Powerful",9, IF(R797="Very Powerful",10,"Error"))))))))</f>
        <v>10</v>
      </c>
      <c r="T797" t="str">
        <f>feed!R797</f>
        <v>Pacific Rim</v>
      </c>
      <c r="U797" t="str">
        <f>feed!S797</f>
        <v>Soviet Union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797" t="str">
        <f>feed!U797</f>
        <v>http://blocgame.com/stats.php?id=63842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>V797-H797*750-K797*375-L797*375</f>
        <v>19115</v>
      </c>
      <c r="AA797" s="8">
        <f>V797/N797</f>
        <v>42.762923351158648</v>
      </c>
      <c r="AB797" s="4">
        <f>N797/6</f>
        <v>93.5</v>
      </c>
      <c r="AC797" s="4">
        <f>V797/6</f>
        <v>3998.3333333333335</v>
      </c>
    </row>
    <row r="798" spans="1:29" x14ac:dyDescent="0.25">
      <c r="A798" t="str">
        <f>feed!A798</f>
        <v>Portland</v>
      </c>
      <c r="B798" t="str">
        <f>feed!B798</f>
        <v>Ellio98</v>
      </c>
      <c r="C798" t="str">
        <f>feed!C798</f>
        <v>Interpol</v>
      </c>
      <c r="D798">
        <f>SUMPRODUCT(MID(0&amp;feed!D798,LARGE(INDEX(ISNUMBER(--MID(feed!D798,ROW($1:$19),1))*
ROW($1:$19),0),ROW($1:$19))+1,1)*10^ROW($1:$19)/10)</f>
        <v>36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3</v>
      </c>
      <c r="K798">
        <f>SUMPRODUCT(MID(0&amp;feed!K798,LARGE(INDEX(ISNUMBER(--MID(feed!K798,ROW($1:$19),1))*
ROW($1:$19),0),ROW($1:$19))+1,1)*10^ROW($1:$19)/10)</f>
        <v>9</v>
      </c>
      <c r="L798">
        <f>SUMPRODUCT(MID(0&amp;feed!L798,LARGE(INDEX(ISNUMBER(--MID(feed!L798,ROW($1:$19),1))*
ROW($1:$19),0),ROW($1:$19))+1,1)*10^ROW($1:$19)/10)</f>
        <v>3</v>
      </c>
      <c r="M798" t="str">
        <f>feed!M798</f>
        <v>Free Market</v>
      </c>
      <c r="N798">
        <f>SUMPRODUCT(MID(0&amp;feed!N798,LARGE(INDEX(ISNUMBER(--MID(feed!N798,ROW($1:$5),1))*
ROW($1:$5),0),ROW($1:$5))+1,1)*10^ROW($1:$5)/10)</f>
        <v>560</v>
      </c>
      <c r="O798">
        <f>SUMPRODUCT(MID(0&amp;feed!O798,LARGE(INDEX(ISNUMBER(--MID(feed!O798,ROW($1:$5),1))*
ROW($1:$5),0),ROW($1:$5))+1,1)*10^ROW($1:$5)/10)</f>
        <v>372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Mediocre</v>
      </c>
      <c r="S798">
        <f>IF(R798="None",0, IF(R798="Meagre",1.5, IF(R798="Small",3, IF(R798="Mediocre",4.5, IF(R798="Somewhat Large",6, IF(R798="Large",7.5, IF(R798="Powerful",9, IF(R798="Very Powerful",10,"Error"))))))))</f>
        <v>4.5</v>
      </c>
      <c r="T798" t="str">
        <f>feed!R798</f>
        <v>Pacific Rim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798" t="str">
        <f>feed!U798</f>
        <v>http://blocgame.com/stats.php?id=51583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13962</v>
      </c>
      <c r="AA798" s="8">
        <f>V798/N798</f>
        <v>34.307142857142857</v>
      </c>
      <c r="AB798" s="4">
        <f>N798/6</f>
        <v>93.333333333333329</v>
      </c>
      <c r="AC798" s="4">
        <f>V798/6</f>
        <v>3202</v>
      </c>
    </row>
    <row r="799" spans="1:29" x14ac:dyDescent="0.25">
      <c r="A799" t="str">
        <f>feed!A799</f>
        <v>GRAVYPIPE</v>
      </c>
      <c r="B799" t="str">
        <f>feed!B799</f>
        <v>ElDeuce</v>
      </c>
      <c r="C799" t="str">
        <f>feed!C799</f>
        <v>SPQR</v>
      </c>
      <c r="D799">
        <f>SUMPRODUCT(MID(0&amp;feed!D799,LARGE(INDEX(ISNUMBER(--MID(feed!D799,ROW($1:$19),1))*
ROW($1:$19),0),ROW($1:$19))+1,1)*10^ROW($1:$19)/10)</f>
        <v>10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36</v>
      </c>
      <c r="K799">
        <f>SUMPRODUCT(MID(0&amp;feed!K799,LARGE(INDEX(ISNUMBER(--MID(feed!K799,ROW($1:$19),1))*
ROW($1:$19),0),ROW($1:$19))+1,1)*10^ROW($1:$19)/10)</f>
        <v>5</v>
      </c>
      <c r="L799">
        <f>SUMPRODUCT(MID(0&amp;feed!L799,LARGE(INDEX(ISNUMBER(--MID(feed!L799,ROW($1:$19),1))*
ROW($1:$19),0),ROW($1:$19))+1,1)*10^ROW($1:$19)/10)</f>
        <v>8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556</v>
      </c>
      <c r="O799">
        <f>SUMPRODUCT(MID(0&amp;feed!O799,LARGE(INDEX(ISNUMBER(--MID(feed!O799,ROW($1:$5),1))*
ROW($1:$5),0),ROW($1:$5))+1,1)*10^ROW($1:$5)/10)</f>
        <v>2028</v>
      </c>
      <c r="P799">
        <f>feed!P799</f>
        <v>0</v>
      </c>
      <c r="Q799">
        <f>IF(P799=0,40, IF(P799="Depleted",0, IF(P799="Near Depletion",10, IF(P799="Plentiful",70, IF(P799="Untapped",90,"Error")))))</f>
        <v>40</v>
      </c>
      <c r="R799" t="str">
        <f>feed!Q799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feed!R799</f>
        <v>Persia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799" t="str">
        <f>feed!U799</f>
        <v>http://blocgame.com/stats.php?id=64560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10405</v>
      </c>
      <c r="AA799" s="8">
        <f>V799/N799</f>
        <v>27.482014388489208</v>
      </c>
      <c r="AB799" s="4">
        <f>N799/6</f>
        <v>92.666666666666671</v>
      </c>
      <c r="AC799" s="4">
        <f>V799/6</f>
        <v>2546.6666666666665</v>
      </c>
    </row>
    <row r="800" spans="1:29" x14ac:dyDescent="0.25">
      <c r="A800" t="str">
        <f>feed!A800</f>
        <v>meowtopia</v>
      </c>
      <c r="B800" t="str">
        <f>feed!B800</f>
        <v>vahalla</v>
      </c>
      <c r="C800" t="str">
        <f>feed!C800</f>
        <v>The Fallen</v>
      </c>
      <c r="D800">
        <f>SUMPRODUCT(MID(0&amp;feed!D800,LARGE(INDEX(ISNUMBER(--MID(feed!D800,ROW($1:$19),1))*
ROW($1:$19),0),ROW($1:$19))+1,1)*10^ROW($1:$19)/10)</f>
        <v>58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1</v>
      </c>
      <c r="I800" t="str">
        <f>feed!I800</f>
        <v>Good</v>
      </c>
      <c r="J800">
        <f>SUMPRODUCT(MID(0&amp;feed!J800,LARGE(INDEX(ISNUMBER(--MID(feed!J800,ROW($1:$19),1))*
ROW($1:$19),0),ROW($1:$19))+1,1)*10^ROW($1:$19)/10)</f>
        <v>3</v>
      </c>
      <c r="K800">
        <f>SUMPRODUCT(MID(0&amp;feed!K800,LARGE(INDEX(ISNUMBER(--MID(feed!K800,ROW($1:$19),1))*
ROW($1:$19),0),ROW($1:$19))+1,1)*10^ROW($1:$19)/10)</f>
        <v>14</v>
      </c>
      <c r="L800">
        <f>SUMPRODUCT(MID(0&amp;feed!L800,LARGE(INDEX(ISNUMBER(--MID(feed!L800,ROW($1:$19),1))*
ROW($1:$19),0),ROW($1:$19))+1,1)*10^ROW($1:$19)/10)</f>
        <v>3</v>
      </c>
      <c r="M800" t="str">
        <f>feed!M800</f>
        <v>Free Market</v>
      </c>
      <c r="N800">
        <f>SUMPRODUCT(MID(0&amp;feed!N800,LARGE(INDEX(ISNUMBER(--MID(feed!N800,ROW($1:$5),1))*
ROW($1:$5),0),ROW($1:$5))+1,1)*10^ROW($1:$5)/10)</f>
        <v>556</v>
      </c>
      <c r="O800">
        <f>SUMPRODUCT(MID(0&amp;feed!O800,LARGE(INDEX(ISNUMBER(--MID(feed!O800,ROW($1:$5),1))*
ROW($1:$5),0),ROW($1:$5))+1,1)*10^ROW($1:$5)/10)</f>
        <v>316</v>
      </c>
      <c r="P800" t="str">
        <f>feed!P800</f>
        <v>Near Depletion</v>
      </c>
      <c r="Q800">
        <f>IF(P800=0,40, IF(P800="Depleted",0, IF(P800="Near Depletion",10, IF(P800="Plentiful",70, IF(P800="Untapped",90,"Error")))))</f>
        <v>10</v>
      </c>
      <c r="R800" t="str">
        <f>feed!Q800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feed!R800</f>
        <v>East Africa</v>
      </c>
      <c r="U800" t="str">
        <f>feed!S800</f>
        <v>United States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800" t="str">
        <f>feed!U800</f>
        <v>http://blocgame.com/stats.php?id=64994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13791</v>
      </c>
      <c r="AA800" s="8">
        <f>V800/N800</f>
        <v>37.618705035971225</v>
      </c>
      <c r="AB800" s="4">
        <f>N800/6</f>
        <v>92.666666666666671</v>
      </c>
      <c r="AC800" s="4">
        <f>V800/6</f>
        <v>3486</v>
      </c>
    </row>
    <row r="801" spans="1:29" x14ac:dyDescent="0.25">
      <c r="A801" t="str">
        <f>feed!A801</f>
        <v>ZY Kingdoms</v>
      </c>
      <c r="B801" t="str">
        <f>feed!B801</f>
        <v>ZY1st</v>
      </c>
      <c r="C801" t="str">
        <f>feed!C801</f>
        <v>The Order</v>
      </c>
      <c r="D801">
        <f>SUMPRODUCT(MID(0&amp;feed!D801,LARGE(INDEX(ISNUMBER(--MID(feed!D801,ROW($1:$19),1))*
ROW($1:$19),0),ROW($1:$19))+1,1)*10^ROW($1:$19)/10)</f>
        <v>113</v>
      </c>
      <c r="E801">
        <f>SUMPRODUCT(MID(0&amp;feed!E801,LARGE(INDEX(ISNUMBER(--MID(feed!E801,ROW($1:$19),1))*
ROW($1:$19),0),ROW($1:$19))+1,1)*10^ROW($1:$19)/10)</f>
        <v>1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2</v>
      </c>
      <c r="I801" t="str">
        <f>feed!I801</f>
        <v>Poor</v>
      </c>
      <c r="J801">
        <f>SUMPRODUCT(MID(0&amp;feed!J801,LARGE(INDEX(ISNUMBER(--MID(feed!J801,ROW($1:$19),1))*
ROW($1:$19),0),ROW($1:$19))+1,1)*10^ROW($1:$19)/10)</f>
        <v>4</v>
      </c>
      <c r="K801">
        <f>SUMPRODUCT(MID(0&amp;feed!K801,LARGE(INDEX(ISNUMBER(--MID(feed!K801,ROW($1:$19),1))*
ROW($1:$19),0),ROW($1:$19))+1,1)*10^ROW($1:$19)/10)</f>
        <v>16</v>
      </c>
      <c r="L801">
        <f>SUMPRODUCT(MID(0&amp;feed!L801,LARGE(INDEX(ISNUMBER(--MID(feed!L801,ROW($1:$19),1))*
ROW($1:$19),0),ROW($1:$19))+1,1)*10^ROW($1:$19)/10)</f>
        <v>16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552</v>
      </c>
      <c r="O801">
        <f>SUMPRODUCT(MID(0&amp;feed!O801,LARGE(INDEX(ISNUMBER(--MID(feed!O801,ROW($1:$5),1))*
ROW($1:$5),0),ROW($1:$5))+1,1)*10^ROW($1:$5)/10)</f>
        <v>4859</v>
      </c>
      <c r="P801" t="str">
        <f>feed!P801</f>
        <v>Untapped</v>
      </c>
      <c r="Q801">
        <f>IF(P801=0,40, IF(P801="Depleted",0, IF(P801="Near Depletion",10, IF(P801="Plentiful",70, IF(P801="Untapped",90,"Error")))))</f>
        <v>90</v>
      </c>
      <c r="R801" t="str">
        <f>feed!Q801</f>
        <v>Very Powerful</v>
      </c>
      <c r="S801">
        <f>IF(R801="None",0, IF(R801="Meagre",1.5, IF(R801="Small",3, IF(R801="Mediocre",4.5, IF(R801="Somewhat Large",6, IF(R801="Large",7.5, IF(R801="Powerful",9, IF(R801="Very Powerful",10,"Error"))))))))</f>
        <v>10</v>
      </c>
      <c r="T801" t="str">
        <f>feed!R801</f>
        <v>Mesopotamia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801" t="str">
        <f>feed!U801</f>
        <v>http://blocgame.com/stats.php?id=62893</v>
      </c>
      <c r="X801" s="4">
        <f>SUMPRODUCT(MID(0&amp;feed!V801,LARGE(INDEX(ISNUMBER(--MID(feed!V801,ROW($1:$5),1))*
ROW($1:$5),0),ROW($1:$5))+1,1)*10^ROW($1:$5)/10)</f>
        <v>1</v>
      </c>
      <c r="Y801">
        <f>feed!W801</f>
        <v>0</v>
      </c>
      <c r="Z801" s="4">
        <f>V801-H801*750-K801*375-L801*375</f>
        <v>24920</v>
      </c>
      <c r="AA801" s="8">
        <f>V801/N801</f>
        <v>69.601449275362313</v>
      </c>
      <c r="AB801" s="4">
        <f>N801/6</f>
        <v>92</v>
      </c>
      <c r="AC801" s="4">
        <f>V801/6</f>
        <v>6403.333333333333</v>
      </c>
    </row>
    <row r="802" spans="1:29" x14ac:dyDescent="0.25">
      <c r="A802" t="str">
        <f>feed!A802</f>
        <v>Yarzulem</v>
      </c>
      <c r="B802" t="str">
        <f>feed!B802</f>
        <v>Azeth Meron</v>
      </c>
      <c r="C802">
        <f>feed!C802</f>
        <v>0</v>
      </c>
      <c r="D802">
        <f>SUMPRODUCT(MID(0&amp;feed!D802,LARGE(INDEX(ISNUMBER(--MID(feed!D802,ROW($1:$19),1))*
ROW($1:$19),0),ROW($1:$19))+1,1)*10^ROW($1:$19)/10)</f>
        <v>6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2</v>
      </c>
      <c r="K802">
        <f>SUMPRODUCT(MID(0&amp;feed!K802,LARGE(INDEX(ISNUMBER(--MID(feed!K802,ROW($1:$19),1))*
ROW($1:$19),0),ROW($1:$19))+1,1)*10^ROW($1:$19)/10)</f>
        <v>6</v>
      </c>
      <c r="L802">
        <f>SUMPRODUCT(MID(0&amp;feed!L802,LARGE(INDEX(ISNUMBER(--MID(feed!L802,ROW($1:$19),1))*
ROW($1:$19),0),ROW($1:$19))+1,1)*10^ROW($1:$19)/10)</f>
        <v>0</v>
      </c>
      <c r="M802" t="str">
        <f>feed!M802</f>
        <v>Free Market</v>
      </c>
      <c r="N802">
        <f>SUMPRODUCT(MID(0&amp;feed!N802,LARGE(INDEX(ISNUMBER(--MID(feed!N802,ROW($1:$5),1))*
ROW($1:$5),0),ROW($1:$5))+1,1)*10^ROW($1:$5)/10)</f>
        <v>552</v>
      </c>
      <c r="O802">
        <f>SUMPRODUCT(MID(0&amp;feed!O802,LARGE(INDEX(ISNUMBER(--MID(feed!O802,ROW($1:$5),1))*
ROW($1:$5),0),ROW($1:$5))+1,1)*10^ROW($1:$5)/10)</f>
        <v>0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feed!R802</f>
        <v>East Indies</v>
      </c>
      <c r="U802" t="str">
        <f>feed!S802</f>
        <v>United States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802" t="str">
        <f>feed!U802</f>
        <v>http://blocgame.com/stats.php?id=64887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8648</v>
      </c>
      <c r="AA802" s="8">
        <f>V802/N802</f>
        <v>19.742753623188406</v>
      </c>
      <c r="AB802" s="4">
        <f>N802/6</f>
        <v>92</v>
      </c>
      <c r="AC802" s="4">
        <f>V802/6</f>
        <v>1816.3333333333333</v>
      </c>
    </row>
    <row r="803" spans="1:29" x14ac:dyDescent="0.25">
      <c r="A803" t="str">
        <f>feed!A803</f>
        <v>Kuviere</v>
      </c>
      <c r="B803" t="str">
        <f>feed!B803</f>
        <v>Jaywynne</v>
      </c>
      <c r="C803">
        <f>feed!C803</f>
        <v>0</v>
      </c>
      <c r="D803">
        <f>SUMPRODUCT(MID(0&amp;feed!D803,LARGE(INDEX(ISNUMBER(--MID(feed!D803,ROW($1:$19),1))*
ROW($1:$19),0),ROW($1:$19))+1,1)*10^ROW($1:$19)/10)</f>
        <v>16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Questionable</v>
      </c>
      <c r="H803">
        <f>SUMPRODUCT(MID(0&amp;feed!H803,LARGE(INDEX(ISNUMBER(--MID(feed!H803,ROW($1:$1),1))*
ROW($1:$1),0),ROW($1:$1))+1,1)*10^ROW($1:$1)/10)</f>
        <v>1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97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5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551</v>
      </c>
      <c r="O803">
        <f>SUMPRODUCT(MID(0&amp;feed!O803,LARGE(INDEX(ISNUMBER(--MID(feed!O803,ROW($1:$5),1))*
ROW($1:$5),0),ROW($1:$5))+1,1)*10^ROW($1:$5)/10)</f>
        <v>4280</v>
      </c>
      <c r="P803" t="str">
        <f>feed!P803</f>
        <v>Untapped</v>
      </c>
      <c r="Q803">
        <f>IF(P803=0,40, IF(P803="Depleted",0, IF(P803="Near Depletion",10, IF(P803="Plentiful",70, IF(P803="Untapped",90,"Error")))))</f>
        <v>90</v>
      </c>
      <c r="R803" t="str">
        <f>feed!Q803</f>
        <v>Meagre</v>
      </c>
      <c r="S803">
        <f>IF(R803="None",0, IF(R803="Meagre",1.5, IF(R803="Small",3, IF(R803="Mediocre",4.5, IF(R803="Somewhat Large",6, IF(R803="Large",7.5, IF(R803="Powerful",9, IF(R803="Very Powerful",10,"Error"))))))))</f>
        <v>1.5</v>
      </c>
      <c r="T803" t="str">
        <f>feed!R803</f>
        <v>Atlas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803" t="str">
        <f>feed!U803</f>
        <v>http://blocgame.com/stats.php?id=58755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20290</v>
      </c>
      <c r="AA803" s="8">
        <f>V803/N803</f>
        <v>42.949183303085299</v>
      </c>
      <c r="AB803" s="4">
        <f>N803/6</f>
        <v>91.833333333333329</v>
      </c>
      <c r="AC803" s="4">
        <f>V803/6</f>
        <v>3944.1666666666665</v>
      </c>
    </row>
    <row r="804" spans="1:29" x14ac:dyDescent="0.25">
      <c r="A804" t="str">
        <f>feed!A804</f>
        <v>argentina</v>
      </c>
      <c r="B804" t="str">
        <f>feed!B804</f>
        <v>argentina</v>
      </c>
      <c r="C804" t="str">
        <f>feed!C804</f>
        <v>Che Guevara League</v>
      </c>
      <c r="D804">
        <f>SUMPRODUCT(MID(0&amp;feed!D804,LARGE(INDEX(ISNUMBER(--MID(feed!D804,ROW($1:$19),1))*
ROW($1:$19),0),ROW($1:$19))+1,1)*10^ROW($1:$19)/10)</f>
        <v>35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5</v>
      </c>
      <c r="K804">
        <f>SUMPRODUCT(MID(0&amp;feed!K804,LARGE(INDEX(ISNUMBER(--MID(feed!K804,ROW($1:$19),1))*
ROW($1:$19),0),ROW($1:$19))+1,1)*10^ROW($1:$19)/10)</f>
        <v>16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547</v>
      </c>
      <c r="O804">
        <f>SUMPRODUCT(MID(0&amp;feed!O804,LARGE(INDEX(ISNUMBER(--MID(feed!O804,ROW($1:$5),1))*
ROW($1:$5),0),ROW($1:$5))+1,1)*10^ROW($1:$5)/10)</f>
        <v>428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Meagre</v>
      </c>
      <c r="S804">
        <f>IF(R804="None",0, IF(R804="Meagre",1.5, IF(R804="Small",3, IF(R804="Mediocre",4.5, IF(R804="Somewhat Large",6, IF(R804="Large",7.5, IF(R804="Powerful",9, IF(R804="Very Powerful",10,"Error"))))))))</f>
        <v>1.5</v>
      </c>
      <c r="T804" t="str">
        <f>feed!R804</f>
        <v>Caribbean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804" t="str">
        <f>feed!U804</f>
        <v>http://blocgame.com/stats.php?id=39074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13625</v>
      </c>
      <c r="AA804" s="8">
        <f>V804/N804</f>
        <v>36.563071297989033</v>
      </c>
      <c r="AB804" s="4">
        <f>N804/6</f>
        <v>91.166666666666671</v>
      </c>
      <c r="AC804" s="4">
        <f>V804/6</f>
        <v>3333.3333333333335</v>
      </c>
    </row>
    <row r="805" spans="1:29" x14ac:dyDescent="0.25">
      <c r="A805" t="str">
        <f>feed!A805</f>
        <v>Lothlï¿½rien001</v>
      </c>
      <c r="B805" t="str">
        <f>feed!B805</f>
        <v>Galadriel001</v>
      </c>
      <c r="C805">
        <f>feed!C805</f>
        <v>0</v>
      </c>
      <c r="D805">
        <f>SUMPRODUCT(MID(0&amp;feed!D805,LARGE(INDEX(ISNUMBER(--MID(feed!D805,ROW($1:$19),1))*
ROW($1:$19),0),ROW($1:$19))+1,1)*10^ROW($1:$19)/10)</f>
        <v>2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Finest of the 19th century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0</v>
      </c>
      <c r="I805" t="str">
        <f>feed!I805</f>
        <v>Undisciplined Rabble</v>
      </c>
      <c r="J805">
        <f>SUMPRODUCT(MID(0&amp;feed!J805,LARGE(INDEX(ISNUMBER(--MID(feed!J805,ROW($1:$19),1))*
ROW($1:$19),0),ROW($1:$19))+1,1)*10^ROW($1:$19)/10)</f>
        <v>1</v>
      </c>
      <c r="K805">
        <f>SUMPRODUCT(MID(0&amp;feed!K805,LARGE(INDEX(ISNUMBER(--MID(feed!K805,ROW($1:$19),1))*
ROW($1:$19),0),ROW($1:$19))+1,1)*10^ROW($1:$19)/10)</f>
        <v>3</v>
      </c>
      <c r="L805">
        <f>SUMPRODUCT(MID(0&amp;feed!L805,LARGE(INDEX(ISNUMBER(--MID(feed!L805,ROW($1:$19),1))*
ROW($1:$19),0),ROW($1:$19))+1,1)*10^ROW($1:$19)/10)</f>
        <v>3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547</v>
      </c>
      <c r="O805">
        <f>SUMPRODUCT(MID(0&amp;feed!O805,LARGE(INDEX(ISNUMBER(--MID(feed!O805,ROW($1:$5),1))*
ROW($1:$5),0),ROW($1:$5))+1,1)*10^ROW($1:$5)/10)</f>
        <v>1534</v>
      </c>
      <c r="P805" t="str">
        <f>feed!P805</f>
        <v>Untapped</v>
      </c>
      <c r="Q805">
        <f>IF(P805=0,40, IF(P805="Depleted",0, IF(P805="Near Depletion",10, IF(P805="Plentiful",70, IF(P805="Untapped",90,"Error")))))</f>
        <v>90</v>
      </c>
      <c r="R805" t="str">
        <f>feed!Q805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feed!R805</f>
        <v>Atlas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805" t="str">
        <f>feed!U805</f>
        <v>http://blocgame.com/stats.php?id=64167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1292</v>
      </c>
      <c r="AA805" s="8">
        <f>V805/N805</f>
        <v>6.4753199268738575</v>
      </c>
      <c r="AB805" s="4">
        <f>N805/6</f>
        <v>91.166666666666671</v>
      </c>
      <c r="AC805" s="4">
        <f>V805/6</f>
        <v>590.33333333333337</v>
      </c>
    </row>
    <row r="806" spans="1:29" x14ac:dyDescent="0.25">
      <c r="A806" t="str">
        <f>feed!A806</f>
        <v>theonehundred</v>
      </c>
      <c r="B806" t="str">
        <f>feed!B806</f>
        <v>theonehundred</v>
      </c>
      <c r="C806">
        <f>feed!C806</f>
        <v>0</v>
      </c>
      <c r="D806">
        <f>SUMPRODUCT(MID(0&amp;feed!D806,LARGE(INDEX(ISNUMBER(--MID(feed!D806,ROW($1:$19),1))*
ROW($1:$19),0),ROW($1:$19))+1,1)*10^ROW($1:$19)/10)</f>
        <v>8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15</v>
      </c>
      <c r="K806">
        <f>SUMPRODUCT(MID(0&amp;feed!K806,LARGE(INDEX(ISNUMBER(--MID(feed!K806,ROW($1:$19),1))*
ROW($1:$19),0),ROW($1:$19))+1,1)*10^ROW($1:$19)/10)</f>
        <v>2</v>
      </c>
      <c r="L806">
        <f>SUMPRODUCT(MID(0&amp;feed!L806,LARGE(INDEX(ISNUMBER(--MID(feed!L806,ROW($1:$19),1))*
ROW($1:$19),0),ROW($1:$19))+1,1)*10^ROW($1:$19)/10)</f>
        <v>2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546</v>
      </c>
      <c r="O806">
        <f>SUMPRODUCT(MID(0&amp;feed!O806,LARGE(INDEX(ISNUMBER(--MID(feed!O806,ROW($1:$5),1))*
ROW($1:$5),0),ROW($1:$5))+1,1)*10^ROW($1:$5)/10)</f>
        <v>2993</v>
      </c>
      <c r="P806" t="str">
        <f>feed!P806</f>
        <v>Untapped</v>
      </c>
      <c r="Q806">
        <f>IF(P806=0,40, IF(P806="Depleted",0, IF(P806="Near Depletion",10, IF(P806="Plentiful",70, IF(P806="Untapped",90,"Error")))))</f>
        <v>90</v>
      </c>
      <c r="R806" t="str">
        <f>feed!Q806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feed!R806</f>
        <v>Atlas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806" t="str">
        <f>feed!U806</f>
        <v>http://blocgame.com/stats.php?id=64336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18500</v>
      </c>
      <c r="AA806" s="8">
        <f>V806/N806</f>
        <v>36.630036630036628</v>
      </c>
      <c r="AB806" s="4">
        <f>N806/6</f>
        <v>91</v>
      </c>
      <c r="AC806" s="4">
        <f>V806/6</f>
        <v>3333.3333333333335</v>
      </c>
    </row>
    <row r="807" spans="1:29" x14ac:dyDescent="0.25">
      <c r="A807" t="str">
        <f>feed!A807</f>
        <v>Singapore no2</v>
      </c>
      <c r="B807" t="str">
        <f>feed!B807</f>
        <v>Caleb Neo</v>
      </c>
      <c r="C807" t="str">
        <f>feed!C807</f>
        <v>Dictators United</v>
      </c>
      <c r="D807">
        <f>SUMPRODUCT(MID(0&amp;feed!D807,LARGE(INDEX(ISNUMBER(--MID(feed!D807,ROW($1:$19),1))*
ROW($1:$19),0),ROW($1:$19))+1,1)*10^ROW($1:$19)/10)</f>
        <v>14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1</v>
      </c>
      <c r="I807" t="str">
        <f>feed!I807</f>
        <v>Standard</v>
      </c>
      <c r="J807">
        <f>SUMPRODUCT(MID(0&amp;feed!J807,LARGE(INDEX(ISNUMBER(--MID(feed!J807,ROW($1:$19),1))*
ROW($1:$19),0),ROW($1:$19))+1,1)*10^ROW($1:$19)/10)</f>
        <v>1</v>
      </c>
      <c r="K807">
        <f>SUMPRODUCT(MID(0&amp;feed!K807,LARGE(INDEX(ISNUMBER(--MID(feed!K807,ROW($1:$19),1))*
ROW($1:$19),0),ROW($1:$19))+1,1)*10^ROW($1:$19)/10)</f>
        <v>9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544</v>
      </c>
      <c r="O807">
        <f>SUMPRODUCT(MID(0&amp;feed!O807,LARGE(INDEX(ISNUMBER(--MID(feed!O807,ROW($1:$5),1))*
ROW($1:$5),0),ROW($1:$5))+1,1)*10^ROW($1:$5)/10)</f>
        <v>143</v>
      </c>
      <c r="P807" t="str">
        <f>feed!P807</f>
        <v>Untapped</v>
      </c>
      <c r="Q807">
        <f>IF(P807=0,40, IF(P807="Depleted",0, IF(P807="Near Depletion",10, IF(P807="Plentiful",70, IF(P807="Untapped",90,"Error")))))</f>
        <v>90</v>
      </c>
      <c r="R807" t="str">
        <f>feed!Q807</f>
        <v>Small</v>
      </c>
      <c r="S807">
        <f>IF(R807="None",0, IF(R807="Meagre",1.5, IF(R807="Small",3, IF(R807="Mediocre",4.5, IF(R807="Somewhat Large",6, IF(R807="Large",7.5, IF(R807="Powerful",9, IF(R807="Very Powerful",10,"Error"))))))))</f>
        <v>3</v>
      </c>
      <c r="T807" t="str">
        <f>feed!R807</f>
        <v>East Indies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07" t="str">
        <f>feed!U807</f>
        <v>http://blocgame.com/stats.php?id=64582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14750</v>
      </c>
      <c r="AA807" s="8">
        <f>V807/N807</f>
        <v>36.764705882352942</v>
      </c>
      <c r="AB807" s="4">
        <f>N807/6</f>
        <v>90.666666666666671</v>
      </c>
      <c r="AC807" s="4">
        <f>V807/6</f>
        <v>3333.3333333333335</v>
      </c>
    </row>
    <row r="808" spans="1:29" x14ac:dyDescent="0.25">
      <c r="A808" t="str">
        <f>feed!A808</f>
        <v>Planeptune</v>
      </c>
      <c r="B808" t="str">
        <f>feed!B808</f>
        <v>Nep-Nep</v>
      </c>
      <c r="C808" t="str">
        <f>feed!C808</f>
        <v>Interpol</v>
      </c>
      <c r="D808">
        <f>SUMPRODUCT(MID(0&amp;feed!D808,LARGE(INDEX(ISNUMBER(--MID(feed!D808,ROW($1:$19),1))*
ROW($1:$19),0),ROW($1:$19))+1,1)*10^ROW($1:$19)/10)</f>
        <v>52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27</v>
      </c>
      <c r="K808">
        <f>SUMPRODUCT(MID(0&amp;feed!K808,LARGE(INDEX(ISNUMBER(--MID(feed!K808,ROW($1:$19),1))*
ROW($1:$19),0),ROW($1:$19))+1,1)*10^ROW($1:$19)/10)</f>
        <v>12</v>
      </c>
      <c r="L808">
        <f>SUMPRODUCT(MID(0&amp;feed!L808,LARGE(INDEX(ISNUMBER(--MID(feed!L808,ROW($1:$19),1))*
ROW($1:$19),0),ROW($1:$19))+1,1)*10^ROW($1:$19)/10)</f>
        <v>4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543</v>
      </c>
      <c r="O808">
        <f>SUMPRODUCT(MID(0&amp;feed!O808,LARGE(INDEX(ISNUMBER(--MID(feed!O808,ROW($1:$5),1))*
ROW($1:$5),0),ROW($1:$5))+1,1)*10^ROW($1:$5)/10)</f>
        <v>406</v>
      </c>
      <c r="P808" t="str">
        <f>feed!P808</f>
        <v>Untapped</v>
      </c>
      <c r="Q808">
        <f>IF(P808=0,40, IF(P808="Depleted",0, IF(P808="Near Depletion",10, IF(P808="Plentiful",70, IF(P808="Untapped",90,"Error")))))</f>
        <v>90</v>
      </c>
      <c r="R808" t="str">
        <f>feed!Q808</f>
        <v>Mediocre</v>
      </c>
      <c r="S808">
        <f>IF(R808="None",0, IF(R808="Meagre",1.5, IF(R808="Small",3, IF(R808="Mediocre",4.5, IF(R808="Somewhat Large",6, IF(R808="Large",7.5, IF(R808="Powerful",9, IF(R808="Very Powerful",10,"Error"))))))))</f>
        <v>4.5</v>
      </c>
      <c r="T808" t="str">
        <f>feed!R808</f>
        <v>Pacific Rim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808" t="str">
        <f>feed!U808</f>
        <v>http://blocgame.com/stats.php?id=55590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16766</v>
      </c>
      <c r="AA808" s="8">
        <f>V808/N808</f>
        <v>43.307550644567222</v>
      </c>
      <c r="AB808" s="4">
        <f>N808/6</f>
        <v>90.5</v>
      </c>
      <c r="AC808" s="4">
        <f>V808/6</f>
        <v>3919.3333333333335</v>
      </c>
    </row>
    <row r="809" spans="1:29" x14ac:dyDescent="0.25">
      <c r="A809" t="str">
        <f>feed!A809</f>
        <v>Butt Munch Land</v>
      </c>
      <c r="B809" t="str">
        <f>feed!B809</f>
        <v>Butt Munch</v>
      </c>
      <c r="C809">
        <f>feed!C809</f>
        <v>0</v>
      </c>
      <c r="D809">
        <f>SUMPRODUCT(MID(0&amp;feed!D809,LARGE(INDEX(ISNUMBER(--MID(feed!D809,ROW($1:$19),1))*
ROW($1:$19),0),ROW($1:$19))+1,1)*10^ROW($1:$19)/10)</f>
        <v>3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14</v>
      </c>
      <c r="K809">
        <f>SUMPRODUCT(MID(0&amp;feed!K809,LARGE(INDEX(ISNUMBER(--MID(feed!K809,ROW($1:$19),1))*
ROW($1:$19),0),ROW($1:$19))+1,1)*10^ROW($1:$19)/10)</f>
        <v>4</v>
      </c>
      <c r="L809">
        <f>SUMPRODUCT(MID(0&amp;feed!L809,LARGE(INDEX(ISNUMBER(--MID(feed!L809,ROW($1:$19),1))*
ROW($1:$19),0),ROW($1:$19))+1,1)*10^ROW($1:$19)/10)</f>
        <v>2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543</v>
      </c>
      <c r="O809">
        <f>SUMPRODUCT(MID(0&amp;feed!O809,LARGE(INDEX(ISNUMBER(--MID(feed!O809,ROW($1:$5),1))*
ROW($1:$5),0),ROW($1:$5))+1,1)*10^ROW($1:$5)/10)</f>
        <v>2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feed!R809</f>
        <v>Mesoamerica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809" t="str">
        <f>feed!U809</f>
        <v>http://blocgame.com/stats.php?id=58540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3085</v>
      </c>
      <c r="AA809" s="8">
        <f>V809/N809</f>
        <v>9.8250460405156534</v>
      </c>
      <c r="AB809" s="4">
        <f>N809/6</f>
        <v>90.5</v>
      </c>
      <c r="AC809" s="4">
        <f>V809/6</f>
        <v>889.16666666666663</v>
      </c>
    </row>
    <row r="810" spans="1:29" x14ac:dyDescent="0.25">
      <c r="A810" t="str">
        <f>feed!A810</f>
        <v>hollywoodundead</v>
      </c>
      <c r="B810" t="str">
        <f>feed!B810</f>
        <v>batmanthing2222</v>
      </c>
      <c r="C810">
        <f>feed!C810</f>
        <v>0</v>
      </c>
      <c r="D810">
        <f>SUMPRODUCT(MID(0&amp;feed!D810,LARGE(INDEX(ISNUMBER(--MID(feed!D810,ROW($1:$19),1))*
ROW($1:$19),0),ROW($1:$19))+1,1)*10^ROW($1:$19)/10)</f>
        <v>9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Good</v>
      </c>
      <c r="H810">
        <f>SUMPRODUCT(MID(0&amp;feed!H810,LARGE(INDEX(ISNUMBER(--MID(feed!H810,ROW($1:$1),1))*
ROW($1:$1),0),ROW($1:$1))+1,1)*10^ROW($1:$1)/10)</f>
        <v>0</v>
      </c>
      <c r="I810" t="str">
        <f>feed!I810</f>
        <v>Undisciplined Rabble</v>
      </c>
      <c r="J810">
        <f>SUMPRODUCT(MID(0&amp;feed!J810,LARGE(INDEX(ISNUMBER(--MID(feed!J810,ROW($1:$19),1))*
ROW($1:$19),0),ROW($1:$19))+1,1)*10^ROW($1:$19)/10)</f>
        <v>38</v>
      </c>
      <c r="K810">
        <f>SUMPRODUCT(MID(0&amp;feed!K810,LARGE(INDEX(ISNUMBER(--MID(feed!K810,ROW($1:$19),1))*
ROW($1:$19),0),ROW($1:$19))+1,1)*10^ROW($1:$19)/10)</f>
        <v>6</v>
      </c>
      <c r="L810">
        <f>SUMPRODUCT(MID(0&amp;feed!L810,LARGE(INDEX(ISNUMBER(--MID(feed!L810,ROW($1:$19),1))*
ROW($1:$19),0),ROW($1:$19))+1,1)*10^ROW($1:$19)/10)</f>
        <v>2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543</v>
      </c>
      <c r="O810">
        <f>SUMPRODUCT(MID(0&amp;feed!O810,LARGE(INDEX(ISNUMBER(--MID(feed!O810,ROW($1:$5),1))*
ROW($1:$5),0),ROW($1:$5))+1,1)*10^ROW($1:$5)/10)</f>
        <v>1825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feed!R810</f>
        <v>Arabia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810" t="str">
        <f>feed!U810</f>
        <v>http://blocgame.com/stats.php?id=59629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2258</v>
      </c>
      <c r="AA810" s="8">
        <f>V810/N810</f>
        <v>9.6832412523020253</v>
      </c>
      <c r="AB810" s="4">
        <f>N810/6</f>
        <v>90.5</v>
      </c>
      <c r="AC810" s="4">
        <f>V810/6</f>
        <v>876.33333333333337</v>
      </c>
    </row>
    <row r="811" spans="1:29" x14ac:dyDescent="0.25">
      <c r="A811" t="str">
        <f>feed!A811</f>
        <v>Boru</v>
      </c>
      <c r="B811" t="str">
        <f>feed!B811</f>
        <v>Skillet9!</v>
      </c>
      <c r="C811" t="str">
        <f>feed!C811</f>
        <v>The United Nations</v>
      </c>
      <c r="D811">
        <f>SUMPRODUCT(MID(0&amp;feed!D811,LARGE(INDEX(ISNUMBER(--MID(feed!D811,ROW($1:$19),1))*
ROW($1:$19),0),ROW($1:$19))+1,1)*10^ROW($1:$19)/10)</f>
        <v>2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Good</v>
      </c>
      <c r="H811">
        <f>SUMPRODUCT(MID(0&amp;feed!H811,LARGE(INDEX(ISNUMBER(--MID(feed!H811,ROW($1:$1),1))*
ROW($1:$1),0),ROW($1:$1))+1,1)*10^ROW($1:$1)/10)</f>
        <v>1</v>
      </c>
      <c r="I811" t="str">
        <f>feed!I811</f>
        <v>Standard</v>
      </c>
      <c r="J811">
        <f>SUMPRODUCT(MID(0&amp;feed!J811,LARGE(INDEX(ISNUMBER(--MID(feed!J811,ROW($1:$19),1))*
ROW($1:$19),0),ROW($1:$19))+1,1)*10^ROW($1:$19)/10)</f>
        <v>107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4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543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>IF(P811=0,40, IF(P811="Depleted",0, IF(P811="Near Depletion",10, IF(P811="Plentiful",70, IF(P811="Untapped",90,"Error")))))</f>
        <v>90</v>
      </c>
      <c r="R811" t="str">
        <f>feed!Q811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feed!R811</f>
        <v>Mesopotamia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811" t="str">
        <f>feed!U811</f>
        <v>http://blocgame.com/stats.php?id=61318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>V811-H811*750-K811*375-L811*375</f>
        <v>9863</v>
      </c>
      <c r="AA811" s="8">
        <f>V811/N811</f>
        <v>25.069981583793737</v>
      </c>
      <c r="AB811" s="4">
        <f>N811/6</f>
        <v>90.5</v>
      </c>
      <c r="AC811" s="4">
        <f>V811/6</f>
        <v>2268.8333333333335</v>
      </c>
    </row>
    <row r="812" spans="1:29" x14ac:dyDescent="0.25">
      <c r="A812" t="str">
        <f>feed!A812</f>
        <v>Kgkerambit</v>
      </c>
      <c r="B812" t="str">
        <f>feed!B812</f>
        <v>Mrqayyum</v>
      </c>
      <c r="C812" t="str">
        <f>feed!C812</f>
        <v>The Order</v>
      </c>
      <c r="D812">
        <f>SUMPRODUCT(MID(0&amp;feed!D812,LARGE(INDEX(ISNUMBER(--MID(feed!D812,ROW($1:$19),1))*
ROW($1:$19),0),ROW($1:$19))+1,1)*10^ROW($1:$19)/10)</f>
        <v>146</v>
      </c>
      <c r="E812">
        <f>SUMPRODUCT(MID(0&amp;feed!E812,LARGE(INDEX(ISNUMBER(--MID(feed!E812,ROW($1:$19),1))*
ROW($1:$19),0),ROW($1:$19))+1,1)*10^ROW($1:$19)/10)</f>
        <v>2</v>
      </c>
      <c r="F812" t="str">
        <f>feed!F812</f>
        <v>Korean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3</v>
      </c>
      <c r="I812" t="str">
        <f>feed!I812</f>
        <v>Good</v>
      </c>
      <c r="J812">
        <f>SUMPRODUCT(MID(0&amp;feed!J812,LARGE(INDEX(ISNUMBER(--MID(feed!J812,ROW($1:$19),1))*
ROW($1:$19),0),ROW($1:$19))+1,1)*10^ROW($1:$19)/10)</f>
        <v>10</v>
      </c>
      <c r="K812">
        <f>SUMPRODUCT(MID(0&amp;feed!K812,LARGE(INDEX(ISNUMBER(--MID(feed!K812,ROW($1:$19),1))*
ROW($1:$19),0),ROW($1:$19))+1,1)*10^ROW($1:$19)/10)</f>
        <v>38</v>
      </c>
      <c r="L812">
        <f>SUMPRODUCT(MID(0&amp;feed!L812,LARGE(INDEX(ISNUMBER(--MID(feed!L812,ROW($1:$19),1))*
ROW($1:$19),0),ROW($1:$19))+1,1)*10^ROW($1:$19)/10)</f>
        <v>11</v>
      </c>
      <c r="M812" t="str">
        <f>feed!M812</f>
        <v>Free Market</v>
      </c>
      <c r="N812">
        <f>SUMPRODUCT(MID(0&amp;feed!N812,LARGE(INDEX(ISNUMBER(--MID(feed!N812,ROW($1:$5),1))*
ROW($1:$5),0),ROW($1:$5))+1,1)*10^ROW($1:$5)/10)</f>
        <v>540</v>
      </c>
      <c r="O812">
        <f>SUMPRODUCT(MID(0&amp;feed!O812,LARGE(INDEX(ISNUMBER(--MID(feed!O812,ROW($1:$5),1))*
ROW($1:$5),0),ROW($1:$5))+1,1)*10^ROW($1:$5)/10)</f>
        <v>315</v>
      </c>
      <c r="P812" t="str">
        <f>feed!P812</f>
        <v>Untapped</v>
      </c>
      <c r="Q812">
        <f>IF(P812=0,40, IF(P812="Depleted",0, IF(P812="Near Depletion",10, IF(P812="Plentiful",70, IF(P812="Untapped",90,"Error")))))</f>
        <v>90</v>
      </c>
      <c r="R812" t="str">
        <f>feed!Q812</f>
        <v>Very Powerful</v>
      </c>
      <c r="S812">
        <f>IF(R812="None",0, IF(R812="Meagre",1.5, IF(R812="Small",3, IF(R812="Mediocre",4.5, IF(R812="Somewhat Large",6, IF(R812="Large",7.5, IF(R812="Powerful",9, IF(R812="Very Powerful",10,"Error"))))))))</f>
        <v>10</v>
      </c>
      <c r="T812" t="str">
        <f>feed!R812</f>
        <v>East Indies</v>
      </c>
      <c r="U812" t="str">
        <f>feed!S812</f>
        <v>United States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812" t="str">
        <f>feed!U812</f>
        <v>http://blocgame.com/stats.php?id=61014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17205</v>
      </c>
      <c r="AA812" s="8">
        <f>V812/N812</f>
        <v>70.055555555555557</v>
      </c>
      <c r="AB812" s="4">
        <f>N812/6</f>
        <v>90</v>
      </c>
      <c r="AC812" s="4">
        <f>V812/6</f>
        <v>6305</v>
      </c>
    </row>
    <row r="813" spans="1:29" x14ac:dyDescent="0.25">
      <c r="A813" t="str">
        <f>feed!A813</f>
        <v>nbaworthy</v>
      </c>
      <c r="B813" t="str">
        <f>feed!B813</f>
        <v>nbaworthy</v>
      </c>
      <c r="C813">
        <f>feed!C813</f>
        <v>0</v>
      </c>
      <c r="D813">
        <f>SUMPRODUCT(MID(0&amp;feed!D813,LARGE(INDEX(ISNUMBER(--MID(feed!D813,ROW($1:$19),1))*
ROW($1:$19),0),ROW($1:$19))+1,1)*10^ROW($1:$19)/10)</f>
        <v>14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Good</v>
      </c>
      <c r="H813">
        <f>SUMPRODUCT(MID(0&amp;feed!H813,LARGE(INDEX(ISNUMBER(--MID(feed!H813,ROW($1:$1),1))*
ROW($1:$1),0),ROW($1:$1))+1,1)*10^ROW($1:$1)/10)</f>
        <v>0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57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540</v>
      </c>
      <c r="O813">
        <f>SUMPRODUCT(MID(0&amp;feed!O813,LARGE(INDEX(ISNUMBER(--MID(feed!O813,ROW($1:$5),1))*
ROW($1:$5),0),ROW($1:$5))+1,1)*10^ROW($1:$5)/10)</f>
        <v>0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Mediocre</v>
      </c>
      <c r="S813">
        <f>IF(R813="None",0, IF(R813="Meagre",1.5, IF(R813="Small",3, IF(R813="Mediocre",4.5, IF(R813="Somewhat Large",6, IF(R813="Large",7.5, IF(R813="Powerful",9, IF(R813="Very Powerful",10,"Error"))))))))</f>
        <v>4.5</v>
      </c>
      <c r="T813" t="str">
        <f>feed!R813</f>
        <v>China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13" t="str">
        <f>feed!U813</f>
        <v>http://blocgame.com/stats.php?id=64295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19250</v>
      </c>
      <c r="AA813" s="8">
        <f>V813/N813</f>
        <v>37.037037037037038</v>
      </c>
      <c r="AB813" s="4">
        <f>N813/6</f>
        <v>90</v>
      </c>
      <c r="AC813" s="4">
        <f>V813/6</f>
        <v>3333.3333333333335</v>
      </c>
    </row>
    <row r="814" spans="1:29" x14ac:dyDescent="0.25">
      <c r="A814" t="str">
        <f>feed!A814</f>
        <v>Much War</v>
      </c>
      <c r="B814" t="str">
        <f>feed!B814</f>
        <v>Dan The Magic Man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54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Normal</v>
      </c>
      <c r="H814">
        <f>SUMPRODUCT(MID(0&amp;feed!H814,LARGE(INDEX(ISNUMBER(--MID(feed!H814,ROW($1:$1),1))*
ROW($1:$1),0),ROW($1:$1))+1,1)*10^ROW($1:$1)/10)</f>
        <v>2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0</v>
      </c>
      <c r="K814">
        <f>SUMPRODUCT(MID(0&amp;feed!K814,LARGE(INDEX(ISNUMBER(--MID(feed!K814,ROW($1:$19),1))*
ROW($1:$19),0),ROW($1:$19))+1,1)*10^ROW($1:$19)/10)</f>
        <v>10</v>
      </c>
      <c r="L814">
        <f>SUMPRODUCT(MID(0&amp;feed!L814,LARGE(INDEX(ISNUMBER(--MID(feed!L814,ROW($1:$19),1))*
ROW($1:$19),0),ROW($1:$19))+1,1)*10^ROW($1:$19)/10)</f>
        <v>13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537</v>
      </c>
      <c r="O814">
        <f>SUMPRODUCT(MID(0&amp;feed!O814,LARGE(INDEX(ISNUMBER(--MID(feed!O814,ROW($1:$5),1))*
ROW($1:$5),0),ROW($1:$5))+1,1)*10^ROW($1:$5)/10)</f>
        <v>3396</v>
      </c>
      <c r="P814" t="str">
        <f>feed!P814</f>
        <v>Plentiful</v>
      </c>
      <c r="Q814">
        <f>IF(P814=0,40, IF(P814="Depleted",0, IF(P814="Near Depletion",10, IF(P814="Plentiful",70, IF(P814="Untapped",90,"Error")))))</f>
        <v>70</v>
      </c>
      <c r="R814" t="str">
        <f>feed!Q814</f>
        <v>Very Powerful</v>
      </c>
      <c r="S814">
        <f>IF(R814="None",0, IF(R814="Meagre",1.5, IF(R814="Small",3, IF(R814="Mediocre",4.5, IF(R814="Somewhat Large",6, IF(R814="Large",7.5, IF(R814="Powerful",9, IF(R814="Very Powerful",10,"Error"))))))))</f>
        <v>10</v>
      </c>
      <c r="T814" t="str">
        <f>feed!R814</f>
        <v>Mesopotamia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814" t="str">
        <f>feed!U814</f>
        <v>http://blocgame.com/stats.php?id=61645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30281</v>
      </c>
      <c r="AA814" s="8">
        <f>V814/N814</f>
        <v>75.243947858472993</v>
      </c>
      <c r="AB814" s="4">
        <f>N814/6</f>
        <v>89.5</v>
      </c>
      <c r="AC814" s="4">
        <f>V814/6</f>
        <v>6734.333333333333</v>
      </c>
    </row>
    <row r="815" spans="1:29" x14ac:dyDescent="0.25">
      <c r="A815" t="str">
        <f>feed!A815</f>
        <v>Jaymes</v>
      </c>
      <c r="B815" t="str">
        <f>feed!B815</f>
        <v>Jaymes1122</v>
      </c>
      <c r="C815" t="str">
        <f>feed!C815</f>
        <v>Steel Brotherhood</v>
      </c>
      <c r="D815">
        <f>SUMPRODUCT(MID(0&amp;feed!D815,LARGE(INDEX(ISNUMBER(--MID(feed!D815,ROW($1:$19),1))*
ROW($1:$19),0),ROW($1:$19))+1,1)*10^ROW($1:$19)/10)</f>
        <v>17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Nice</v>
      </c>
      <c r="H815">
        <f>SUMPRODUCT(MID(0&amp;feed!H815,LARGE(INDEX(ISNUMBER(--MID(feed!H815,ROW($1:$1),1))*
ROW($1:$1),0),ROW($1:$1))+1,1)*10^ROW($1:$1)/10)</f>
        <v>1</v>
      </c>
      <c r="I815" t="str">
        <f>feed!I815</f>
        <v>Elite</v>
      </c>
      <c r="J815">
        <f>SUMPRODUCT(MID(0&amp;feed!J815,LARGE(INDEX(ISNUMBER(--MID(feed!J815,ROW($1:$19),1))*
ROW($1:$19),0),ROW($1:$19))+1,1)*10^ROW($1:$19)/10)</f>
        <v>5</v>
      </c>
      <c r="K815">
        <f>SUMPRODUCT(MID(0&amp;feed!K815,LARGE(INDEX(ISNUMBER(--MID(feed!K815,ROW($1:$19),1))*
ROW($1:$19),0),ROW($1:$19))+1,1)*10^ROW($1:$19)/10)</f>
        <v>4</v>
      </c>
      <c r="L815">
        <f>SUMPRODUCT(MID(0&amp;feed!L815,LARGE(INDEX(ISNUMBER(--MID(feed!L815,ROW($1:$19),1))*
ROW($1:$19),0),ROW($1:$19))+1,1)*10^ROW($1:$19)/10)</f>
        <v>4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536</v>
      </c>
      <c r="O815">
        <f>SUMPRODUCT(MID(0&amp;feed!O815,LARGE(INDEX(ISNUMBER(--MID(feed!O815,ROW($1:$5),1))*
ROW($1:$5),0),ROW($1:$5))+1,1)*10^ROW($1:$5)/10)</f>
        <v>373</v>
      </c>
      <c r="P815" t="str">
        <f>feed!P815</f>
        <v>Near Depletion</v>
      </c>
      <c r="Q815">
        <f>IF(P815=0,40, IF(P815="Depleted",0, IF(P815="Near Depletion",10, IF(P815="Plentiful",70, IF(P815="Untapped",90,"Error")))))</f>
        <v>10</v>
      </c>
      <c r="R815" t="str">
        <f>feed!Q815</f>
        <v>Small</v>
      </c>
      <c r="S815">
        <f>IF(R815="None",0, IF(R815="Meagre",1.5, IF(R815="Small",3, IF(R815="Mediocre",4.5, IF(R815="Somewhat Large",6, IF(R815="Large",7.5, IF(R815="Powerful",9, IF(R815="Very Powerful",10,"Error"))))))))</f>
        <v>3</v>
      </c>
      <c r="T815" t="str">
        <f>feed!R815</f>
        <v>The Subcontinent</v>
      </c>
      <c r="U815" t="str">
        <f>feed!S815</f>
        <v>United States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815" t="str">
        <f>feed!U815</f>
        <v>http://blocgame.com/stats.php?id=64779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16195</v>
      </c>
      <c r="AA815" s="8">
        <f>V815/N815</f>
        <v>37.210820895522389</v>
      </c>
      <c r="AB815" s="4">
        <f>N815/6</f>
        <v>89.333333333333329</v>
      </c>
      <c r="AC815" s="4">
        <f>V815/6</f>
        <v>3324.1666666666665</v>
      </c>
    </row>
    <row r="816" spans="1:29" x14ac:dyDescent="0.25">
      <c r="A816" t="str">
        <f>feed!A816</f>
        <v>UzFuckIstan</v>
      </c>
      <c r="B816" t="str">
        <f>feed!B816</f>
        <v>JoeMama</v>
      </c>
      <c r="C816">
        <f>feed!C816</f>
        <v>0</v>
      </c>
      <c r="D816">
        <f>SUMPRODUCT(MID(0&amp;feed!D816,LARGE(INDEX(ISNUMBER(--MID(feed!D816,ROW($1:$19),1))*
ROW($1:$19),0),ROW($1:$19))+1,1)*10^ROW($1:$19)/10)</f>
        <v>7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Normal</v>
      </c>
      <c r="H816">
        <f>SUMPRODUCT(MID(0&amp;feed!H816,LARGE(INDEX(ISNUMBER(--MID(feed!H816,ROW($1:$1),1))*
ROW($1:$1),0),ROW($1:$1))+1,1)*10^ROW($1:$1)/10)</f>
        <v>0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159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0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535</v>
      </c>
      <c r="O816">
        <f>SUMPRODUCT(MID(0&amp;feed!O816,LARGE(INDEX(ISNUMBER(--MID(feed!O816,ROW($1:$5),1))*
ROW($1:$5),0),ROW($1:$5))+1,1)*10^ROW($1:$5)/10)</f>
        <v>0</v>
      </c>
      <c r="P816" t="str">
        <f>feed!P816</f>
        <v>Untapped</v>
      </c>
      <c r="Q816">
        <f>IF(P816=0,40, IF(P816="Depleted",0, IF(P816="Near Depletion",10, IF(P816="Plentiful",70, IF(P816="Untapped",90,"Error")))))</f>
        <v>90</v>
      </c>
      <c r="R816" t="str">
        <f>feed!Q816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feed!R816</f>
        <v>Caribbean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816" t="str">
        <f>feed!U816</f>
        <v>http://blocgame.com/stats.php?id=63492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4377</v>
      </c>
      <c r="AA816" s="8">
        <f>V816/N816</f>
        <v>9.5831775700934578</v>
      </c>
      <c r="AB816" s="4">
        <f>N816/6</f>
        <v>89.166666666666671</v>
      </c>
      <c r="AC816" s="4">
        <f>V816/6</f>
        <v>854.5</v>
      </c>
    </row>
    <row r="817" spans="1:29" x14ac:dyDescent="0.25">
      <c r="A817" t="str">
        <f>feed!A817</f>
        <v>Saladah</v>
      </c>
      <c r="B817" t="str">
        <f>feed!B817</f>
        <v>Lannes</v>
      </c>
      <c r="C817" t="str">
        <f>feed!C817</f>
        <v>The Order</v>
      </c>
      <c r="D817">
        <f>SUMPRODUCT(MID(0&amp;feed!D817,LARGE(INDEX(ISNUMBER(--MID(feed!D817,ROW($1:$19),1))*
ROW($1:$19),0),ROW($1:$19))+1,1)*10^ROW($1:$19)/10)</f>
        <v>71</v>
      </c>
      <c r="E817">
        <f>SUMPRODUCT(MID(0&amp;feed!E817,LARGE(INDEX(ISNUMBER(--MID(feed!E817,ROW($1:$19),1))*
ROW($1:$19),0),ROW($1:$19))+1,1)*10^ROW($1:$19)/10)</f>
        <v>1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2</v>
      </c>
      <c r="I817" t="str">
        <f>feed!I817</f>
        <v>Good</v>
      </c>
      <c r="J817">
        <f>SUMPRODUCT(MID(0&amp;feed!J817,LARGE(INDEX(ISNUMBER(--MID(feed!J817,ROW($1:$19),1))*
ROW($1:$19),0),ROW($1:$19))+1,1)*10^ROW($1:$19)/10)</f>
        <v>3</v>
      </c>
      <c r="K817">
        <f>SUMPRODUCT(MID(0&amp;feed!K817,LARGE(INDEX(ISNUMBER(--MID(feed!K817,ROW($1:$19),1))*
ROW($1:$19),0),ROW($1:$19))+1,1)*10^ROW($1:$19)/10)</f>
        <v>16</v>
      </c>
      <c r="L817">
        <f>SUMPRODUCT(MID(0&amp;feed!L817,LARGE(INDEX(ISNUMBER(--MID(feed!L817,ROW($1:$19),1))*
ROW($1:$19),0),ROW($1:$19))+1,1)*10^ROW($1:$19)/10)</f>
        <v>11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534</v>
      </c>
      <c r="O817">
        <f>SUMPRODUCT(MID(0&amp;feed!O817,LARGE(INDEX(ISNUMBER(--MID(feed!O817,ROW($1:$5),1))*
ROW($1:$5),0),ROW($1:$5))+1,1)*10^ROW($1:$5)/10)</f>
        <v>2833</v>
      </c>
      <c r="P817">
        <f>feed!P817</f>
        <v>0</v>
      </c>
      <c r="Q817">
        <f>IF(P817=0,40, IF(P817="Depleted",0, IF(P817="Near Depletion",10, IF(P817="Plentiful",70, IF(P817="Untapped",90,"Error")))))</f>
        <v>40</v>
      </c>
      <c r="R817" t="str">
        <f>feed!Q817</f>
        <v>Mediocre</v>
      </c>
      <c r="S817">
        <f>IF(R817="None",0, IF(R817="Meagre",1.5, IF(R817="Small",3, IF(R817="Mediocre",4.5, IF(R817="Somewhat Large",6, IF(R817="Large",7.5, IF(R817="Powerful",9, IF(R817="Very Powerful",10,"Error"))))))))</f>
        <v>4.5</v>
      </c>
      <c r="T817" t="str">
        <f>feed!R817</f>
        <v>Persia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817" t="str">
        <f>feed!U817</f>
        <v>http://blocgame.com/stats.php?id=65004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11582</v>
      </c>
      <c r="AA817" s="8">
        <f>V817/N817</f>
        <v>43.458801498127343</v>
      </c>
      <c r="AB817" s="4">
        <f>N817/6</f>
        <v>89</v>
      </c>
      <c r="AC817" s="4">
        <f>V817/6</f>
        <v>3867.8333333333335</v>
      </c>
    </row>
    <row r="818" spans="1:29" x14ac:dyDescent="0.25">
      <c r="A818" t="str">
        <f>feed!A818</f>
        <v>ileristanistan</v>
      </c>
      <c r="B818" t="str">
        <f>feed!B818</f>
        <v>TheLongFootOfTheLaw</v>
      </c>
      <c r="C818" t="str">
        <f>feed!C818</f>
        <v>The Order</v>
      </c>
      <c r="D818">
        <f>SUMPRODUCT(MID(0&amp;feed!D818,LARGE(INDEX(ISNUMBER(--MID(feed!D818,ROW($1:$19),1))*
ROW($1:$19),0),ROW($1:$19))+1,1)*10^ROW($1:$19)/10)</f>
        <v>201</v>
      </c>
      <c r="E818">
        <f>SUMPRODUCT(MID(0&amp;feed!E818,LARGE(INDEX(ISNUMBER(--MID(feed!E818,ROW($1:$19),1))*
ROW($1:$19),0),ROW($1:$19))+1,1)*10^ROW($1:$19)/10)</f>
        <v>11</v>
      </c>
      <c r="F818" t="str">
        <f>feed!F818</f>
        <v>Second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3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0</v>
      </c>
      <c r="K818">
        <f>SUMPRODUCT(MID(0&amp;feed!K818,LARGE(INDEX(ISNUMBER(--MID(feed!K818,ROW($1:$19),1))*
ROW($1:$19),0),ROW($1:$19))+1,1)*10^ROW($1:$19)/10)</f>
        <v>44</v>
      </c>
      <c r="L818">
        <f>SUMPRODUCT(MID(0&amp;feed!L818,LARGE(INDEX(ISNUMBER(--MID(feed!L818,ROW($1:$19),1))*
ROW($1:$19),0),ROW($1:$19))+1,1)*10^ROW($1:$19)/10)</f>
        <v>10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531</v>
      </c>
      <c r="O818">
        <f>SUMPRODUCT(MID(0&amp;feed!O818,LARGE(INDEX(ISNUMBER(--MID(feed!O818,ROW($1:$5),1))*
ROW($1:$5),0),ROW($1:$5))+1,1)*10^ROW($1:$5)/10)</f>
        <v>498</v>
      </c>
      <c r="P818" t="str">
        <f>feed!P818</f>
        <v>Untapped</v>
      </c>
      <c r="Q818">
        <f>IF(P818=0,40, IF(P818="Depleted",0, IF(P818="Near Depletion",10, IF(P818="Plentiful",70, IF(P818="Untapped",90,"Error")))))</f>
        <v>90</v>
      </c>
      <c r="R818" t="str">
        <f>feed!Q818</f>
        <v>Very Powerful</v>
      </c>
      <c r="S818">
        <f>IF(R818="None",0, IF(R818="Meagre",1.5, IF(R818="Small",3, IF(R818="Mediocre",4.5, IF(R818="Somewhat Large",6, IF(R818="Large",7.5, IF(R818="Powerful",9, IF(R818="Very Powerful",10,"Error"))))))))</f>
        <v>10</v>
      </c>
      <c r="T818" t="str">
        <f>feed!R818</f>
        <v>China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818" t="str">
        <f>feed!U818</f>
        <v>http://blocgame.com/stats.php?id=63622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17591</v>
      </c>
      <c r="AA818" s="8">
        <f>V818/N818</f>
        <v>75.500941619585689</v>
      </c>
      <c r="AB818" s="4">
        <f>N818/6</f>
        <v>88.5</v>
      </c>
      <c r="AC818" s="4">
        <f>V818/6</f>
        <v>6681.833333333333</v>
      </c>
    </row>
    <row r="819" spans="1:29" x14ac:dyDescent="0.25">
      <c r="A819" t="str">
        <f>feed!A819</f>
        <v>Carthya</v>
      </c>
      <c r="B819" t="str">
        <f>feed!B819</f>
        <v>Eckbert</v>
      </c>
      <c r="C819">
        <f>feed!C819</f>
        <v>0</v>
      </c>
      <c r="D819">
        <f>SUMPRODUCT(MID(0&amp;feed!D819,LARGE(INDEX(ISNUMBER(--MID(feed!D819,ROW($1:$19),1))*
ROW($1:$19),0),ROW($1:$19))+1,1)*10^ROW($1:$19)/10)</f>
        <v>13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Good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66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1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530</v>
      </c>
      <c r="O819">
        <f>SUMPRODUCT(MID(0&amp;feed!O819,LARGE(INDEX(ISNUMBER(--MID(feed!O819,ROW($1:$5),1))*
ROW($1:$5),0),ROW($1:$5))+1,1)*10^ROW($1:$5)/10)</f>
        <v>1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feed!R819</f>
        <v>Mesoamerica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819" t="str">
        <f>feed!U819</f>
        <v>http://blocgame.com/stats.php?id=63949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6175</v>
      </c>
      <c r="AA819" s="8">
        <f>V819/N819</f>
        <v>14.481132075471699</v>
      </c>
      <c r="AB819" s="4">
        <f>N819/6</f>
        <v>88.333333333333329</v>
      </c>
      <c r="AC819" s="4">
        <f>V819/6</f>
        <v>1279.1666666666667</v>
      </c>
    </row>
    <row r="820" spans="1:29" x14ac:dyDescent="0.25">
      <c r="A820" t="str">
        <f>feed!A820</f>
        <v>Indian cobra</v>
      </c>
      <c r="B820" t="str">
        <f>feed!B820</f>
        <v>Indian cobra</v>
      </c>
      <c r="C820">
        <f>feed!C820</f>
        <v>0</v>
      </c>
      <c r="D820">
        <f>SUMPRODUCT(MID(0&amp;feed!D820,LARGE(INDEX(ISNUMBER(--MID(feed!D820,ROW($1:$19),1))*
ROW($1:$19),0),ROW($1:$19))+1,1)*10^ROW($1:$19)/10)</f>
        <v>8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143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530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Meagre</v>
      </c>
      <c r="S820">
        <f>IF(R820="None",0, IF(R820="Meagre",1.5, IF(R820="Small",3, IF(R820="Mediocre",4.5, IF(R820="Somewhat Large",6, IF(R820="Large",7.5, IF(R820="Powerful",9, IF(R820="Very Powerful",10,"Error"))))))))</f>
        <v>1.5</v>
      </c>
      <c r="T820" t="str">
        <f>feed!R820</f>
        <v>Caribbean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820" t="str">
        <f>feed!U820</f>
        <v>http://blocgame.com/stats.php?id=64677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15750</v>
      </c>
      <c r="AA820" s="8">
        <f>V820/N820</f>
        <v>31.132075471698112</v>
      </c>
      <c r="AB820" s="4">
        <f>N820/6</f>
        <v>88.333333333333329</v>
      </c>
      <c r="AC820" s="4">
        <f>V820/6</f>
        <v>2750</v>
      </c>
    </row>
    <row r="821" spans="1:29" x14ac:dyDescent="0.25">
      <c r="A821" t="str">
        <f>feed!A821</f>
        <v>York Island</v>
      </c>
      <c r="B821" t="str">
        <f>feed!B821</f>
        <v>Sir York</v>
      </c>
      <c r="C821" t="str">
        <f>feed!C821</f>
        <v>PIRATES</v>
      </c>
      <c r="D821">
        <f>SUMPRODUCT(MID(0&amp;feed!D821,LARGE(INDEX(ISNUMBER(--MID(feed!D821,ROW($1:$19),1))*
ROW($1:$19),0),ROW($1:$19))+1,1)*10^ROW($1:$19)/10)</f>
        <v>42</v>
      </c>
      <c r="E821">
        <f>SUMPRODUCT(MID(0&amp;feed!E821,LARGE(INDEX(ISNUMBER(--MID(feed!E821,ROW($1:$19),1))*
ROW($1:$19),0),ROW($1:$19))+1,1)*10^ROW($1:$19)/10)</f>
        <v>1</v>
      </c>
      <c r="F821" t="str">
        <f>feed!F821</f>
        <v>Second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2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4</v>
      </c>
      <c r="K821">
        <f>SUMPRODUCT(MID(0&amp;feed!K821,LARGE(INDEX(ISNUMBER(--MID(feed!K821,ROW($1:$19),1))*
ROW($1:$19),0),ROW($1:$19))+1,1)*10^ROW($1:$19)/10)</f>
        <v>18</v>
      </c>
      <c r="L821">
        <f>SUMPRODUCT(MID(0&amp;feed!L821,LARGE(INDEX(ISNUMBER(--MID(feed!L821,ROW($1:$19),1))*
ROW($1:$19),0),ROW($1:$19))+1,1)*10^ROW($1:$19)/10)</f>
        <v>5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528</v>
      </c>
      <c r="O821">
        <f>SUMPRODUCT(MID(0&amp;feed!O821,LARGE(INDEX(ISNUMBER(--MID(feed!O821,ROW($1:$5),1))*
ROW($1:$5),0),ROW($1:$5))+1,1)*10^ROW($1:$5)/10)</f>
        <v>381</v>
      </c>
      <c r="P821" t="str">
        <f>feed!P821</f>
        <v>Untapped</v>
      </c>
      <c r="Q821">
        <f>IF(P821=0,40, IF(P821="Depleted",0, IF(P821="Near Depletion",10, IF(P821="Plentiful",70, IF(P821="Untapped",90,"Error")))))</f>
        <v>90</v>
      </c>
      <c r="R821" t="str">
        <f>feed!Q821</f>
        <v>Large</v>
      </c>
      <c r="S821">
        <f>IF(R821="None",0, IF(R821="Meagre",1.5, IF(R821="Small",3, IF(R821="Mediocre",4.5, IF(R821="Somewhat Large",6, IF(R821="Large",7.5, IF(R821="Powerful",9, IF(R821="Very Powerful",10,"Error"))))))))</f>
        <v>7.5</v>
      </c>
      <c r="T821" t="str">
        <f>feed!R821</f>
        <v>Caribbean</v>
      </c>
      <c r="U821" t="str">
        <f>feed!S821</f>
        <v>United States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821" t="str">
        <f>feed!U821</f>
        <v>http://blocgame.com/stats.php?id=64122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25982</v>
      </c>
      <c r="AA821" s="8">
        <f>V821/N821</f>
        <v>68.384469696969703</v>
      </c>
      <c r="AB821" s="4">
        <f>N821/6</f>
        <v>88</v>
      </c>
      <c r="AC821" s="4">
        <f>V821/6</f>
        <v>6017.833333333333</v>
      </c>
    </row>
    <row r="822" spans="1:29" x14ac:dyDescent="0.25">
      <c r="A822" t="str">
        <f>feed!A822</f>
        <v>bird land</v>
      </c>
      <c r="B822" t="str">
        <f>feed!B822</f>
        <v>birdjoseph</v>
      </c>
      <c r="C822">
        <f>feed!C822</f>
        <v>0</v>
      </c>
      <c r="D822">
        <f>SUMPRODUCT(MID(0&amp;feed!D822,LARGE(INDEX(ISNUMBER(--MID(feed!D822,ROW($1:$19),1))*
ROW($1:$19),0),ROW($1:$19))+1,1)*10^ROW($1:$19)/10)</f>
        <v>3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Angelic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93</v>
      </c>
      <c r="K822">
        <f>SUMPRODUCT(MID(0&amp;feed!K822,LARGE(INDEX(ISNUMBER(--MID(feed!K822,ROW($1:$19),1))*
ROW($1:$19),0),ROW($1:$19))+1,1)*10^ROW($1:$19)/10)</f>
        <v>1</v>
      </c>
      <c r="L822">
        <f>SUMPRODUCT(MID(0&amp;feed!L822,LARGE(INDEX(ISNUMBER(--MID(feed!L822,ROW($1:$19),1))*
ROW($1:$19),0),ROW($1:$19))+1,1)*10^ROW($1:$19)/10)</f>
        <v>0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527</v>
      </c>
      <c r="O822">
        <f>SUMPRODUCT(MID(0&amp;feed!O822,LARGE(INDEX(ISNUMBER(--MID(feed!O822,ROW($1:$5),1))*
ROW($1:$5),0),ROW($1:$5))+1,1)*10^ROW($1:$5)/10)</f>
        <v>343</v>
      </c>
      <c r="P822" t="str">
        <f>feed!P822</f>
        <v>Untapped</v>
      </c>
      <c r="Q822">
        <f>IF(P822=0,40, IF(P822="Depleted",0, IF(P822="Near Depletion",10, IF(P822="Plentiful",70, IF(P822="Untapped",90,"Error")))))</f>
        <v>90</v>
      </c>
      <c r="R822" t="str">
        <f>feed!Q822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feed!R822</f>
        <v>China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822" t="str">
        <f>feed!U822</f>
        <v>http://blocgame.com/stats.php?id=61878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8663</v>
      </c>
      <c r="AA822" s="8">
        <f>V822/N822</f>
        <v>17.149905123339657</v>
      </c>
      <c r="AB822" s="4">
        <f>N822/6</f>
        <v>87.833333333333329</v>
      </c>
      <c r="AC822" s="4">
        <f>V822/6</f>
        <v>1506.3333333333333</v>
      </c>
    </row>
    <row r="823" spans="1:29" x14ac:dyDescent="0.25">
      <c r="A823" t="str">
        <f>feed!A823</f>
        <v>superpower</v>
      </c>
      <c r="B823" t="str">
        <f>feed!B823</f>
        <v>super</v>
      </c>
      <c r="C823" t="str">
        <f>feed!C823</f>
        <v>PIRATES</v>
      </c>
      <c r="D823">
        <f>SUMPRODUCT(MID(0&amp;feed!D823,LARGE(INDEX(ISNUMBER(--MID(feed!D823,ROW($1:$19),1))*
ROW($1:$19),0),ROW($1:$19))+1,1)*10^ROW($1:$19)/10)</f>
        <v>1</v>
      </c>
      <c r="E823">
        <f>SUMPRODUCT(MID(0&amp;feed!E823,LARGE(INDEX(ISNUMBER(--MID(feed!E823,ROW($1:$19),1))*
ROW($1:$19),0),ROW($1:$19))+1,1)*10^ROW($1:$19)/10)</f>
        <v>0</v>
      </c>
      <c r="F823" t="str">
        <f>feed!F823</f>
        <v>Second World War surplus</v>
      </c>
      <c r="G823" t="str">
        <f>feed!G823</f>
        <v>Questionable</v>
      </c>
      <c r="H823">
        <f>SUMPRODUCT(MID(0&amp;feed!H823,LARGE(INDEX(ISNUMBER(--MID(feed!H823,ROW($1:$1),1))*
ROW($1:$1),0),ROW($1:$1))+1,1)*10^ROW($1:$1)/10)</f>
        <v>0</v>
      </c>
      <c r="I823" t="str">
        <f>feed!I823</f>
        <v>Standard</v>
      </c>
      <c r="J823">
        <f>SUMPRODUCT(MID(0&amp;feed!J823,LARGE(INDEX(ISNUMBER(--MID(feed!J823,ROW($1:$19),1))*
ROW($1:$19),0),ROW($1:$19))+1,1)*10^ROW($1:$19)/10)</f>
        <v>28</v>
      </c>
      <c r="K823">
        <f>SUMPRODUCT(MID(0&amp;feed!K823,LARGE(INDEX(ISNUMBER(--MID(feed!K823,ROW($1:$19),1))*
ROW($1:$19),0),ROW($1:$19))+1,1)*10^ROW($1:$19)/10)</f>
        <v>15</v>
      </c>
      <c r="L823">
        <f>SUMPRODUCT(MID(0&amp;feed!L823,LARGE(INDEX(ISNUMBER(--MID(feed!L823,ROW($1:$19),1))*
ROW($1:$19),0),ROW($1:$19))+1,1)*10^ROW($1:$19)/10)</f>
        <v>5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527</v>
      </c>
      <c r="O823">
        <f>SUMPRODUCT(MID(0&amp;feed!O823,LARGE(INDEX(ISNUMBER(--MID(feed!O823,ROW($1:$5),1))*
ROW($1:$5),0),ROW($1:$5))+1,1)*10^ROW($1:$5)/10)</f>
        <v>1654</v>
      </c>
      <c r="P823" t="str">
        <f>feed!P823</f>
        <v>Near Depletion</v>
      </c>
      <c r="Q823">
        <f>IF(P823=0,40, IF(P823="Depleted",0, IF(P823="Near Depletion",10, IF(P823="Plentiful",70, IF(P823="Untapped",90,"Error")))))</f>
        <v>10</v>
      </c>
      <c r="R823" t="str">
        <f>feed!Q823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feed!R823</f>
        <v>Persia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823" t="str">
        <f>feed!U823</f>
        <v>http://blocgame.com/stats.php?id=64012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3373</v>
      </c>
      <c r="AA823" s="8">
        <f>V823/N823</f>
        <v>20.631878557874764</v>
      </c>
      <c r="AB823" s="4">
        <f>N823/6</f>
        <v>87.833333333333329</v>
      </c>
      <c r="AC823" s="4">
        <f>V823/6</f>
        <v>1812.1666666666667</v>
      </c>
    </row>
    <row r="824" spans="1:29" x14ac:dyDescent="0.25">
      <c r="A824" t="str">
        <f>feed!A824</f>
        <v>Global Empire</v>
      </c>
      <c r="B824" t="str">
        <f>feed!B824</f>
        <v>Blocemperor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14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40</v>
      </c>
      <c r="K824">
        <f>SUMPRODUCT(MID(0&amp;feed!K824,LARGE(INDEX(ISNUMBER(--MID(feed!K824,ROW($1:$19),1))*
ROW($1:$19),0),ROW($1:$19))+1,1)*10^ROW($1:$19)/10)</f>
        <v>3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519</v>
      </c>
      <c r="O824">
        <f>SUMPRODUCT(MID(0&amp;feed!O824,LARGE(INDEX(ISNUMBER(--MID(feed!O824,ROW($1:$5),1))*
ROW($1:$5),0),ROW($1:$5))+1,1)*10^ROW($1:$5)/10)</f>
        <v>163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Powerful</v>
      </c>
      <c r="S824">
        <f>IF(R824="None",0, IF(R824="Meagre",1.5, IF(R824="Small",3, IF(R824="Mediocre",4.5, IF(R824="Somewhat Large",6, IF(R824="Large",7.5, IF(R824="Powerful",9, IF(R824="Very Powerful",10,"Error"))))))))</f>
        <v>9</v>
      </c>
      <c r="T824" t="str">
        <f>feed!R824</f>
        <v>Southern Africa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824" t="str">
        <f>feed!U824</f>
        <v>http://blocgame.com/stats.php?id=63986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28507</v>
      </c>
      <c r="AA824" s="8">
        <f>V824/N824</f>
        <v>57.094412331406552</v>
      </c>
      <c r="AB824" s="4">
        <f>N824/6</f>
        <v>86.5</v>
      </c>
      <c r="AC824" s="4">
        <f>V824/6</f>
        <v>4938.666666666667</v>
      </c>
    </row>
    <row r="825" spans="1:29" x14ac:dyDescent="0.25">
      <c r="A825" t="str">
        <f>feed!A825</f>
        <v>Luskwood</v>
      </c>
      <c r="B825" t="str">
        <f>feed!B825</f>
        <v>HylerVolfhelm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98</v>
      </c>
      <c r="E825">
        <f>SUMPRODUCT(MID(0&amp;feed!E825,LARGE(INDEX(ISNUMBER(--MID(feed!E825,ROW($1:$19),1))*
ROW($1:$19),0),ROW($1:$19))+1,1)*10^ROW($1:$19)/10)</f>
        <v>4</v>
      </c>
      <c r="F825" t="str">
        <f>feed!F825</f>
        <v>Korean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5</v>
      </c>
      <c r="K825">
        <f>SUMPRODUCT(MID(0&amp;feed!K825,LARGE(INDEX(ISNUMBER(--MID(feed!K825,ROW($1:$19),1))*
ROW($1:$19),0),ROW($1:$19))+1,1)*10^ROW($1:$19)/10)</f>
        <v>25</v>
      </c>
      <c r="L825">
        <f>SUMPRODUCT(MID(0&amp;feed!L825,LARGE(INDEX(ISNUMBER(--MID(feed!L825,ROW($1:$19),1))*
ROW($1:$19),0),ROW($1:$19))+1,1)*10^ROW($1:$19)/10)</f>
        <v>8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518</v>
      </c>
      <c r="O825">
        <f>SUMPRODUCT(MID(0&amp;feed!O825,LARGE(INDEX(ISNUMBER(--MID(feed!O825,ROW($1:$5),1))*
ROW($1:$5),0),ROW($1:$5))+1,1)*10^ROW($1:$5)/10)</f>
        <v>329</v>
      </c>
      <c r="P825" t="str">
        <f>feed!P825</f>
        <v>Untapped</v>
      </c>
      <c r="Q825">
        <f>IF(P825=0,40, IF(P825="Depleted",0, IF(P825="Near Depletion",10, IF(P825="Plentiful",70, IF(P825="Untapped",90,"Error")))))</f>
        <v>90</v>
      </c>
      <c r="R825" t="str">
        <f>feed!Q825</f>
        <v>Very Powerful</v>
      </c>
      <c r="S825">
        <f>IF(R825="None",0, IF(R825="Meagre",1.5, IF(R825="Small",3, IF(R825="Mediocre",4.5, IF(R825="Somewhat Large",6, IF(R825="Large",7.5, IF(R825="Powerful",9, IF(R825="Very Powerful",10,"Error"))))))))</f>
        <v>10</v>
      </c>
      <c r="T825" t="str">
        <f>feed!R825</f>
        <v>The Subcontinent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825" t="str">
        <f>feed!U825</f>
        <v>http://blocgame.com/stats.php?id=63171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23119</v>
      </c>
      <c r="AA825" s="8">
        <f>V825/N825</f>
        <v>71.416988416988417</v>
      </c>
      <c r="AB825" s="4">
        <f>N825/6</f>
        <v>86.333333333333329</v>
      </c>
      <c r="AC825" s="4">
        <f>V825/6</f>
        <v>6165.666666666667</v>
      </c>
    </row>
    <row r="826" spans="1:29" x14ac:dyDescent="0.25">
      <c r="A826" t="str">
        <f>feed!A826</f>
        <v>Rare_Pepes</v>
      </c>
      <c r="B826" t="str">
        <f>feed!B826</f>
        <v>Karl_M.</v>
      </c>
      <c r="C826" t="str">
        <f>feed!C826</f>
        <v>The Khilafah</v>
      </c>
      <c r="D826">
        <f>SUMPRODUCT(MID(0&amp;feed!D826,LARGE(INDEX(ISNUMBER(--MID(feed!D826,ROW($1:$19),1))*
ROW($1:$19),0),ROW($1:$19))+1,1)*10^ROW($1:$19)/10)</f>
        <v>32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2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36</v>
      </c>
      <c r="K826">
        <f>SUMPRODUCT(MID(0&amp;feed!K826,LARGE(INDEX(ISNUMBER(--MID(feed!K826,ROW($1:$19),1))*
ROW($1:$19),0),ROW($1:$19))+1,1)*10^ROW($1:$19)/10)</f>
        <v>9</v>
      </c>
      <c r="L826">
        <f>SUMPRODUCT(MID(0&amp;feed!L826,LARGE(INDEX(ISNUMBER(--MID(feed!L826,ROW($1:$19),1))*
ROW($1:$19),0),ROW($1:$19))+1,1)*10^ROW($1:$19)/10)</f>
        <v>6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518</v>
      </c>
      <c r="O826">
        <f>SUMPRODUCT(MID(0&amp;feed!O826,LARGE(INDEX(ISNUMBER(--MID(feed!O826,ROW($1:$5),1))*
ROW($1:$5),0),ROW($1:$5))+1,1)*10^ROW($1:$5)/10)</f>
        <v>400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Mediocre</v>
      </c>
      <c r="S826">
        <f>IF(R826="None",0, IF(R826="Meagre",1.5, IF(R826="Small",3, IF(R826="Mediocre",4.5, IF(R826="Somewhat Large",6, IF(R826="Large",7.5, IF(R826="Powerful",9, IF(R826="Very Powerful",10,"Error"))))))))</f>
        <v>4.5</v>
      </c>
      <c r="T826" t="str">
        <f>feed!R826</f>
        <v>Guinea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826" t="str">
        <f>feed!U826</f>
        <v>http://blocgame.com/stats.php?id=63313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19045</v>
      </c>
      <c r="AA826" s="8">
        <f>V826/N826</f>
        <v>50.521235521235518</v>
      </c>
      <c r="AB826" s="4">
        <f>N826/6</f>
        <v>86.333333333333329</v>
      </c>
      <c r="AC826" s="4">
        <f>V826/6</f>
        <v>4361.666666666667</v>
      </c>
    </row>
    <row r="827" spans="1:29" x14ac:dyDescent="0.25">
      <c r="A827" t="str">
        <f>feed!A827</f>
        <v>Sanlucia</v>
      </c>
      <c r="B827" t="str">
        <f>feed!B827</f>
        <v>johnnylaw1990</v>
      </c>
      <c r="C827" t="str">
        <f>feed!C827</f>
        <v>SPQR</v>
      </c>
      <c r="D827">
        <f>SUMPRODUCT(MID(0&amp;feed!D827,LARGE(INDEX(ISNUMBER(--MID(feed!D827,ROW($1:$19),1))*
ROW($1:$19),0),ROW($1:$19))+1,1)*10^ROW($1:$19)/10)</f>
        <v>11</v>
      </c>
      <c r="E827">
        <f>SUMPRODUCT(MID(0&amp;feed!E827,LARGE(INDEX(ISNUMBER(--MID(feed!E827,ROW($1:$19),1))*
ROW($1:$19),0),ROW($1:$19))+1,1)*10^ROW($1:$19)/10)</f>
        <v>0</v>
      </c>
      <c r="F827" t="str">
        <f>feed!F827</f>
        <v>Korean War surplus</v>
      </c>
      <c r="G827" t="str">
        <f>feed!G827</f>
        <v>Pariah</v>
      </c>
      <c r="H827">
        <f>SUMPRODUCT(MID(0&amp;feed!H827,LARGE(INDEX(ISNUMBER(--MID(feed!H827,ROW($1:$1),1))*
ROW($1:$1),0),ROW($1:$1))+1,1)*10^ROW($1:$1)/10)</f>
        <v>1</v>
      </c>
      <c r="I827" t="str">
        <f>feed!I827</f>
        <v>Elite</v>
      </c>
      <c r="J827">
        <f>SUMPRODUCT(MID(0&amp;feed!J827,LARGE(INDEX(ISNUMBER(--MID(feed!J827,ROW($1:$19),1))*
ROW($1:$19),0),ROW($1:$19))+1,1)*10^ROW($1:$19)/10)</f>
        <v>9</v>
      </c>
      <c r="K827">
        <f>SUMPRODUCT(MID(0&amp;feed!K827,LARGE(INDEX(ISNUMBER(--MID(feed!K827,ROW($1:$19),1))*
ROW($1:$19),0),ROW($1:$19))+1,1)*10^ROW($1:$19)/10)</f>
        <v>6</v>
      </c>
      <c r="L827">
        <f>SUMPRODUCT(MID(0&amp;feed!L827,LARGE(INDEX(ISNUMBER(--MID(feed!L827,ROW($1:$19),1))*
ROW($1:$19),0),ROW($1:$19))+1,1)*10^ROW($1:$19)/10)</f>
        <v>12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517</v>
      </c>
      <c r="O827">
        <f>SUMPRODUCT(MID(0&amp;feed!O827,LARGE(INDEX(ISNUMBER(--MID(feed!O827,ROW($1:$5),1))*
ROW($1:$5),0),ROW($1:$5))+1,1)*10^ROW($1:$5)/10)</f>
        <v>4083</v>
      </c>
      <c r="P827" t="str">
        <f>feed!P827</f>
        <v>Near Depletion</v>
      </c>
      <c r="Q827">
        <f>IF(P827=0,40, IF(P827="Depleted",0, IF(P827="Near Depletion",10, IF(P827="Plentiful",70, IF(P827="Untapped",90,"Error")))))</f>
        <v>10</v>
      </c>
      <c r="R827" t="str">
        <f>feed!Q827</f>
        <v>Small</v>
      </c>
      <c r="S827">
        <f>IF(R827="None",0, IF(R827="Meagre",1.5, IF(R827="Small",3, IF(R827="Mediocre",4.5, IF(R827="Somewhat Large",6, IF(R827="Large",7.5, IF(R827="Powerful",9, IF(R827="Very Powerful",10,"Error"))))))))</f>
        <v>3</v>
      </c>
      <c r="T827" t="str">
        <f>feed!R827</f>
        <v>Arabia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827" t="str">
        <f>feed!U827</f>
        <v>http://blocgame.com/stats.php?id=59921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8835</v>
      </c>
      <c r="AA827" s="8">
        <f>V827/N827</f>
        <v>31.595744680851062</v>
      </c>
      <c r="AB827" s="4">
        <f>N827/6</f>
        <v>86.166666666666671</v>
      </c>
      <c r="AC827" s="4">
        <f>V827/6</f>
        <v>2722.5</v>
      </c>
    </row>
    <row r="828" spans="1:29" x14ac:dyDescent="0.25">
      <c r="A828" t="str">
        <f>feed!A828</f>
        <v>FuckPussyStan</v>
      </c>
      <c r="B828" t="str">
        <f>feed!B828</f>
        <v>AutisticNigger</v>
      </c>
      <c r="C828">
        <f>feed!C828</f>
        <v>0</v>
      </c>
      <c r="D828">
        <f>SUMPRODUCT(MID(0&amp;feed!D828,LARGE(INDEX(ISNUMBER(--MID(feed!D828,ROW($1:$19),1))*
ROW($1:$19),0),ROW($1:$19))+1,1)*10^ROW($1:$19)/10)</f>
        <v>10</v>
      </c>
      <c r="E828">
        <f>SUMPRODUCT(MID(0&amp;feed!E828,LARGE(INDEX(ISNUMBER(--MID(feed!E828,ROW($1:$19),1))*
ROW($1:$19),0),ROW($1:$19))+1,1)*10^ROW($1:$19)/10)</f>
        <v>0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14</v>
      </c>
      <c r="K828">
        <f>SUMPRODUCT(MID(0&amp;feed!K828,LARGE(INDEX(ISNUMBER(--MID(feed!K828,ROW($1:$19),1))*
ROW($1:$19),0),ROW($1:$19))+1,1)*10^ROW($1:$19)/10)</f>
        <v>3</v>
      </c>
      <c r="L828">
        <f>SUMPRODUCT(MID(0&amp;feed!L828,LARGE(INDEX(ISNUMBER(--MID(feed!L828,ROW($1:$19),1))*
ROW($1:$19),0),ROW($1:$19))+1,1)*10^ROW($1:$19)/10)</f>
        <v>3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516</v>
      </c>
      <c r="O828">
        <f>SUMPRODUCT(MID(0&amp;feed!O828,LARGE(INDEX(ISNUMBER(--MID(feed!O828,ROW($1:$5),1))*
ROW($1:$5),0),ROW($1:$5))+1,1)*10^ROW($1:$5)/10)</f>
        <v>3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feed!R828</f>
        <v>Mesopotamia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828" t="str">
        <f>feed!U828</f>
        <v>http://blocgame.com/stats.php?id=64781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7396</v>
      </c>
      <c r="AA828" s="8">
        <f>V828/N828</f>
        <v>18.693798449612402</v>
      </c>
      <c r="AB828" s="4">
        <f>N828/6</f>
        <v>86</v>
      </c>
      <c r="AC828" s="4">
        <f>V828/6</f>
        <v>1607.6666666666667</v>
      </c>
    </row>
    <row r="829" spans="1:29" x14ac:dyDescent="0.25">
      <c r="A829" t="str">
        <f>feed!A829</f>
        <v>blanco</v>
      </c>
      <c r="B829" t="str">
        <f>feed!B829</f>
        <v>finalsolution</v>
      </c>
      <c r="C829" t="str">
        <f>feed!C829</f>
        <v>The Order</v>
      </c>
      <c r="D829">
        <f>SUMPRODUCT(MID(0&amp;feed!D829,LARGE(INDEX(ISNUMBER(--MID(feed!D829,ROW($1:$19),1))*
ROW($1:$19),0),ROW($1:$19))+1,1)*10^ROW($1:$19)/10)</f>
        <v>114</v>
      </c>
      <c r="E829">
        <f>SUMPRODUCT(MID(0&amp;feed!E829,LARGE(INDEX(ISNUMBER(--MID(feed!E829,ROW($1:$19),1))*
ROW($1:$19),0),ROW($1:$19))+1,1)*10^ROW($1:$19)/10)</f>
        <v>1</v>
      </c>
      <c r="F829" t="str">
        <f>feed!F829</f>
        <v>Korean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2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15</v>
      </c>
      <c r="K829">
        <f>SUMPRODUCT(MID(0&amp;feed!K829,LARGE(INDEX(ISNUMBER(--MID(feed!K829,ROW($1:$19),1))*
ROW($1:$19),0),ROW($1:$19))+1,1)*10^ROW($1:$19)/10)</f>
        <v>20</v>
      </c>
      <c r="L829">
        <f>SUMPRODUCT(MID(0&amp;feed!L829,LARGE(INDEX(ISNUMBER(--MID(feed!L829,ROW($1:$19),1))*
ROW($1:$19),0),ROW($1:$19))+1,1)*10^ROW($1:$19)/10)</f>
        <v>8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514</v>
      </c>
      <c r="O829">
        <f>SUMPRODUCT(MID(0&amp;feed!O829,LARGE(INDEX(ISNUMBER(--MID(feed!O829,ROW($1:$5),1))*
ROW($1:$5),0),ROW($1:$5))+1,1)*10^ROW($1:$5)/10)</f>
        <v>4595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Very Powerful</v>
      </c>
      <c r="S829">
        <f>IF(R829="None",0, IF(R829="Meagre",1.5, IF(R829="Small",3, IF(R829="Mediocre",4.5, IF(R829="Somewhat Large",6, IF(R829="Large",7.5, IF(R829="Powerful",9, IF(R829="Very Powerful",10,"Error"))))))))</f>
        <v>10</v>
      </c>
      <c r="T829" t="str">
        <f>feed!R829</f>
        <v>Arabia</v>
      </c>
      <c r="U829" t="str">
        <f>feed!S829</f>
        <v>Soviet Union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829" t="str">
        <f>feed!U829</f>
        <v>http://blocgame.com/stats.php?id=63245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25348</v>
      </c>
      <c r="AA829" s="8">
        <f>V829/N829</f>
        <v>72.661478599221795</v>
      </c>
      <c r="AB829" s="4">
        <f>N829/6</f>
        <v>85.666666666666671</v>
      </c>
      <c r="AC829" s="4">
        <f>V829/6</f>
        <v>6224.666666666667</v>
      </c>
    </row>
    <row r="830" spans="1:29" x14ac:dyDescent="0.25">
      <c r="A830" t="str">
        <f>feed!A830</f>
        <v>Maiden</v>
      </c>
      <c r="B830" t="str">
        <f>feed!B830</f>
        <v>Queens Revenge</v>
      </c>
      <c r="C830" t="str">
        <f>feed!C830</f>
        <v>The Order</v>
      </c>
      <c r="D830">
        <f>SUMPRODUCT(MID(0&amp;feed!D830,LARGE(INDEX(ISNUMBER(--MID(feed!D830,ROW($1:$19),1))*
ROW($1:$19),0),ROW($1:$19))+1,1)*10^ROW($1:$19)/10)</f>
        <v>63</v>
      </c>
      <c r="E830">
        <f>SUMPRODUCT(MID(0&amp;feed!E830,LARGE(INDEX(ISNUMBER(--MID(feed!E830,ROW($1:$19),1))*
ROW($1:$19),0),ROW($1:$19))+1,1)*10^ROW($1:$19)/10)</f>
        <v>1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4</v>
      </c>
      <c r="K830">
        <f>SUMPRODUCT(MID(0&amp;feed!K830,LARGE(INDEX(ISNUMBER(--MID(feed!K830,ROW($1:$19),1))*
ROW($1:$19),0),ROW($1:$19))+1,1)*10^ROW($1:$19)/10)</f>
        <v>17</v>
      </c>
      <c r="L830">
        <f>SUMPRODUCT(MID(0&amp;feed!L830,LARGE(INDEX(ISNUMBER(--MID(feed!L830,ROW($1:$19),1))*
ROW($1:$19),0),ROW($1:$19))+1,1)*10^ROW($1:$19)/10)</f>
        <v>12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510</v>
      </c>
      <c r="O830">
        <f>SUMPRODUCT(MID(0&amp;feed!O830,LARGE(INDEX(ISNUMBER(--MID(feed!O830,ROW($1:$5),1))*
ROW($1:$5),0),ROW($1:$5))+1,1)*10^ROW($1:$5)/10)</f>
        <v>2852</v>
      </c>
      <c r="P830" t="str">
        <f>feed!P830</f>
        <v>Untapped</v>
      </c>
      <c r="Q830">
        <f>IF(P830=0,40, IF(P830="Depleted",0, IF(P830="Near Depletion",10, IF(P830="Plentiful",70, IF(P830="Untapped",90,"Error")))))</f>
        <v>90</v>
      </c>
      <c r="R830" t="str">
        <f>feed!Q830</f>
        <v>Large</v>
      </c>
      <c r="S830">
        <f>IF(R830="None",0, IF(R830="Meagre",1.5, IF(R830="Small",3, IF(R830="Mediocre",4.5, IF(R830="Somewhat Large",6, IF(R830="Large",7.5, IF(R830="Powerful",9, IF(R830="Very Powerful",10,"Error"))))))))</f>
        <v>7.5</v>
      </c>
      <c r="T830" t="str">
        <f>feed!R830</f>
        <v>Mesopotamia</v>
      </c>
      <c r="U830" t="str">
        <f>feed!S830</f>
        <v>United States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830" t="str">
        <f>feed!U830</f>
        <v>http://blocgame.com/stats.php?id=64049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>V830-H830*750-K830*375-L830*375</f>
        <v>17089</v>
      </c>
      <c r="AA830" s="8">
        <f>V830/N830</f>
        <v>57.772549019607844</v>
      </c>
      <c r="AB830" s="4">
        <f>N830/6</f>
        <v>85</v>
      </c>
      <c r="AC830" s="4">
        <f>V830/6</f>
        <v>4910.666666666667</v>
      </c>
    </row>
    <row r="831" spans="1:29" x14ac:dyDescent="0.25">
      <c r="A831" t="str">
        <f>feed!A831</f>
        <v>jarheadwarriors</v>
      </c>
      <c r="B831" t="str">
        <f>feed!B831</f>
        <v>nexusraider</v>
      </c>
      <c r="C831">
        <f>feed!C831</f>
        <v>0</v>
      </c>
      <c r="D831">
        <f>SUMPRODUCT(MID(0&amp;feed!D831,LARGE(INDEX(ISNUMBER(--MID(feed!D831,ROW($1:$19),1))*
ROW($1:$19),0),ROW($1:$19))+1,1)*10^ROW($1:$19)/10)</f>
        <v>6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Finest of the 19th century</v>
      </c>
      <c r="G831" t="str">
        <f>feed!G831</f>
        <v>Good</v>
      </c>
      <c r="H831">
        <f>SUMPRODUCT(MID(0&amp;feed!H831,LARGE(INDEX(ISNUMBER(--MID(feed!H831,ROW($1:$1),1))*
ROW($1:$1),0),ROW($1:$1))+1,1)*10^ROW($1:$1)/10)</f>
        <v>2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7</v>
      </c>
      <c r="K831">
        <f>SUMPRODUCT(MID(0&amp;feed!K831,LARGE(INDEX(ISNUMBER(--MID(feed!K831,ROW($1:$19),1))*
ROW($1:$19),0),ROW($1:$19))+1,1)*10^ROW($1:$19)/10)</f>
        <v>4</v>
      </c>
      <c r="L831">
        <f>SUMPRODUCT(MID(0&amp;feed!L831,LARGE(INDEX(ISNUMBER(--MID(feed!L831,ROW($1:$19),1))*
ROW($1:$19),0),ROW($1:$19))+1,1)*10^ROW($1:$19)/10)</f>
        <v>2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509</v>
      </c>
      <c r="O831">
        <f>SUMPRODUCT(MID(0&amp;feed!O831,LARGE(INDEX(ISNUMBER(--MID(feed!O831,ROW($1:$5),1))*
ROW($1:$5),0),ROW($1:$5))+1,1)*10^ROW($1:$5)/10)</f>
        <v>93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feed!R831</f>
        <v>Southern Africa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831" t="str">
        <f>feed!U831</f>
        <v>http://blocgame.com/stats.php?id=64228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7331</v>
      </c>
      <c r="AA831" s="8">
        <f>V831/N831</f>
        <v>21.770137524557956</v>
      </c>
      <c r="AB831" s="4">
        <f>N831/6</f>
        <v>84.833333333333329</v>
      </c>
      <c r="AC831" s="4">
        <f>V831/6</f>
        <v>1846.8333333333333</v>
      </c>
    </row>
    <row r="832" spans="1:29" x14ac:dyDescent="0.25">
      <c r="A832" t="str">
        <f>feed!A832</f>
        <v>Ukraina</v>
      </c>
      <c r="B832" t="str">
        <f>feed!B832</f>
        <v>Ottaman</v>
      </c>
      <c r="C832" t="str">
        <f>feed!C832</f>
        <v>The Hetairoi Guild</v>
      </c>
      <c r="D832">
        <f>SUMPRODUCT(MID(0&amp;feed!D832,LARGE(INDEX(ISNUMBER(--MID(feed!D832,ROW($1:$19),1))*
ROW($1:$19),0),ROW($1:$19))+1,1)*10^ROW($1:$19)/10)</f>
        <v>5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12</v>
      </c>
      <c r="K832">
        <f>SUMPRODUCT(MID(0&amp;feed!K832,LARGE(INDEX(ISNUMBER(--MID(feed!K832,ROW($1:$19),1))*
ROW($1:$19),0),ROW($1:$19))+1,1)*10^ROW($1:$19)/10)</f>
        <v>7</v>
      </c>
      <c r="L832">
        <f>SUMPRODUCT(MID(0&amp;feed!L832,LARGE(INDEX(ISNUMBER(--MID(feed!L832,ROW($1:$19),1))*
ROW($1:$19),0),ROW($1:$19))+1,1)*10^ROW($1:$19)/10)</f>
        <v>0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509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Meagre</v>
      </c>
      <c r="S832">
        <f>IF(R832="None",0, IF(R832="Meagre",1.5, IF(R832="Small",3, IF(R832="Mediocre",4.5, IF(R832="Somewhat Large",6, IF(R832="Large",7.5, IF(R832="Powerful",9, IF(R832="Very Powerful",10,"Error"))))))))</f>
        <v>1.5</v>
      </c>
      <c r="T832" t="str">
        <f>feed!R832</f>
        <v>Mesopotamia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832" t="str">
        <f>feed!U832</f>
        <v>http://blocgame.com/stats.php?id=64990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18682</v>
      </c>
      <c r="AA832" s="8">
        <f>V832/N832</f>
        <v>43.333988212180749</v>
      </c>
      <c r="AB832" s="4">
        <f>N832/6</f>
        <v>84.833333333333329</v>
      </c>
      <c r="AC832" s="4">
        <f>V832/6</f>
        <v>3676.1666666666665</v>
      </c>
    </row>
    <row r="833" spans="1:29" x14ac:dyDescent="0.25">
      <c r="A833" t="str">
        <f>feed!A833</f>
        <v>Velts</v>
      </c>
      <c r="B833" t="str">
        <f>feed!B833</f>
        <v>Melvin Potts</v>
      </c>
      <c r="C833">
        <f>feed!C833</f>
        <v>0</v>
      </c>
      <c r="D833">
        <f>SUMPRODUCT(MID(0&amp;feed!D833,LARGE(INDEX(ISNUMBER(--MID(feed!D833,ROW($1:$19),1))*
ROW($1:$19),0),ROW($1:$19))+1,1)*10^ROW($1:$19)/10)</f>
        <v>5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Good</v>
      </c>
      <c r="H833">
        <f>SUMPRODUCT(MID(0&amp;feed!H833,LARGE(INDEX(ISNUMBER(--MID(feed!H833,ROW($1:$1),1))*
ROW($1:$1),0),ROW($1:$1))+1,1)*10^ROW($1:$1)/10)</f>
        <v>0</v>
      </c>
      <c r="I833" t="str">
        <f>feed!I833</f>
        <v>Undisciplined Rabble</v>
      </c>
      <c r="J833">
        <f>SUMPRODUCT(MID(0&amp;feed!J833,LARGE(INDEX(ISNUMBER(--MID(feed!J833,ROW($1:$19),1))*
ROW($1:$19),0),ROW($1:$19))+1,1)*10^ROW($1:$19)/10)</f>
        <v>66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508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feed!R833</f>
        <v>Arabia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833" t="str">
        <f>feed!U833</f>
        <v>http://blocgame.com/stats.php?id=61389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4723</v>
      </c>
      <c r="AA833" s="8">
        <f>V833/N833</f>
        <v>10.773622047244094</v>
      </c>
      <c r="AB833" s="4">
        <f>N833/6</f>
        <v>84.666666666666671</v>
      </c>
      <c r="AC833" s="4">
        <f>V833/6</f>
        <v>912.16666666666663</v>
      </c>
    </row>
    <row r="834" spans="1:29" x14ac:dyDescent="0.25">
      <c r="A834" t="str">
        <f>feed!A834</f>
        <v>militaryjunta</v>
      </c>
      <c r="B834" t="str">
        <f>feed!B834</f>
        <v>militaryjunta</v>
      </c>
      <c r="C834">
        <f>feed!C834</f>
        <v>0</v>
      </c>
      <c r="D834">
        <f>SUMPRODUCT(MID(0&amp;feed!D834,LARGE(INDEX(ISNUMBER(--MID(feed!D834,ROW($1:$19),1))*
ROW($1:$19),0),ROW($1:$19))+1,1)*10^ROW($1:$19)/10)</f>
        <v>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Standard</v>
      </c>
      <c r="J834">
        <f>SUMPRODUCT(MID(0&amp;feed!J834,LARGE(INDEX(ISNUMBER(--MID(feed!J834,ROW($1:$19),1))*
ROW($1:$19),0),ROW($1:$19))+1,1)*10^ROW($1:$19)/10)</f>
        <v>57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506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>IF(P834=0,40, IF(P834="Depleted",0, IF(P834="Near Depletion",10, IF(P834="Plentiful",70, IF(P834="Untapped",90,"Error")))))</f>
        <v>90</v>
      </c>
      <c r="R834" t="str">
        <f>feed!Q834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feed!R834</f>
        <v>China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34" t="str">
        <f>feed!U834</f>
        <v>http://blocgame.com/stats.php?id=64290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15750</v>
      </c>
      <c r="AA834" s="8">
        <f>V834/N834</f>
        <v>32.608695652173914</v>
      </c>
      <c r="AB834" s="4">
        <f>N834/6</f>
        <v>84.333333333333329</v>
      </c>
      <c r="AC834" s="4">
        <f>V834/6</f>
        <v>2750</v>
      </c>
    </row>
    <row r="835" spans="1:29" x14ac:dyDescent="0.25">
      <c r="A835" t="str">
        <f>feed!A835</f>
        <v>Vargr</v>
      </c>
      <c r="B835" t="str">
        <f>feed!B835</f>
        <v>NickiusBigDickius</v>
      </c>
      <c r="C835">
        <f>feed!C835</f>
        <v>0</v>
      </c>
      <c r="D835">
        <f>SUMPRODUCT(MID(0&amp;feed!D835,LARGE(INDEX(ISNUMBER(--MID(feed!D835,ROW($1:$19),1))*
ROW($1:$19),0),ROW($1:$19))+1,1)*10^ROW($1:$19)/10)</f>
        <v>3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Standard</v>
      </c>
      <c r="J835">
        <f>SUMPRODUCT(MID(0&amp;feed!J835,LARGE(INDEX(ISNUMBER(--MID(feed!J835,ROW($1:$19),1))*
ROW($1:$19),0),ROW($1:$19))+1,1)*10^ROW($1:$19)/10)</f>
        <v>104</v>
      </c>
      <c r="K835">
        <f>SUMPRODUCT(MID(0&amp;feed!K835,LARGE(INDEX(ISNUMBER(--MID(feed!K835,ROW($1:$19),1))*
ROW($1:$19),0),ROW($1:$19))+1,1)*10^ROW($1:$19)/10)</f>
        <v>4</v>
      </c>
      <c r="L835">
        <f>SUMPRODUCT(MID(0&amp;feed!L835,LARGE(INDEX(ISNUMBER(--MID(feed!L835,ROW($1:$19),1))*
ROW($1:$19),0),ROW($1:$19))+1,1)*10^ROW($1:$19)/10)</f>
        <v>3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505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>
        <f>IF(P835=0,40, IF(P835="Depleted",0, IF(P835="Near Depletion",10, IF(P835="Plentiful",70, IF(P835="Untapped",90,"Error")))))</f>
        <v>90</v>
      </c>
      <c r="R835" t="str">
        <f>feed!Q835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feed!R835</f>
        <v>Southern Africa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835" t="str">
        <f>feed!U835</f>
        <v>http://blocgame.com/stats.php?id=63524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4682</v>
      </c>
      <c r="AA835" s="8">
        <f>V835/N835</f>
        <v>14.469306930693069</v>
      </c>
      <c r="AB835" s="4">
        <f>N835/6</f>
        <v>84.166666666666671</v>
      </c>
      <c r="AC835" s="4">
        <f>V835/6</f>
        <v>1217.8333333333333</v>
      </c>
    </row>
    <row r="836" spans="1:29" x14ac:dyDescent="0.25">
      <c r="A836" t="str">
        <f>feed!A836</f>
        <v>star</v>
      </c>
      <c r="B836" t="str">
        <f>feed!B836</f>
        <v>jhon</v>
      </c>
      <c r="C836" t="str">
        <f>feed!C836</f>
        <v>SPQR</v>
      </c>
      <c r="D836">
        <f>SUMPRODUCT(MID(0&amp;feed!D836,LARGE(INDEX(ISNUMBER(--MID(feed!D836,ROW($1:$19),1))*
ROW($1:$19),0),ROW($1:$19))+1,1)*10^ROW($1:$19)/10)</f>
        <v>59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1</v>
      </c>
      <c r="I836" t="str">
        <f>feed!I836</f>
        <v>Poor</v>
      </c>
      <c r="J836">
        <f>SUMPRODUCT(MID(0&amp;feed!J836,LARGE(INDEX(ISNUMBER(--MID(feed!J836,ROW($1:$19),1))*
ROW($1:$19),0),ROW($1:$19))+1,1)*10^ROW($1:$19)/10)</f>
        <v>6</v>
      </c>
      <c r="K836">
        <f>SUMPRODUCT(MID(0&amp;feed!K836,LARGE(INDEX(ISNUMBER(--MID(feed!K836,ROW($1:$19),1))*
ROW($1:$19),0),ROW($1:$19))+1,1)*10^ROW($1:$19)/10)</f>
        <v>8</v>
      </c>
      <c r="L836">
        <f>SUMPRODUCT(MID(0&amp;feed!L836,LARGE(INDEX(ISNUMBER(--MID(feed!L836,ROW($1:$19),1))*
ROW($1:$19),0),ROW($1:$19))+1,1)*10^ROW($1:$19)/10)</f>
        <v>3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505</v>
      </c>
      <c r="O836">
        <f>SUMPRODUCT(MID(0&amp;feed!O836,LARGE(INDEX(ISNUMBER(--MID(feed!O836,ROW($1:$5),1))*
ROW($1:$5),0),ROW($1:$5))+1,1)*10^ROW($1:$5)/10)</f>
        <v>270</v>
      </c>
      <c r="P836" t="str">
        <f>feed!P836</f>
        <v>Plentiful</v>
      </c>
      <c r="Q836">
        <f>IF(P836=0,40, IF(P836="Depleted",0, IF(P836="Near Depletion",10, IF(P836="Plentiful",70, IF(P836="Untapped",90,"Error")))))</f>
        <v>70</v>
      </c>
      <c r="R836" t="str">
        <f>feed!Q836</f>
        <v>Small</v>
      </c>
      <c r="S836">
        <f>IF(R836="None",0, IF(R836="Meagre",1.5, IF(R836="Small",3, IF(R836="Mediocre",4.5, IF(R836="Somewhat Large",6, IF(R836="Large",7.5, IF(R836="Powerful",9, IF(R836="Very Powerful",10,"Error"))))))))</f>
        <v>3</v>
      </c>
      <c r="T836" t="str">
        <f>feed!R836</f>
        <v>Indochina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836" t="str">
        <f>feed!U836</f>
        <v>http://blocgame.com/stats.php?id=64928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19645</v>
      </c>
      <c r="AA836" s="8">
        <f>V836/N836</f>
        <v>48.554455445544555</v>
      </c>
      <c r="AB836" s="4">
        <f>N836/6</f>
        <v>84.166666666666671</v>
      </c>
      <c r="AC836" s="4">
        <f>V836/6</f>
        <v>4086.6666666666665</v>
      </c>
    </row>
    <row r="837" spans="1:29" x14ac:dyDescent="0.25">
      <c r="A837" t="str">
        <f>feed!A837</f>
        <v>Galifrey</v>
      </c>
      <c r="B837" t="str">
        <f>feed!B837</f>
        <v>Eduardo lomeli</v>
      </c>
      <c r="C837">
        <f>feed!C837</f>
        <v>0</v>
      </c>
      <c r="D837">
        <f>SUMPRODUCT(MID(0&amp;feed!D837,LARGE(INDEX(ISNUMBER(--MID(feed!D837,ROW($1:$19),1))*
ROW($1:$19),0),ROW($1:$19))+1,1)*10^ROW($1:$19)/10)</f>
        <v>61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Standard</v>
      </c>
      <c r="J837">
        <f>SUMPRODUCT(MID(0&amp;feed!J837,LARGE(INDEX(ISNUMBER(--MID(feed!J837,ROW($1:$19),1))*
ROW($1:$19),0),ROW($1:$19))+1,1)*10^ROW($1:$19)/10)</f>
        <v>116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2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504</v>
      </c>
      <c r="O837">
        <f>SUMPRODUCT(MID(0&amp;feed!O837,LARGE(INDEX(ISNUMBER(--MID(feed!O837,ROW($1:$5),1))*
ROW($1:$5),0),ROW($1:$5))+1,1)*10^ROW($1:$5)/10)</f>
        <v>89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feed!R837</f>
        <v>West Africa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http://blocgame.com/stats.php?id=51939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17750</v>
      </c>
      <c r="AA837" s="8">
        <f>V837/N837</f>
        <v>39.682539682539684</v>
      </c>
      <c r="AB837" s="4">
        <f>N837/6</f>
        <v>84</v>
      </c>
      <c r="AC837" s="4">
        <f>V837/6</f>
        <v>3333.3333333333335</v>
      </c>
    </row>
    <row r="838" spans="1:29" x14ac:dyDescent="0.25">
      <c r="A838" t="str">
        <f>feed!A838</f>
        <v>sixpool</v>
      </c>
      <c r="B838" t="str">
        <f>feed!B838</f>
        <v>sixpool</v>
      </c>
      <c r="C838">
        <f>feed!C838</f>
        <v>0</v>
      </c>
      <c r="D838">
        <f>SUMPRODUCT(MID(0&amp;feed!D838,LARGE(INDEX(ISNUMBER(--MID(feed!D838,ROW($1:$19),1))*
ROW($1:$19),0),ROW($1:$19))+1,1)*10^ROW($1:$19)/10)</f>
        <v>2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Questionable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15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503</v>
      </c>
      <c r="O838">
        <f>SUMPRODUCT(MID(0&amp;feed!O838,LARGE(INDEX(ISNUMBER(--MID(feed!O838,ROW($1:$5),1))*
ROW($1:$5),0),ROW($1:$5))+1,1)*10^ROW($1:$5)/10)</f>
        <v>597</v>
      </c>
      <c r="P838" t="str">
        <f>feed!P838</f>
        <v>Untapped</v>
      </c>
      <c r="Q838">
        <f>IF(P838=0,40, IF(P838="Depleted",0, IF(P838="Near Depletion",10, IF(P838="Plentiful",70, IF(P838="Untapped",90,"Error")))))</f>
        <v>90</v>
      </c>
      <c r="R838" t="str">
        <f>feed!Q838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feed!R838</f>
        <v>Atlas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838" t="str">
        <f>feed!U838</f>
        <v>http://blocgame.com/stats.php?id=64331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9959</v>
      </c>
      <c r="AA838" s="8">
        <f>V838/N838</f>
        <v>22.781312127236582</v>
      </c>
      <c r="AB838" s="4">
        <f>N838/6</f>
        <v>83.833333333333329</v>
      </c>
      <c r="AC838" s="4">
        <f>V838/6</f>
        <v>1909.8333333333333</v>
      </c>
    </row>
    <row r="839" spans="1:29" x14ac:dyDescent="0.25">
      <c r="A839" t="str">
        <f>feed!A839</f>
        <v>WHITEPOWER</v>
      </c>
      <c r="B839" t="str">
        <f>feed!B839</f>
        <v>ilikeike</v>
      </c>
      <c r="C839">
        <f>feed!C839</f>
        <v>0</v>
      </c>
      <c r="D839">
        <f>SUMPRODUCT(MID(0&amp;feed!D839,LARGE(INDEX(ISNUMBER(--MID(feed!D839,ROW($1:$19),1))*
ROW($1:$19),0),ROW($1:$19))+1,1)*10^ROW($1:$19)/10)</f>
        <v>15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Normal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24</v>
      </c>
      <c r="K839">
        <f>SUMPRODUCT(MID(0&amp;feed!K839,LARGE(INDEX(ISNUMBER(--MID(feed!K839,ROW($1:$19),1))*
ROW($1:$19),0),ROW($1:$19))+1,1)*10^ROW($1:$19)/10)</f>
        <v>14</v>
      </c>
      <c r="L839">
        <f>SUMPRODUCT(MID(0&amp;feed!L839,LARGE(INDEX(ISNUMBER(--MID(feed!L839,ROW($1:$19),1))*
ROW($1:$19),0),ROW($1:$19))+1,1)*10^ROW($1:$19)/10)</f>
        <v>3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502</v>
      </c>
      <c r="O839">
        <f>SUMPRODUCT(MID(0&amp;feed!O839,LARGE(INDEX(ISNUMBER(--MID(feed!O839,ROW($1:$5),1))*
ROW($1:$5),0),ROW($1:$5))+1,1)*10^ROW($1:$5)/10)</f>
        <v>315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feed!R839</f>
        <v>East Africa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839" t="str">
        <f>feed!U839</f>
        <v>http://blocgame.com/stats.php?id=64482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6973</v>
      </c>
      <c r="AA839" s="8">
        <f>V839/N839</f>
        <v>26.589641434262948</v>
      </c>
      <c r="AB839" s="4">
        <f>N839/6</f>
        <v>83.666666666666671</v>
      </c>
      <c r="AC839" s="4">
        <f>V839/6</f>
        <v>2224.6666666666665</v>
      </c>
    </row>
    <row r="840" spans="1:29" x14ac:dyDescent="0.25">
      <c r="A840" t="str">
        <f>feed!A840</f>
        <v>Zama Regia</v>
      </c>
      <c r="B840" t="str">
        <f>feed!B840</f>
        <v>Mewlia</v>
      </c>
      <c r="C840" t="str">
        <f>feed!C840</f>
        <v>The Order</v>
      </c>
      <c r="D840">
        <f>SUMPRODUCT(MID(0&amp;feed!D840,LARGE(INDEX(ISNUMBER(--MID(feed!D840,ROW($1:$19),1))*
ROW($1:$19),0),ROW($1:$19))+1,1)*10^ROW($1:$19)/10)</f>
        <v>60</v>
      </c>
      <c r="E840">
        <f>SUMPRODUCT(MID(0&amp;feed!E840,LARGE(INDEX(ISNUMBER(--MID(feed!E840,ROW($1:$19),1))*
ROW($1:$19),0),ROW($1:$19))+1,1)*10^ROW($1:$19)/10)</f>
        <v>7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2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5</v>
      </c>
      <c r="K840">
        <f>SUMPRODUCT(MID(0&amp;feed!K840,LARGE(INDEX(ISNUMBER(--MID(feed!K840,ROW($1:$19),1))*
ROW($1:$19),0),ROW($1:$19))+1,1)*10^ROW($1:$19)/10)</f>
        <v>14</v>
      </c>
      <c r="L840">
        <f>SUMPRODUCT(MID(0&amp;feed!L840,LARGE(INDEX(ISNUMBER(--MID(feed!L840,ROW($1:$19),1))*
ROW($1:$19),0),ROW($1:$19))+1,1)*10^ROW($1:$19)/10)</f>
        <v>7</v>
      </c>
      <c r="M840" t="str">
        <f>feed!M840</f>
        <v>Free Market</v>
      </c>
      <c r="N840">
        <f>SUMPRODUCT(MID(0&amp;feed!N840,LARGE(INDEX(ISNUMBER(--MID(feed!N840,ROW($1:$5),1))*
ROW($1:$5),0),ROW($1:$5))+1,1)*10^ROW($1:$5)/10)</f>
        <v>501</v>
      </c>
      <c r="O840">
        <f>SUMPRODUCT(MID(0&amp;feed!O840,LARGE(INDEX(ISNUMBER(--MID(feed!O840,ROW($1:$5),1))*
ROW($1:$5),0),ROW($1:$5))+1,1)*10^ROW($1:$5)/10)</f>
        <v>262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Very Powerful</v>
      </c>
      <c r="S840">
        <f>IF(R840="None",0, IF(R840="Meagre",1.5, IF(R840="Small",3, IF(R840="Mediocre",4.5, IF(R840="Somewhat Large",6, IF(R840="Large",7.5, IF(R840="Powerful",9, IF(R840="Very Powerful",10,"Error"))))))))</f>
        <v>10</v>
      </c>
      <c r="T840" t="str">
        <f>feed!R840</f>
        <v>Southern Africa</v>
      </c>
      <c r="U840" t="str">
        <f>feed!S840</f>
        <v>United States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840" t="str">
        <f>feed!U840</f>
        <v>http://blocgame.com/stats.php?id=64126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20585</v>
      </c>
      <c r="AA840" s="8">
        <f>V840/N840</f>
        <v>59.800399201596804</v>
      </c>
      <c r="AB840" s="4">
        <f>N840/6</f>
        <v>83.5</v>
      </c>
      <c r="AC840" s="4">
        <f>V840/6</f>
        <v>4993.333333333333</v>
      </c>
    </row>
    <row r="841" spans="1:29" x14ac:dyDescent="0.25">
      <c r="A841" t="str">
        <f>feed!A841</f>
        <v>Picanninia</v>
      </c>
      <c r="B841" t="str">
        <f>feed!B841</f>
        <v>oppengrubenfuhrer</v>
      </c>
      <c r="C841" t="str">
        <f>feed!C841</f>
        <v>The Khilafah</v>
      </c>
      <c r="D841">
        <f>SUMPRODUCT(MID(0&amp;feed!D841,LARGE(INDEX(ISNUMBER(--MID(feed!D841,ROW($1:$19),1))*
ROW($1:$19),0),ROW($1:$19))+1,1)*10^ROW($1:$19)/10)</f>
        <v>22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1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5</v>
      </c>
      <c r="K841">
        <f>SUMPRODUCT(MID(0&amp;feed!K841,LARGE(INDEX(ISNUMBER(--MID(feed!K841,ROW($1:$19),1))*
ROW($1:$19),0),ROW($1:$19))+1,1)*10^ROW($1:$19)/10)</f>
        <v>14</v>
      </c>
      <c r="L841">
        <f>SUMPRODUCT(MID(0&amp;feed!L841,LARGE(INDEX(ISNUMBER(--MID(feed!L841,ROW($1:$19),1))*
ROW($1:$19),0),ROW($1:$19))+1,1)*10^ROW($1:$19)/10)</f>
        <v>3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498</v>
      </c>
      <c r="O841">
        <f>SUMPRODUCT(MID(0&amp;feed!O841,LARGE(INDEX(ISNUMBER(--MID(feed!O841,ROW($1:$5),1))*
ROW($1:$5),0),ROW($1:$5))+1,1)*10^ROW($1:$5)/10)</f>
        <v>303</v>
      </c>
      <c r="P841">
        <f>feed!P841</f>
        <v>0</v>
      </c>
      <c r="Q841">
        <f>IF(P841=0,40, IF(P841="Depleted",0, IF(P841="Near Depletion",10, IF(P841="Plentiful",70, IF(P841="Untapped",90,"Error")))))</f>
        <v>40</v>
      </c>
      <c r="R841" t="str">
        <f>feed!Q841</f>
        <v>Meagre</v>
      </c>
      <c r="S841">
        <f>IF(R841="None",0, IF(R841="Meagre",1.5, IF(R841="Small",3, IF(R841="Mediocre",4.5, IF(R841="Somewhat Large",6, IF(R841="Large",7.5, IF(R841="Powerful",9, IF(R841="Very Powerful",10,"Error"))))))))</f>
        <v>1.5</v>
      </c>
      <c r="T841" t="str">
        <f>feed!R841</f>
        <v>East Africa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841" t="str">
        <f>feed!U841</f>
        <v>http://blocgame.com/stats.php?id=64400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3122</v>
      </c>
      <c r="AA841" s="8">
        <f>V841/N841</f>
        <v>20.576305220883533</v>
      </c>
      <c r="AB841" s="4">
        <f>N841/6</f>
        <v>83</v>
      </c>
      <c r="AC841" s="4">
        <f>V841/6</f>
        <v>1707.8333333333333</v>
      </c>
    </row>
    <row r="842" spans="1:29" x14ac:dyDescent="0.25">
      <c r="A842" t="str">
        <f>feed!A842</f>
        <v>Parit Sayang</v>
      </c>
      <c r="B842" t="str">
        <f>feed!B842</f>
        <v>Penghulu Seman</v>
      </c>
      <c r="C842">
        <f>feed!C842</f>
        <v>0</v>
      </c>
      <c r="D842">
        <f>SUMPRODUCT(MID(0&amp;feed!D842,LARGE(INDEX(ISNUMBER(--MID(feed!D842,ROW($1:$19),1))*
ROW($1:$19),0),ROW($1:$19))+1,1)*10^ROW($1:$19)/10)</f>
        <v>160</v>
      </c>
      <c r="E842">
        <f>SUMPRODUCT(MID(0&amp;feed!E842,LARGE(INDEX(ISNUMBER(--MID(feed!E842,ROW($1:$19),1))*
ROW($1:$19),0),ROW($1:$19))+1,1)*10^ROW($1:$19)/10)</f>
        <v>2</v>
      </c>
      <c r="F842" t="str">
        <f>feed!F842</f>
        <v>Korean War surplus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4</v>
      </c>
      <c r="I842" t="str">
        <f>feed!I842</f>
        <v>Good</v>
      </c>
      <c r="J842">
        <f>SUMPRODUCT(MID(0&amp;feed!J842,LARGE(INDEX(ISNUMBER(--MID(feed!J842,ROW($1:$19),1))*
ROW($1:$19),0),ROW($1:$19))+1,1)*10^ROW($1:$19)/10)</f>
        <v>2</v>
      </c>
      <c r="K842">
        <f>SUMPRODUCT(MID(0&amp;feed!K842,LARGE(INDEX(ISNUMBER(--MID(feed!K842,ROW($1:$19),1))*
ROW($1:$19),0),ROW($1:$19))+1,1)*10^ROW($1:$19)/10)</f>
        <v>47</v>
      </c>
      <c r="L842">
        <f>SUMPRODUCT(MID(0&amp;feed!L842,LARGE(INDEX(ISNUMBER(--MID(feed!L842,ROW($1:$19),1))*
ROW($1:$19),0),ROW($1:$19))+1,1)*10^ROW($1:$19)/10)</f>
        <v>11</v>
      </c>
      <c r="M842" t="str">
        <f>feed!M842</f>
        <v>Free Market</v>
      </c>
      <c r="N842">
        <f>SUMPRODUCT(MID(0&amp;feed!N842,LARGE(INDEX(ISNUMBER(--MID(feed!N842,ROW($1:$5),1))*
ROW($1:$5),0),ROW($1:$5))+1,1)*10^ROW($1:$5)/10)</f>
        <v>496</v>
      </c>
      <c r="O842">
        <f>SUMPRODUCT(MID(0&amp;feed!O842,LARGE(INDEX(ISNUMBER(--MID(feed!O842,ROW($1:$5),1))*
ROW($1:$5),0),ROW($1:$5))+1,1)*10^ROW($1:$5)/10)</f>
        <v>11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Large</v>
      </c>
      <c r="S842">
        <f>IF(R842="None",0, IF(R842="Meagre",1.5, IF(R842="Small",3, IF(R842="Mediocre",4.5, IF(R842="Somewhat Large",6, IF(R842="Large",7.5, IF(R842="Powerful",9, IF(R842="Very Powerful",10,"Error"))))))))</f>
        <v>7.5</v>
      </c>
      <c r="T842" t="str">
        <f>feed!R842</f>
        <v>East Indies</v>
      </c>
      <c r="U842" t="str">
        <f>feed!S842</f>
        <v>United States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842" t="str">
        <f>feed!U842</f>
        <v>http://blocgame.com/stats.php?id=60573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>V842-H842*750-K842*375-L842*375</f>
        <v>19198</v>
      </c>
      <c r="AA842" s="8">
        <f>V842/N842</f>
        <v>88.604838709677423</v>
      </c>
      <c r="AB842" s="4">
        <f>N842/6</f>
        <v>82.666666666666671</v>
      </c>
      <c r="AC842" s="4">
        <f>V842/6</f>
        <v>7324.666666666667</v>
      </c>
    </row>
    <row r="843" spans="1:29" x14ac:dyDescent="0.25">
      <c r="A843" t="str">
        <f>feed!A843</f>
        <v>rumsod666666</v>
      </c>
      <c r="B843" t="str">
        <f>feed!B843</f>
        <v>rumsodtest</v>
      </c>
      <c r="C843">
        <f>feed!C843</f>
        <v>0</v>
      </c>
      <c r="D843">
        <f>SUMPRODUCT(MID(0&amp;feed!D843,LARGE(INDEX(ISNUMBER(--MID(feed!D843,ROW($1:$19),1))*
ROW($1:$19),0),ROW($1:$19))+1,1)*10^ROW($1:$19)/10)</f>
        <v>5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Normal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88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492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>
        <f>IF(P843=0,40, IF(P843="Depleted",0, IF(P843="Near Depletion",10, IF(P843="Plentiful",70, IF(P843="Untapped",90,"Error")))))</f>
        <v>90</v>
      </c>
      <c r="R843" t="str">
        <f>feed!Q843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feed!R843</f>
        <v>Persia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843" t="str">
        <f>feed!U843</f>
        <v>http://blocgame.com/stats.php?id=48483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8516</v>
      </c>
      <c r="AA843" s="8">
        <f>V843/N843</f>
        <v>18.833333333333332</v>
      </c>
      <c r="AB843" s="4">
        <f>N843/6</f>
        <v>82</v>
      </c>
      <c r="AC843" s="4">
        <f>V843/6</f>
        <v>1544.3333333333333</v>
      </c>
    </row>
    <row r="844" spans="1:29" x14ac:dyDescent="0.25">
      <c r="A844" t="str">
        <f>feed!A844</f>
        <v>Hexis</v>
      </c>
      <c r="B844" t="str">
        <f>feed!B844</f>
        <v>ArchDukeHexal</v>
      </c>
      <c r="C844" t="str">
        <f>feed!C844</f>
        <v>The Fallen</v>
      </c>
      <c r="D844">
        <f>SUMPRODUCT(MID(0&amp;feed!D844,LARGE(INDEX(ISNUMBER(--MID(feed!D844,ROW($1:$19),1))*
ROW($1:$19),0),ROW($1:$19))+1,1)*10^ROW($1:$19)/10)</f>
        <v>25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0</v>
      </c>
      <c r="K844">
        <f>SUMPRODUCT(MID(0&amp;feed!K844,LARGE(INDEX(ISNUMBER(--MID(feed!K844,ROW($1:$19),1))*
ROW($1:$19),0),ROW($1:$19))+1,1)*10^ROW($1:$19)/10)</f>
        <v>7</v>
      </c>
      <c r="L844">
        <f>SUMPRODUCT(MID(0&amp;feed!L844,LARGE(INDEX(ISNUMBER(--MID(feed!L844,ROW($1:$19),1))*
ROW($1:$19),0),ROW($1:$19))+1,1)*10^ROW($1:$19)/10)</f>
        <v>1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490</v>
      </c>
      <c r="O844">
        <f>SUMPRODUCT(MID(0&amp;feed!O844,LARGE(INDEX(ISNUMBER(--MID(feed!O844,ROW($1:$5),1))*
ROW($1:$5),0),ROW($1:$5))+1,1)*10^ROW($1:$5)/10)</f>
        <v>494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Small</v>
      </c>
      <c r="S844">
        <f>IF(R844="None",0, IF(R844="Meagre",1.5, IF(R844="Small",3, IF(R844="Mediocre",4.5, IF(R844="Somewhat Large",6, IF(R844="Large",7.5, IF(R844="Powerful",9, IF(R844="Very Powerful",10,"Error"))))))))</f>
        <v>3</v>
      </c>
      <c r="T844" t="str">
        <f>feed!R844</f>
        <v>Pacific Rim</v>
      </c>
      <c r="U844" t="str">
        <f>feed!S844</f>
        <v>United States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http://blocgame.com/stats.php?id=57551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17000</v>
      </c>
      <c r="AA844" s="8">
        <f>V844/N844</f>
        <v>40.816326530612244</v>
      </c>
      <c r="AB844" s="4">
        <f>N844/6</f>
        <v>81.666666666666671</v>
      </c>
      <c r="AC844" s="4">
        <f>V844/6</f>
        <v>3333.3333333333335</v>
      </c>
    </row>
    <row r="845" spans="1:29" x14ac:dyDescent="0.25">
      <c r="A845" t="str">
        <f>feed!A845</f>
        <v>New Sandez</v>
      </c>
      <c r="B845" t="str">
        <f>feed!B845</f>
        <v>Fragtastic</v>
      </c>
      <c r="C845">
        <f>feed!C845</f>
        <v>0</v>
      </c>
      <c r="D845">
        <f>SUMPRODUCT(MID(0&amp;feed!D845,LARGE(INDEX(ISNUMBER(--MID(feed!D845,ROW($1:$19),1))*
ROW($1:$19),0),ROW($1:$19))+1,1)*10^ROW($1:$19)/10)</f>
        <v>20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1</v>
      </c>
      <c r="I845" t="str">
        <f>feed!I845</f>
        <v>Poor</v>
      </c>
      <c r="J845">
        <f>SUMPRODUCT(MID(0&amp;feed!J845,LARGE(INDEX(ISNUMBER(--MID(feed!J845,ROW($1:$19),1))*
ROW($1:$19),0),ROW($1:$19))+1,1)*10^ROW($1:$19)/10)</f>
        <v>17</v>
      </c>
      <c r="K845">
        <f>SUMPRODUCT(MID(0&amp;feed!K845,LARGE(INDEX(ISNUMBER(--MID(feed!K845,ROW($1:$19),1))*
ROW($1:$19),0),ROW($1:$19))+1,1)*10^ROW($1:$19)/10)</f>
        <v>3</v>
      </c>
      <c r="L845">
        <f>SUMPRODUCT(MID(0&amp;feed!L845,LARGE(INDEX(ISNUMBER(--MID(feed!L845,ROW($1:$19),1))*
ROW($1:$19),0),ROW($1:$19))+1,1)*10^ROW($1:$19)/10)</f>
        <v>3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488</v>
      </c>
      <c r="O845">
        <f>SUMPRODUCT(MID(0&amp;feed!O845,LARGE(INDEX(ISNUMBER(--MID(feed!O845,ROW($1:$5),1))*
ROW($1:$5),0),ROW($1:$5))+1,1)*10^ROW($1:$5)/10)</f>
        <v>1876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Small</v>
      </c>
      <c r="S845">
        <f>IF(R845="None",0, IF(R845="Meagre",1.5, IF(R845="Small",3, IF(R845="Mediocre",4.5, IF(R845="Somewhat Large",6, IF(R845="Large",7.5, IF(R845="Powerful",9, IF(R845="Very Powerful",10,"Error"))))))))</f>
        <v>3</v>
      </c>
      <c r="T845" t="str">
        <f>feed!R845</f>
        <v>Atlas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845" t="str">
        <f>feed!U845</f>
        <v>http://blocgame.com/stats.php?id=65017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17000</v>
      </c>
      <c r="AA845" s="8">
        <f>V845/N845</f>
        <v>40.983606557377051</v>
      </c>
      <c r="AB845" s="4">
        <f>N845/6</f>
        <v>81.333333333333329</v>
      </c>
      <c r="AC845" s="4">
        <f>V845/6</f>
        <v>3333.3333333333335</v>
      </c>
    </row>
    <row r="846" spans="1:29" x14ac:dyDescent="0.25">
      <c r="A846" t="str">
        <f>feed!A846</f>
        <v>ONE__KOREA</v>
      </c>
      <c r="B846" t="str">
        <f>feed!B846</f>
        <v>kleebo_2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119</v>
      </c>
      <c r="E846">
        <f>SUMPRODUCT(MID(0&amp;feed!E846,LARGE(INDEX(ISNUMBER(--MID(feed!E846,ROW($1:$19),1))*
ROW($1:$19),0),ROW($1:$19))+1,1)*10^ROW($1:$19)/10)</f>
        <v>0</v>
      </c>
      <c r="F846" t="str">
        <f>feed!F846</f>
        <v>Korean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3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16</v>
      </c>
      <c r="K846">
        <f>SUMPRODUCT(MID(0&amp;feed!K846,LARGE(INDEX(ISNUMBER(--MID(feed!K846,ROW($1:$19),1))*
ROW($1:$19),0),ROW($1:$19))+1,1)*10^ROW($1:$19)/10)</f>
        <v>15</v>
      </c>
      <c r="L846">
        <f>SUMPRODUCT(MID(0&amp;feed!L846,LARGE(INDEX(ISNUMBER(--MID(feed!L846,ROW($1:$19),1))*
ROW($1:$19),0),ROW($1:$19))+1,1)*10^ROW($1:$19)/10)</f>
        <v>10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487</v>
      </c>
      <c r="O846">
        <f>SUMPRODUCT(MID(0&amp;feed!O846,LARGE(INDEX(ISNUMBER(--MID(feed!O846,ROW($1:$5),1))*
ROW($1:$5),0),ROW($1:$5))+1,1)*10^ROW($1:$5)/10)</f>
        <v>172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Somewhat Large</v>
      </c>
      <c r="S846">
        <f>IF(R846="None",0, IF(R846="Meagre",1.5, IF(R846="Small",3, IF(R846="Mediocre",4.5, IF(R846="Somewhat Large",6, IF(R846="Large",7.5, IF(R846="Powerful",9, IF(R846="Very Powerful",10,"Error"))))))))</f>
        <v>6</v>
      </c>
      <c r="T846" t="str">
        <f>feed!R846</f>
        <v>China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46" t="str">
        <f>feed!U846</f>
        <v>http://blocgame.com/stats.php?id=63934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8375</v>
      </c>
      <c r="AA846" s="8">
        <f>V846/N846</f>
        <v>41.067761806981522</v>
      </c>
      <c r="AB846" s="4">
        <f>N846/6</f>
        <v>81.166666666666671</v>
      </c>
      <c r="AC846" s="4">
        <f>V846/6</f>
        <v>3333.3333333333335</v>
      </c>
    </row>
    <row r="847" spans="1:29" x14ac:dyDescent="0.25">
      <c r="A847" t="str">
        <f>feed!A847</f>
        <v>Nascour</v>
      </c>
      <c r="B847" t="str">
        <f>feed!B847</f>
        <v>POlos</v>
      </c>
      <c r="C847">
        <f>feed!C847</f>
        <v>0</v>
      </c>
      <c r="D847">
        <f>SUMPRODUCT(MID(0&amp;feed!D847,LARGE(INDEX(ISNUMBER(--MID(feed!D847,ROW($1:$19),1))*
ROW($1:$19),0),ROW($1:$19))+1,1)*10^ROW($1:$19)/10)</f>
        <v>5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Normal</v>
      </c>
      <c r="H847">
        <f>SUMPRODUCT(MID(0&amp;feed!H847,LARGE(INDEX(ISNUMBER(--MID(feed!H847,ROW($1:$1),1))*
ROW($1:$1),0),ROW($1:$1))+1,1)*10^ROW($1:$1)/10)</f>
        <v>0</v>
      </c>
      <c r="I847" t="str">
        <f>feed!I847</f>
        <v>Good</v>
      </c>
      <c r="J847">
        <f>SUMPRODUCT(MID(0&amp;feed!J847,LARGE(INDEX(ISNUMBER(--MID(feed!J847,ROW($1:$19),1))*
ROW($1:$19),0),ROW($1:$19))+1,1)*10^ROW($1:$19)/10)</f>
        <v>46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487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>IF(P847=0,40, IF(P847="Depleted",0, IF(P847="Near Depletion",10, IF(P847="Plentiful",70, IF(P847="Untapped",90,"Error")))))</f>
        <v>90</v>
      </c>
      <c r="R847" t="str">
        <f>feed!Q847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feed!R847</f>
        <v>Mesoamerica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847" t="str">
        <f>feed!U847</f>
        <v>http://blocgame.com/stats.php?id=64525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15167</v>
      </c>
      <c r="AA847" s="8">
        <f>V847/N847</f>
        <v>32.68377823408624</v>
      </c>
      <c r="AB847" s="4">
        <f>N847/6</f>
        <v>81.166666666666671</v>
      </c>
      <c r="AC847" s="4">
        <f>V847/6</f>
        <v>2652.8333333333335</v>
      </c>
    </row>
    <row r="848" spans="1:29" x14ac:dyDescent="0.25">
      <c r="A848" t="str">
        <f>feed!A848</f>
        <v>yeeeet</v>
      </c>
      <c r="B848" t="str">
        <f>feed!B848</f>
        <v>yoloswaggins</v>
      </c>
      <c r="C848">
        <f>feed!C848</f>
        <v>0</v>
      </c>
      <c r="D848">
        <f>SUMPRODUCT(MID(0&amp;feed!D848,LARGE(INDEX(ISNUMBER(--MID(feed!D848,ROW($1:$19),1))*
ROW($1:$19),0),ROW($1:$19))+1,1)*10^ROW($1:$19)/10)</f>
        <v>3</v>
      </c>
      <c r="E848">
        <f>SUMPRODUCT(MID(0&amp;feed!E848,LARGE(INDEX(ISNUMBER(--MID(feed!E848,ROW($1:$19),1))*
ROW($1:$19),0),ROW($1:$19))+1,1)*10^ROW($1:$19)/10)</f>
        <v>0</v>
      </c>
      <c r="F848" t="str">
        <f>feed!F848</f>
        <v>Second World War surplus</v>
      </c>
      <c r="G848" t="str">
        <f>feed!G848</f>
        <v>Normal</v>
      </c>
      <c r="H848">
        <f>SUMPRODUCT(MID(0&amp;feed!H848,LARGE(INDEX(ISNUMBER(--MID(feed!H848,ROW($1:$1),1))*
ROW($1:$1),0),ROW($1:$1))+1,1)*10^ROW($1:$1)/10)</f>
        <v>0</v>
      </c>
      <c r="I848" t="str">
        <f>feed!I848</f>
        <v>Undisciplined Rabble</v>
      </c>
      <c r="J848">
        <f>SUMPRODUCT(MID(0&amp;feed!J848,LARGE(INDEX(ISNUMBER(--MID(feed!J848,ROW($1:$19),1))*
ROW($1:$19),0),ROW($1:$19))+1,1)*10^ROW($1:$19)/10)</f>
        <v>14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0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484</v>
      </c>
      <c r="O848">
        <f>SUMPRODUCT(MID(0&amp;feed!O848,LARGE(INDEX(ISNUMBER(--MID(feed!O848,ROW($1:$5),1))*
ROW($1:$5),0),ROW($1:$5))+1,1)*10^ROW($1:$5)/10)</f>
        <v>1146</v>
      </c>
      <c r="P848" t="str">
        <f>feed!P848</f>
        <v>Untapped</v>
      </c>
      <c r="Q848">
        <f>IF(P848=0,40, IF(P848="Depleted",0, IF(P848="Near Depletion",10, IF(P848="Plentiful",70, IF(P848="Untapped",90,"Error")))))</f>
        <v>90</v>
      </c>
      <c r="R848" t="str">
        <f>feed!Q848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feed!R848</f>
        <v>Egypt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848" t="str">
        <f>feed!U848</f>
        <v>http://blocgame.com/stats.php?id=59818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1030</v>
      </c>
      <c r="AA848" s="8">
        <f>V848/N848</f>
        <v>3.6776859504132231</v>
      </c>
      <c r="AB848" s="4">
        <f>N848/6</f>
        <v>80.666666666666671</v>
      </c>
      <c r="AC848" s="4">
        <f>V848/6</f>
        <v>296.66666666666669</v>
      </c>
    </row>
    <row r="849" spans="1:29" x14ac:dyDescent="0.25">
      <c r="A849" t="str">
        <f>feed!A849</f>
        <v>Triscaria</v>
      </c>
      <c r="B849" t="str">
        <f>feed!B849</f>
        <v>Triv455</v>
      </c>
      <c r="C849">
        <f>feed!C849</f>
        <v>0</v>
      </c>
      <c r="D849">
        <f>SUMPRODUCT(MID(0&amp;feed!D849,LARGE(INDEX(ISNUMBER(--MID(feed!D849,ROW($1:$19),1))*
ROW($1:$19),0),ROW($1:$19))+1,1)*10^ROW($1:$19)/10)</f>
        <v>25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155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484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>IF(P849=0,40, IF(P849="Depleted",0, IF(P849="Near Depletion",10, IF(P849="Plentiful",70, IF(P849="Untapped",90,"Error")))))</f>
        <v>90</v>
      </c>
      <c r="R849" t="str">
        <f>feed!Q849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feed!R849</f>
        <v>Southern Cone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849" t="str">
        <f>feed!U849</f>
        <v>http://blocgame.com/stats.php?id=62313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19250</v>
      </c>
      <c r="AA849" s="8">
        <f>V849/N849</f>
        <v>41.32231404958678</v>
      </c>
      <c r="AB849" s="4">
        <f>N849/6</f>
        <v>80.666666666666671</v>
      </c>
      <c r="AC849" s="4">
        <f>V849/6</f>
        <v>3333.3333333333335</v>
      </c>
    </row>
    <row r="850" spans="1:29" x14ac:dyDescent="0.25">
      <c r="A850" t="str">
        <f>feed!A850</f>
        <v>Harlostia</v>
      </c>
      <c r="B850" t="str">
        <f>feed!B850</f>
        <v>Jeff Ishenoff</v>
      </c>
      <c r="C850">
        <f>feed!C850</f>
        <v>0</v>
      </c>
      <c r="D850">
        <f>SUMPRODUCT(MID(0&amp;feed!D850,LARGE(INDEX(ISNUMBER(--MID(feed!D850,ROW($1:$19),1))*
ROW($1:$19),0),ROW($1:$19))+1,1)*10^ROW($1:$19)/10)</f>
        <v>4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Normal</v>
      </c>
      <c r="H850">
        <f>SUMPRODUCT(MID(0&amp;feed!H850,LARGE(INDEX(ISNUMBER(--MID(feed!H850,ROW($1:$1),1))*
ROW($1:$1),0),ROW($1:$1))+1,1)*10^ROW($1:$1)/10)</f>
        <v>1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114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2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484</v>
      </c>
      <c r="O850">
        <f>SUMPRODUCT(MID(0&amp;feed!O850,LARGE(INDEX(ISNUMBER(--MID(feed!O850,ROW($1:$5),1))*
ROW($1:$5),0),ROW($1:$5))+1,1)*10^ROW($1:$5)/10)</f>
        <v>1391</v>
      </c>
      <c r="P850" t="str">
        <f>feed!P850</f>
        <v>Untapped</v>
      </c>
      <c r="Q850">
        <f>IF(P850=0,40, IF(P850="Depleted",0, IF(P850="Near Depletion",10, IF(P850="Plentiful",70, IF(P850="Untapped",90,"Error")))))</f>
        <v>90</v>
      </c>
      <c r="R850" t="str">
        <f>feed!Q850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feed!R850</f>
        <v>Mesopotamia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850" t="str">
        <f>feed!U850</f>
        <v>http://blocgame.com/stats.php?id=64003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2880</v>
      </c>
      <c r="AA850" s="8">
        <f>V850/N850</f>
        <v>12.148760330578513</v>
      </c>
      <c r="AB850" s="4">
        <f>N850/6</f>
        <v>80.666666666666671</v>
      </c>
      <c r="AC850" s="4">
        <f>V850/6</f>
        <v>980</v>
      </c>
    </row>
    <row r="851" spans="1:29" x14ac:dyDescent="0.25">
      <c r="A851" t="str">
        <f>feed!A851</f>
        <v>Lopon</v>
      </c>
      <c r="B851" t="str">
        <f>feed!B851</f>
        <v>Olomg</v>
      </c>
      <c r="C851">
        <f>feed!C851</f>
        <v>0</v>
      </c>
      <c r="D851">
        <f>SUMPRODUCT(MID(0&amp;feed!D851,LARGE(INDEX(ISNUMBER(--MID(feed!D851,ROW($1:$19),1))*
ROW($1:$19),0),ROW($1:$19))+1,1)*10^ROW($1:$19)/10)</f>
        <v>5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Good</v>
      </c>
      <c r="H851">
        <f>SUMPRODUCT(MID(0&amp;feed!H851,LARGE(INDEX(ISNUMBER(--MID(feed!H851,ROW($1:$1),1))*
ROW($1:$1),0),ROW($1:$1))+1,1)*10^ROW($1:$1)/10)</f>
        <v>0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99</v>
      </c>
      <c r="K851">
        <f>SUMPRODUCT(MID(0&amp;feed!K851,LARGE(INDEX(ISNUMBER(--MID(feed!K851,ROW($1:$19),1))*
ROW($1:$19),0),ROW($1:$19))+1,1)*10^ROW($1:$19)/10)</f>
        <v>2</v>
      </c>
      <c r="L851">
        <f>SUMPRODUCT(MID(0&amp;feed!L851,LARGE(INDEX(ISNUMBER(--MID(feed!L851,ROW($1:$19),1))*
ROW($1:$19),0),ROW($1:$19))+1,1)*10^ROW($1:$19)/10)</f>
        <v>0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483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>IF(P851=0,40, IF(P851="Depleted",0, IF(P851="Near Depletion",10, IF(P851="Plentiful",70, IF(P851="Untapped",90,"Error")))))</f>
        <v>90</v>
      </c>
      <c r="R851" t="str">
        <f>feed!Q851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feed!R851</f>
        <v>Amazonia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851" t="str">
        <f>feed!U851</f>
        <v>http://blocgame.com/stats.php?id=64532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10080</v>
      </c>
      <c r="AA851" s="8">
        <f>V851/N851</f>
        <v>22.422360248447205</v>
      </c>
      <c r="AB851" s="4">
        <f>N851/6</f>
        <v>80.5</v>
      </c>
      <c r="AC851" s="4">
        <f>V851/6</f>
        <v>1805</v>
      </c>
    </row>
    <row r="852" spans="1:29" x14ac:dyDescent="0.25">
      <c r="A852" t="str">
        <f>feed!A852</f>
        <v>Galliana</v>
      </c>
      <c r="B852" t="str">
        <f>feed!B852</f>
        <v>LittleJim</v>
      </c>
      <c r="C852">
        <f>feed!C852</f>
        <v>0</v>
      </c>
      <c r="D852">
        <f>SUMPRODUCT(MID(0&amp;feed!D852,LARGE(INDEX(ISNUMBER(--MID(feed!D852,ROW($1:$19),1))*
ROW($1:$19),0),ROW($1:$19))+1,1)*10^ROW($1:$19)/10)</f>
        <v>43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1</v>
      </c>
      <c r="I852" t="str">
        <f>feed!I852</f>
        <v>Poor</v>
      </c>
      <c r="J852">
        <f>SUMPRODUCT(MID(0&amp;feed!J852,LARGE(INDEX(ISNUMBER(--MID(feed!J852,ROW($1:$19),1))*
ROW($1:$19),0),ROW($1:$19))+1,1)*10^ROW($1:$19)/10)</f>
        <v>70</v>
      </c>
      <c r="K852">
        <f>SUMPRODUCT(MID(0&amp;feed!K852,LARGE(INDEX(ISNUMBER(--MID(feed!K852,ROW($1:$19),1))*
ROW($1:$19),0),ROW($1:$19))+1,1)*10^ROW($1:$19)/10)</f>
        <v>7</v>
      </c>
      <c r="L852">
        <f>SUMPRODUCT(MID(0&amp;feed!L852,LARGE(INDEX(ISNUMBER(--MID(feed!L852,ROW($1:$19),1))*
ROW($1:$19),0),ROW($1:$19))+1,1)*10^ROW($1:$19)/10)</f>
        <v>3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483</v>
      </c>
      <c r="O852">
        <f>SUMPRODUCT(MID(0&amp;feed!O852,LARGE(INDEX(ISNUMBER(--MID(feed!O852,ROW($1:$5),1))*
ROW($1:$5),0),ROW($1:$5))+1,1)*10^ROW($1:$5)/10)</f>
        <v>294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feed!R852</f>
        <v>Pacific Rim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2" t="str">
        <f>feed!U852</f>
        <v>http://blocgame.com/stats.php?id=64861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15500</v>
      </c>
      <c r="AA852" s="8">
        <f>V852/N852</f>
        <v>41.407867494824018</v>
      </c>
      <c r="AB852" s="4">
        <f>N852/6</f>
        <v>80.5</v>
      </c>
      <c r="AC852" s="4">
        <f>V852/6</f>
        <v>3333.3333333333335</v>
      </c>
    </row>
    <row r="853" spans="1:29" x14ac:dyDescent="0.25">
      <c r="A853" t="str">
        <f>feed!A856</f>
        <v>Copilandia</v>
      </c>
      <c r="B853" t="str">
        <f>feed!B856</f>
        <v>Genghis Copi</v>
      </c>
      <c r="C853" t="str">
        <f>feed!C856</f>
        <v>Steel Brotherhood</v>
      </c>
      <c r="D853">
        <f>SUMPRODUCT(MID(0&amp;feed!D856,LARGE(INDEX(ISNUMBER(--MID(feed!D856,ROW($1:$19),1))*
ROW($1:$19),0),ROW($1:$19))+1,1)*10^ROW($1:$19)/10)</f>
        <v>37</v>
      </c>
      <c r="E853">
        <f>SUMPRODUCT(MID(0&amp;feed!E856,LARGE(INDEX(ISNUMBER(--MID(feed!E856,ROW($1:$19),1))*
ROW($1:$19),0),ROW($1:$19))+1,1)*10^ROW($1:$19)/10)</f>
        <v>0</v>
      </c>
      <c r="F853" t="str">
        <f>feed!F856</f>
        <v>First World War surplus</v>
      </c>
      <c r="G853" t="str">
        <f>feed!G856</f>
        <v>Good</v>
      </c>
      <c r="H853">
        <f>SUMPRODUCT(MID(0&amp;feed!H856,LARGE(INDEX(ISNUMBER(--MID(feed!H856,ROW($1:$1),1))*
ROW($1:$1),0),ROW($1:$1))+1,1)*10^ROW($1:$1)/10)</f>
        <v>0</v>
      </c>
      <c r="I853" t="str">
        <f>feed!I856</f>
        <v>Good</v>
      </c>
      <c r="J853">
        <f>SUMPRODUCT(MID(0&amp;feed!J856,LARGE(INDEX(ISNUMBER(--MID(feed!J856,ROW($1:$19),1))*
ROW($1:$19),0),ROW($1:$19))+1,1)*10^ROW($1:$19)/10)</f>
        <v>11</v>
      </c>
      <c r="K853">
        <f>SUMPRODUCT(MID(0&amp;feed!K856,LARGE(INDEX(ISNUMBER(--MID(feed!K856,ROW($1:$19),1))*
ROW($1:$19),0),ROW($1:$19))+1,1)*10^ROW($1:$19)/10)</f>
        <v>3</v>
      </c>
      <c r="L853">
        <f>SUMPRODUCT(MID(0&amp;feed!L856,LARGE(INDEX(ISNUMBER(--MID(feed!L856,ROW($1:$19),1))*
ROW($1:$19),0),ROW($1:$19))+1,1)*10^ROW($1:$19)/10)</f>
        <v>0</v>
      </c>
      <c r="M853" t="str">
        <f>feed!M856</f>
        <v>Central Planning</v>
      </c>
      <c r="N853">
        <f>SUMPRODUCT(MID(0&amp;feed!N856,LARGE(INDEX(ISNUMBER(--MID(feed!N856,ROW($1:$5),1))*
ROW($1:$5),0),ROW($1:$5))+1,1)*10^ROW($1:$5)/10)</f>
        <v>479</v>
      </c>
      <c r="O853">
        <f>SUMPRODUCT(MID(0&amp;feed!O856,LARGE(INDEX(ISNUMBER(--MID(feed!O856,ROW($1:$5),1))*
ROW($1:$5),0),ROW($1:$5))+1,1)*10^ROW($1:$5)/10)</f>
        <v>0</v>
      </c>
      <c r="P853" t="str">
        <f>feed!P856</f>
        <v>Untapped</v>
      </c>
      <c r="Q853">
        <f>IF(P853=0,40, IF(P853="Depleted",0, IF(P853="Near Depletion",10, IF(P853="Plentiful",70, IF(P853="Untapped",90,"Error")))))</f>
        <v>90</v>
      </c>
      <c r="R853" t="str">
        <f>feed!Q856</f>
        <v>Meagre</v>
      </c>
      <c r="S853">
        <f>IF(R853="None",0, IF(R853="Meagre",1.5, IF(R853="Small",3, IF(R853="Mediocre",4.5, IF(R853="Somewhat Large",6, IF(R853="Large",7.5, IF(R853="Powerful",9, IF(R853="Very Powerful",10,"Error"))))))))</f>
        <v>1.5</v>
      </c>
      <c r="T853" t="str">
        <f>feed!R856</f>
        <v>Gran Colombia</v>
      </c>
      <c r="U853" t="str">
        <f>feed!S856</f>
        <v>Soviet Union</v>
      </c>
      <c r="V853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853" t="str">
        <f>feed!U856</f>
        <v>http://blocgame.com/stats.php?id=65165</v>
      </c>
      <c r="X853" s="4">
        <f>SUMPRODUCT(MID(0&amp;feed!V856,LARGE(INDEX(ISNUMBER(--MID(feed!V856,ROW($1:$5),1))*
ROW($1:$5),0),ROW($1:$5))+1,1)*10^ROW($1:$5)/10)</f>
        <v>1</v>
      </c>
      <c r="Y853">
        <f>feed!W856</f>
        <v>0</v>
      </c>
      <c r="Z853" s="4">
        <f>V853-H853*750-K853*375-L853*375</f>
        <v>25291</v>
      </c>
      <c r="AA853" s="8">
        <f>V853/N853</f>
        <v>55.148225469728601</v>
      </c>
      <c r="AB853" s="4">
        <f>N853/6</f>
        <v>79.833333333333329</v>
      </c>
      <c r="AC853" s="4">
        <f>V853/6</f>
        <v>4402.666666666667</v>
      </c>
    </row>
    <row r="854" spans="1:29" x14ac:dyDescent="0.25">
      <c r="A854" t="str">
        <f>feed!A853</f>
        <v>galapagos1</v>
      </c>
      <c r="B854" t="str">
        <f>feed!B853</f>
        <v>galapagos1</v>
      </c>
      <c r="C854">
        <f>feed!C853</f>
        <v>0</v>
      </c>
      <c r="D854">
        <f>SUMPRODUCT(MID(0&amp;feed!D853,LARGE(INDEX(ISNUMBER(--MID(feed!D853,ROW($1:$19),1))*
ROW($1:$19),0),ROW($1:$19))+1,1)*10^ROW($1:$19)/10)</f>
        <v>4</v>
      </c>
      <c r="E854">
        <f>SUMPRODUCT(MID(0&amp;feed!E853,LARGE(INDEX(ISNUMBER(--MID(feed!E853,ROW($1:$19),1))*
ROW($1:$19),0),ROW($1:$19))+1,1)*10^ROW($1:$19)/10)</f>
        <v>0</v>
      </c>
      <c r="F854" t="str">
        <f>feed!F853</f>
        <v>Finest of the 19th century</v>
      </c>
      <c r="G854" t="str">
        <f>feed!G853</f>
        <v>Normal</v>
      </c>
      <c r="H854">
        <f>SUMPRODUCT(MID(0&amp;feed!H853,LARGE(INDEX(ISNUMBER(--MID(feed!H853,ROW($1:$1),1))*
ROW($1:$1),0),ROW($1:$1))+1,1)*10^ROW($1:$1)/10)</f>
        <v>0</v>
      </c>
      <c r="I854" t="str">
        <f>feed!I853</f>
        <v>Undisciplined Rabble</v>
      </c>
      <c r="J854">
        <f>SUMPRODUCT(MID(0&amp;feed!J853,LARGE(INDEX(ISNUMBER(--MID(feed!J853,ROW($1:$19),1))*
ROW($1:$19),0),ROW($1:$19))+1,1)*10^ROW($1:$19)/10)</f>
        <v>15</v>
      </c>
      <c r="K854">
        <f>SUMPRODUCT(MID(0&amp;feed!K853,LARGE(INDEX(ISNUMBER(--MID(feed!K853,ROW($1:$19),1))*
ROW($1:$19),0),ROW($1:$19))+1,1)*10^ROW($1:$19)/10)</f>
        <v>2</v>
      </c>
      <c r="L854">
        <f>SUMPRODUCT(MID(0&amp;feed!L853,LARGE(INDEX(ISNUMBER(--MID(feed!L853,ROW($1:$19),1))*
ROW($1:$19),0),ROW($1:$19))+1,1)*10^ROW($1:$19)/10)</f>
        <v>2</v>
      </c>
      <c r="M854" t="str">
        <f>feed!M853</f>
        <v>Mixed Economy</v>
      </c>
      <c r="N854">
        <f>SUMPRODUCT(MID(0&amp;feed!N853,LARGE(INDEX(ISNUMBER(--MID(feed!N853,ROW($1:$5),1))*
ROW($1:$5),0),ROW($1:$5))+1,1)*10^ROW($1:$5)/10)</f>
        <v>479</v>
      </c>
      <c r="O854">
        <f>SUMPRODUCT(MID(0&amp;feed!O853,LARGE(INDEX(ISNUMBER(--MID(feed!O853,ROW($1:$5),1))*
ROW($1:$5),0),ROW($1:$5))+1,1)*10^ROW($1:$5)/10)</f>
        <v>1255</v>
      </c>
      <c r="P854" t="str">
        <f>feed!P853</f>
        <v>Untapped</v>
      </c>
      <c r="Q854">
        <f>IF(P854=0,40, IF(P854="Depleted",0, IF(P854="Near Depletion",10, IF(P854="Plentiful",70, IF(P854="Untapped",90,"Error")))))</f>
        <v>90</v>
      </c>
      <c r="R854" t="str">
        <f>feed!Q853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feed!R853</f>
        <v>Atlas</v>
      </c>
      <c r="U854" t="str">
        <f>feed!S853</f>
        <v>Neutral</v>
      </c>
      <c r="V854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854" t="str">
        <f>feed!U853</f>
        <v>http://blocgame.com/stats.php?id=64361</v>
      </c>
      <c r="X854" s="4">
        <f>SUMPRODUCT(MID(0&amp;feed!V853,LARGE(INDEX(ISNUMBER(--MID(feed!V853,ROW($1:$5),1))*
ROW($1:$5),0),ROW($1:$5))+1,1)*10^ROW($1:$5)/10)</f>
        <v>0</v>
      </c>
      <c r="Y854">
        <f>feed!W853</f>
        <v>0</v>
      </c>
      <c r="Z854" s="4">
        <f>V854-H854*750-K854*375-L854*375</f>
        <v>11863</v>
      </c>
      <c r="AA854" s="8">
        <f>V854/N854</f>
        <v>27.897703549060545</v>
      </c>
      <c r="AB854" s="4">
        <f>N854/6</f>
        <v>79.833333333333329</v>
      </c>
      <c r="AC854" s="4">
        <f>V854/6</f>
        <v>2227.1666666666665</v>
      </c>
    </row>
    <row r="855" spans="1:29" x14ac:dyDescent="0.25">
      <c r="A855" t="str">
        <f>feed!A854</f>
        <v>deicide</v>
      </c>
      <c r="B855" t="str">
        <f>feed!B854</f>
        <v>THE AVENGER213</v>
      </c>
      <c r="C855" t="str">
        <f>feed!C854</f>
        <v>HellYeah</v>
      </c>
      <c r="D855">
        <f>SUMPRODUCT(MID(0&amp;feed!D854,LARGE(INDEX(ISNUMBER(--MID(feed!D854,ROW($1:$19),1))*
ROW($1:$19),0),ROW($1:$19))+1,1)*10^ROW($1:$19)/10)</f>
        <v>19</v>
      </c>
      <c r="E855">
        <f>SUMPRODUCT(MID(0&amp;feed!E854,LARGE(INDEX(ISNUMBER(--MID(feed!E854,ROW($1:$19),1))*
ROW($1:$19),0),ROW($1:$19))+1,1)*10^ROW($1:$19)/10)</f>
        <v>0</v>
      </c>
      <c r="F855" t="str">
        <f>feed!F854</f>
        <v>First World War surplus</v>
      </c>
      <c r="G855" t="str">
        <f>feed!G854</f>
        <v>Gandhi-like</v>
      </c>
      <c r="H855">
        <f>SUMPRODUCT(MID(0&amp;feed!H854,LARGE(INDEX(ISNUMBER(--MID(feed!H854,ROW($1:$1),1))*
ROW($1:$1),0),ROW($1:$1))+1,1)*10^ROW($1:$1)/10)</f>
        <v>0</v>
      </c>
      <c r="I855" t="str">
        <f>feed!I854</f>
        <v>Undisciplined Rabble</v>
      </c>
      <c r="J855">
        <f>SUMPRODUCT(MID(0&amp;feed!J854,LARGE(INDEX(ISNUMBER(--MID(feed!J854,ROW($1:$19),1))*
ROW($1:$19),0),ROW($1:$19))+1,1)*10^ROW($1:$19)/10)</f>
        <v>15</v>
      </c>
      <c r="K855">
        <f>SUMPRODUCT(MID(0&amp;feed!K854,LARGE(INDEX(ISNUMBER(--MID(feed!K854,ROW($1:$19),1))*
ROW($1:$19),0),ROW($1:$19))+1,1)*10^ROW($1:$19)/10)</f>
        <v>3</v>
      </c>
      <c r="L855">
        <f>SUMPRODUCT(MID(0&amp;feed!L854,LARGE(INDEX(ISNUMBER(--MID(feed!L854,ROW($1:$19),1))*
ROW($1:$19),0),ROW($1:$19))+1,1)*10^ROW($1:$19)/10)</f>
        <v>2</v>
      </c>
      <c r="M855" t="str">
        <f>feed!M854</f>
        <v>Central Planning</v>
      </c>
      <c r="N855">
        <f>SUMPRODUCT(MID(0&amp;feed!N854,LARGE(INDEX(ISNUMBER(--MID(feed!N854,ROW($1:$5),1))*
ROW($1:$5),0),ROW($1:$5))+1,1)*10^ROW($1:$5)/10)</f>
        <v>479</v>
      </c>
      <c r="O855">
        <f>SUMPRODUCT(MID(0&amp;feed!O854,LARGE(INDEX(ISNUMBER(--MID(feed!O854,ROW($1:$5),1))*
ROW($1:$5),0),ROW($1:$5))+1,1)*10^ROW($1:$5)/10)</f>
        <v>1598</v>
      </c>
      <c r="P855" t="str">
        <f>feed!P854</f>
        <v>Untapped</v>
      </c>
      <c r="Q855">
        <f>IF(P855=0,40, IF(P855="Depleted",0, IF(P855="Near Depletion",10, IF(P855="Plentiful",70, IF(P855="Untapped",90,"Error")))))</f>
        <v>90</v>
      </c>
      <c r="R855" t="str">
        <f>feed!Q854</f>
        <v>Small</v>
      </c>
      <c r="S855">
        <f>IF(R855="None",0, IF(R855="Meagre",1.5, IF(R855="Small",3, IF(R855="Mediocre",4.5, IF(R855="Somewhat Large",6, IF(R855="Large",7.5, IF(R855="Powerful",9, IF(R855="Very Powerful",10,"Error"))))))))</f>
        <v>3</v>
      </c>
      <c r="T855" t="str">
        <f>feed!R854</f>
        <v>Persia</v>
      </c>
      <c r="U855" t="str">
        <f>feed!S854</f>
        <v>Soviet Union</v>
      </c>
      <c r="V85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855" t="str">
        <f>feed!U854</f>
        <v>http://blocgame.com/stats.php?id=64818</v>
      </c>
      <c r="X855" s="4">
        <f>SUMPRODUCT(MID(0&amp;feed!V854,LARGE(INDEX(ISNUMBER(--MID(feed!V854,ROW($1:$5),1))*
ROW($1:$5),0),ROW($1:$5))+1,1)*10^ROW($1:$5)/10)</f>
        <v>0</v>
      </c>
      <c r="Y855">
        <f>feed!W854</f>
        <v>0</v>
      </c>
      <c r="Z855" s="4">
        <f>V855-H855*750-K855*375-L855*375</f>
        <v>14297</v>
      </c>
      <c r="AA855" s="8">
        <f>V855/N855</f>
        <v>33.762004175365341</v>
      </c>
      <c r="AB855" s="4">
        <f>N855/6</f>
        <v>79.833333333333329</v>
      </c>
      <c r="AC855" s="4">
        <f>V855/6</f>
        <v>2695.3333333333335</v>
      </c>
    </row>
    <row r="856" spans="1:29" x14ac:dyDescent="0.25">
      <c r="A856" t="str">
        <f>feed!A855</f>
        <v>penang fc</v>
      </c>
      <c r="B856" t="str">
        <f>feed!B855</f>
        <v>faiz subri</v>
      </c>
      <c r="C856" t="str">
        <f>feed!C855</f>
        <v>PIRATES</v>
      </c>
      <c r="D856">
        <f>SUMPRODUCT(MID(0&amp;feed!D855,LARGE(INDEX(ISNUMBER(--MID(feed!D855,ROW($1:$19),1))*
ROW($1:$19),0),ROW($1:$19))+1,1)*10^ROW($1:$19)/10)</f>
        <v>52</v>
      </c>
      <c r="E856">
        <f>SUMPRODUCT(MID(0&amp;feed!E855,LARGE(INDEX(ISNUMBER(--MID(feed!E855,ROW($1:$19),1))*
ROW($1:$19),0),ROW($1:$19))+1,1)*10^ROW($1:$19)/10)</f>
        <v>0</v>
      </c>
      <c r="F856" t="str">
        <f>feed!F855</f>
        <v>Second World War surplus</v>
      </c>
      <c r="G856" t="str">
        <f>feed!G855</f>
        <v>Gandhi-like</v>
      </c>
      <c r="H856">
        <f>SUMPRODUCT(MID(0&amp;feed!H855,LARGE(INDEX(ISNUMBER(--MID(feed!H855,ROW($1:$1),1))*
ROW($1:$1),0),ROW($1:$1))+1,1)*10^ROW($1:$1)/10)</f>
        <v>2</v>
      </c>
      <c r="I856" t="str">
        <f>feed!I855</f>
        <v>Good</v>
      </c>
      <c r="J856">
        <f>SUMPRODUCT(MID(0&amp;feed!J855,LARGE(INDEX(ISNUMBER(--MID(feed!J855,ROW($1:$19),1))*
ROW($1:$19),0),ROW($1:$19))+1,1)*10^ROW($1:$19)/10)</f>
        <v>0</v>
      </c>
      <c r="K856">
        <f>SUMPRODUCT(MID(0&amp;feed!K855,LARGE(INDEX(ISNUMBER(--MID(feed!K855,ROW($1:$19),1))*
ROW($1:$19),0),ROW($1:$19))+1,1)*10^ROW($1:$19)/10)</f>
        <v>7</v>
      </c>
      <c r="L856">
        <f>SUMPRODUCT(MID(0&amp;feed!L855,LARGE(INDEX(ISNUMBER(--MID(feed!L855,ROW($1:$19),1))*
ROW($1:$19),0),ROW($1:$19))+1,1)*10^ROW($1:$19)/10)</f>
        <v>4</v>
      </c>
      <c r="M856" t="str">
        <f>feed!M855</f>
        <v>Free Market</v>
      </c>
      <c r="N856">
        <f>SUMPRODUCT(MID(0&amp;feed!N855,LARGE(INDEX(ISNUMBER(--MID(feed!N855,ROW($1:$5),1))*
ROW($1:$5),0),ROW($1:$5))+1,1)*10^ROW($1:$5)/10)</f>
        <v>479</v>
      </c>
      <c r="O856">
        <f>SUMPRODUCT(MID(0&amp;feed!O855,LARGE(INDEX(ISNUMBER(--MID(feed!O855,ROW($1:$5),1))*
ROW($1:$5),0),ROW($1:$5))+1,1)*10^ROW($1:$5)/10)</f>
        <v>2674</v>
      </c>
      <c r="P856" t="str">
        <f>feed!P855</f>
        <v>Untapped</v>
      </c>
      <c r="Q856">
        <f>IF(P856=0,40, IF(P856="Depleted",0, IF(P856="Near Depletion",10, IF(P856="Plentiful",70, IF(P856="Untapped",90,"Error")))))</f>
        <v>90</v>
      </c>
      <c r="R856" t="str">
        <f>feed!Q855</f>
        <v>Mediocre</v>
      </c>
      <c r="S856">
        <f>IF(R856="None",0, IF(R856="Meagre",1.5, IF(R856="Small",3, IF(R856="Mediocre",4.5, IF(R856="Somewhat Large",6, IF(R856="Large",7.5, IF(R856="Powerful",9, IF(R856="Very Powerful",10,"Error"))))))))</f>
        <v>4.5</v>
      </c>
      <c r="T856" t="str">
        <f>feed!R855</f>
        <v>Arabia</v>
      </c>
      <c r="U856" t="str">
        <f>feed!S855</f>
        <v>United States</v>
      </c>
      <c r="V856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856" t="str">
        <f>feed!U855</f>
        <v>http://blocgame.com/stats.php?id=64923</v>
      </c>
      <c r="X856" s="4">
        <f>SUMPRODUCT(MID(0&amp;feed!V855,LARGE(INDEX(ISNUMBER(--MID(feed!V855,ROW($1:$5),1))*
ROW($1:$5),0),ROW($1:$5))+1,1)*10^ROW($1:$5)/10)</f>
        <v>0</v>
      </c>
      <c r="Y856">
        <f>feed!W855</f>
        <v>0</v>
      </c>
      <c r="Z856" s="4">
        <f>V856-H856*750-K856*375-L856*375</f>
        <v>23392</v>
      </c>
      <c r="AA856" s="8">
        <f>V856/N856</f>
        <v>60.578288100208766</v>
      </c>
      <c r="AB856" s="4">
        <f>N856/6</f>
        <v>79.833333333333329</v>
      </c>
      <c r="AC856" s="4">
        <f>V856/6</f>
        <v>4836.166666666667</v>
      </c>
    </row>
    <row r="857" spans="1:29" x14ac:dyDescent="0.25">
      <c r="A857" t="str">
        <f>feed!A857</f>
        <v>Niorgana</v>
      </c>
      <c r="B857" t="str">
        <f>feed!B857</f>
        <v>Jorge Harzia</v>
      </c>
      <c r="C857">
        <f>feed!C857</f>
        <v>0</v>
      </c>
      <c r="D857">
        <f>SUMPRODUCT(MID(0&amp;feed!D857,LARGE(INDEX(ISNUMBER(--MID(feed!D857,ROW($1:$19),1))*
ROW($1:$19),0),ROW($1:$19))+1,1)*10^ROW($1:$19)/10)</f>
        <v>6</v>
      </c>
      <c r="E857">
        <f>SUMPRODUCT(MID(0&amp;feed!E857,LARGE(INDEX(ISNUMBER(--MID(feed!E857,ROW($1:$19),1))*
ROW($1:$19),0),ROW($1:$19))+1,1)*10^ROW($1:$19)/10)</f>
        <v>0</v>
      </c>
      <c r="F857" t="str">
        <f>feed!F857</f>
        <v>Second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49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Free Market</v>
      </c>
      <c r="N857">
        <f>SUMPRODUCT(MID(0&amp;feed!N857,LARGE(INDEX(ISNUMBER(--MID(feed!N857,ROW($1:$5),1))*
ROW($1:$5),0),ROW($1:$5))+1,1)*10^ROW($1:$5)/10)</f>
        <v>478</v>
      </c>
      <c r="O857">
        <f>SUMPRODUCT(MID(0&amp;feed!O857,LARGE(INDEX(ISNUMBER(--MID(feed!O857,ROW($1:$5),1))*
ROW($1:$5),0),ROW($1:$5))+1,1)*10^ROW($1:$5)/10)</f>
        <v>306</v>
      </c>
      <c r="P857" t="str">
        <f>feed!P857</f>
        <v>Untapped</v>
      </c>
      <c r="Q857">
        <f>IF(P857=0,40, IF(P857="Depleted",0, IF(P857="Near Depletion",10, IF(P857="Plentiful",70, IF(P857="Untapped",90,"Error")))))</f>
        <v>90</v>
      </c>
      <c r="R857" t="str">
        <f>feed!Q857</f>
        <v>Somewhat Large</v>
      </c>
      <c r="S857">
        <f>IF(R857="None",0, IF(R857="Meagre",1.5, IF(R857="Small",3, IF(R857="Mediocre",4.5, IF(R857="Somewhat Large",6, IF(R857="Large",7.5, IF(R857="Powerful",9, IF(R857="Very Powerful",10,"Error"))))))))</f>
        <v>6</v>
      </c>
      <c r="T857" t="str">
        <f>feed!R857</f>
        <v>Caribbean</v>
      </c>
      <c r="U857" t="str">
        <f>feed!S857</f>
        <v>United States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857" t="str">
        <f>feed!U857</f>
        <v>http://blocgame.com/stats.php?id=63970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13335</v>
      </c>
      <c r="AA857" s="8">
        <f>V857/N857</f>
        <v>34.17364016736402</v>
      </c>
      <c r="AB857" s="4">
        <f>N857/6</f>
        <v>79.666666666666671</v>
      </c>
      <c r="AC857" s="4">
        <f>V857/6</f>
        <v>2722.5</v>
      </c>
    </row>
    <row r="858" spans="1:29" x14ac:dyDescent="0.25">
      <c r="A858" t="str">
        <f>feed!A858</f>
        <v>Kingdom states</v>
      </c>
      <c r="B858" t="str">
        <f>feed!B858</f>
        <v>areezie</v>
      </c>
      <c r="C858">
        <f>feed!C858</f>
        <v>0</v>
      </c>
      <c r="D858">
        <f>SUMPRODUCT(MID(0&amp;feed!D858,LARGE(INDEX(ISNUMBER(--MID(feed!D858,ROW($1:$19),1))*
ROW($1:$19),0),ROW($1:$19))+1,1)*10^ROW($1:$19)/10)</f>
        <v>25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1</v>
      </c>
      <c r="I858" t="str">
        <f>feed!I858</f>
        <v>Good</v>
      </c>
      <c r="J858">
        <f>SUMPRODUCT(MID(0&amp;feed!J858,LARGE(INDEX(ISNUMBER(--MID(feed!J858,ROW($1:$19),1))*
ROW($1:$19),0),ROW($1:$19))+1,1)*10^ROW($1:$19)/10)</f>
        <v>13</v>
      </c>
      <c r="K858">
        <f>SUMPRODUCT(MID(0&amp;feed!K858,LARGE(INDEX(ISNUMBER(--MID(feed!K858,ROW($1:$19),1))*
ROW($1:$19),0),ROW($1:$19))+1,1)*10^ROW($1:$19)/10)</f>
        <v>7</v>
      </c>
      <c r="L858">
        <f>SUMPRODUCT(MID(0&amp;feed!L858,LARGE(INDEX(ISNUMBER(--MID(feed!L858,ROW($1:$19),1))*
ROW($1:$19),0),ROW($1:$19))+1,1)*10^ROW($1:$19)/10)</f>
        <v>7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477</v>
      </c>
      <c r="O858">
        <f>SUMPRODUCT(MID(0&amp;feed!O858,LARGE(INDEX(ISNUMBER(--MID(feed!O858,ROW($1:$5),1))*
ROW($1:$5),0),ROW($1:$5))+1,1)*10^ROW($1:$5)/10)</f>
        <v>2708</v>
      </c>
      <c r="P858" t="str">
        <f>feed!P858</f>
        <v>Untapped</v>
      </c>
      <c r="Q858">
        <f>IF(P858=0,40, IF(P858="Depleted",0, IF(P858="Near Depletion",10, IF(P858="Plentiful",70, IF(P858="Untapped",90,"Error")))))</f>
        <v>90</v>
      </c>
      <c r="R858" t="str">
        <f>feed!Q858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feed!R858</f>
        <v>Atlas</v>
      </c>
      <c r="U858" t="str">
        <f>feed!S858</f>
        <v>United States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58" t="str">
        <f>feed!U858</f>
        <v>http://blocgame.com/stats.php?id=64464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14000</v>
      </c>
      <c r="AA858" s="8">
        <f>V858/N858</f>
        <v>41.928721174004195</v>
      </c>
      <c r="AB858" s="4">
        <f>N858/6</f>
        <v>79.5</v>
      </c>
      <c r="AC858" s="4">
        <f>V858/6</f>
        <v>3333.3333333333335</v>
      </c>
    </row>
    <row r="859" spans="1:29" x14ac:dyDescent="0.25">
      <c r="A859" t="str">
        <f>feed!A859</f>
        <v>North Oman</v>
      </c>
      <c r="B859" t="str">
        <f>feed!B859</f>
        <v>WISD0MTREE</v>
      </c>
      <c r="C859" t="str">
        <f>feed!C859</f>
        <v>Steel Brotherhood</v>
      </c>
      <c r="D859">
        <f>SUMPRODUCT(MID(0&amp;feed!D859,LARGE(INDEX(ISNUMBER(--MID(feed!D859,ROW($1:$19),1))*
ROW($1:$19),0),ROW($1:$19))+1,1)*10^ROW($1:$19)/10)</f>
        <v>47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Angelic</v>
      </c>
      <c r="H859">
        <f>SUMPRODUCT(MID(0&amp;feed!H859,LARGE(INDEX(ISNUMBER(--MID(feed!H859,ROW($1:$1),1))*
ROW($1:$1),0),ROW($1:$1))+1,1)*10^ROW($1:$1)/10)</f>
        <v>1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17</v>
      </c>
      <c r="K859">
        <f>SUMPRODUCT(MID(0&amp;feed!K859,LARGE(INDEX(ISNUMBER(--MID(feed!K859,ROW($1:$19),1))*
ROW($1:$19),0),ROW($1:$19))+1,1)*10^ROW($1:$19)/10)</f>
        <v>8</v>
      </c>
      <c r="L859">
        <f>SUMPRODUCT(MID(0&amp;feed!L859,LARGE(INDEX(ISNUMBER(--MID(feed!L859,ROW($1:$19),1))*
ROW($1:$19),0),ROW($1:$19))+1,1)*10^ROW($1:$19)/10)</f>
        <v>5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476</v>
      </c>
      <c r="O859">
        <f>SUMPRODUCT(MID(0&amp;feed!O859,LARGE(INDEX(ISNUMBER(--MID(feed!O859,ROW($1:$5),1))*
ROW($1:$5),0),ROW($1:$5))+1,1)*10^ROW($1:$5)/10)</f>
        <v>4739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Arabia</v>
      </c>
      <c r="U859" t="str">
        <f>feed!S859</f>
        <v>Soviet Union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859" t="str">
        <f>feed!U859</f>
        <v>http://blocgame.com/stats.php?id=9620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19746</v>
      </c>
      <c r="AA859" s="8">
        <f>V859/N859</f>
        <v>53.300420168067227</v>
      </c>
      <c r="AB859" s="4">
        <f>N859/6</f>
        <v>79.333333333333329</v>
      </c>
      <c r="AC859" s="4">
        <f>V859/6</f>
        <v>4228.5</v>
      </c>
    </row>
    <row r="860" spans="1:29" x14ac:dyDescent="0.25">
      <c r="A860" t="str">
        <f>feed!A860</f>
        <v>Rerum</v>
      </c>
      <c r="B860" t="str">
        <f>feed!B860</f>
        <v>Rickard</v>
      </c>
      <c r="C860">
        <f>feed!C860</f>
        <v>0</v>
      </c>
      <c r="D860">
        <f>SUMPRODUCT(MID(0&amp;feed!D860,LARGE(INDEX(ISNUMBER(--MID(feed!D860,ROW($1:$19),1))*
ROW($1:$19),0),ROW($1:$19))+1,1)*10^ROW($1:$19)/10)</f>
        <v>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Finest of the 19th century</v>
      </c>
      <c r="G860" t="str">
        <f>feed!G860</f>
        <v>Good</v>
      </c>
      <c r="H860">
        <f>SUMPRODUCT(MID(0&amp;feed!H860,LARGE(INDEX(ISNUMBER(--MID(feed!H860,ROW($1:$1),1))*
ROW($1:$1),0),ROW($1:$1))+1,1)*10^ROW($1:$1)/10)</f>
        <v>0</v>
      </c>
      <c r="I860" t="str">
        <f>feed!I860</f>
        <v>Elite</v>
      </c>
      <c r="J860">
        <f>SUMPRODUCT(MID(0&amp;feed!J860,LARGE(INDEX(ISNUMBER(--MID(feed!J860,ROW($1:$19),1))*
ROW($1:$19),0),ROW($1:$19))+1,1)*10^ROW($1:$19)/10)</f>
        <v>99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476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>IF(P860=0,40, IF(P860="Depleted",0, IF(P860="Near Depletion",10, IF(P860="Plentiful",70, IF(P860="Untapped",90,"Error")))))</f>
        <v>90</v>
      </c>
      <c r="R860" t="str">
        <f>feed!Q860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feed!R860</f>
        <v>Gran Colombia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860" t="str">
        <f>feed!U860</f>
        <v>http://blocgame.com/stats.php?id=64531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15017</v>
      </c>
      <c r="AA860" s="8">
        <f>V860/N860</f>
        <v>33.12394957983193</v>
      </c>
      <c r="AB860" s="4">
        <f>N860/6</f>
        <v>79.333333333333329</v>
      </c>
      <c r="AC860" s="4">
        <f>V860/6</f>
        <v>2627.8333333333335</v>
      </c>
    </row>
    <row r="861" spans="1:29" x14ac:dyDescent="0.25">
      <c r="A861" t="str">
        <f>feed!A861</f>
        <v>Jigaboo Tribe</v>
      </c>
      <c r="B861" t="str">
        <f>feed!B861</f>
        <v>Spearchucker Jones</v>
      </c>
      <c r="C861">
        <f>feed!C861</f>
        <v>0</v>
      </c>
      <c r="D861">
        <f>SUMPRODUCT(MID(0&amp;feed!D861,LARGE(INDEX(ISNUMBER(--MID(feed!D861,ROW($1:$19),1))*
ROW($1:$19),0),ROW($1:$19))+1,1)*10^ROW($1:$19)/10)</f>
        <v>21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Angelic</v>
      </c>
      <c r="H861">
        <f>SUMPRODUCT(MID(0&amp;feed!H861,LARGE(INDEX(ISNUMBER(--MID(feed!H861,ROW($1:$1),1))*
ROW($1:$1),0),ROW($1:$1))+1,1)*10^ROW($1:$1)/10)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24</v>
      </c>
      <c r="K861">
        <f>SUMPRODUCT(MID(0&amp;feed!K861,LARGE(INDEX(ISNUMBER(--MID(feed!K861,ROW($1:$19),1))*
ROW($1:$19),0),ROW($1:$19))+1,1)*10^ROW($1:$19)/10)</f>
        <v>6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475</v>
      </c>
      <c r="O861">
        <f>SUMPRODUCT(MID(0&amp;feed!O861,LARGE(INDEX(ISNUMBER(--MID(feed!O861,ROW($1:$5),1))*
ROW($1:$5),0),ROW($1:$5))+1,1)*10^ROW($1:$5)/10)</f>
        <v>1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feed!R861</f>
        <v>East Africa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861" t="str">
        <f>feed!U861</f>
        <v>http://blocgame.com/stats.php?id=65027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9540</v>
      </c>
      <c r="AA861" s="8">
        <f>V861/N861</f>
        <v>25.610526315789475</v>
      </c>
      <c r="AB861" s="4">
        <f>N861/6</f>
        <v>79.166666666666671</v>
      </c>
      <c r="AC861" s="4">
        <f>V861/6</f>
        <v>2027.5</v>
      </c>
    </row>
    <row r="862" spans="1:29" x14ac:dyDescent="0.25">
      <c r="A862" t="str">
        <f>feed!A862</f>
        <v>Bourbon Island</v>
      </c>
      <c r="B862" t="str">
        <f>feed!B862</f>
        <v>Gypsy Danger</v>
      </c>
      <c r="C862" t="str">
        <f>feed!C862</f>
        <v>Interpol</v>
      </c>
      <c r="D862">
        <f>SUMPRODUCT(MID(0&amp;feed!D862,LARGE(INDEX(ISNUMBER(--MID(feed!D862,ROW($1:$19),1))*
ROW($1:$19),0),ROW($1:$19))+1,1)*10^ROW($1:$19)/10)</f>
        <v>64</v>
      </c>
      <c r="E862">
        <f>SUMPRODUCT(MID(0&amp;feed!E862,LARGE(INDEX(ISNUMBER(--MID(feed!E862,ROW($1:$19),1))*
ROW($1:$19),0),ROW($1:$19))+1,1)*10^ROW($1:$19)/10)</f>
        <v>0</v>
      </c>
      <c r="F862" t="str">
        <f>feed!F862</f>
        <v>Second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11</v>
      </c>
      <c r="K862">
        <f>SUMPRODUCT(MID(0&amp;feed!K862,LARGE(INDEX(ISNUMBER(--MID(feed!K862,ROW($1:$19),1))*
ROW($1:$19),0),ROW($1:$19))+1,1)*10^ROW($1:$19)/10)</f>
        <v>10</v>
      </c>
      <c r="L862">
        <f>SUMPRODUCT(MID(0&amp;feed!L862,LARGE(INDEX(ISNUMBER(--MID(feed!L862,ROW($1:$19),1))*
ROW($1:$19),0),ROW($1:$19))+1,1)*10^ROW($1:$19)/10)</f>
        <v>14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473</v>
      </c>
      <c r="O862">
        <f>SUMPRODUCT(MID(0&amp;feed!O862,LARGE(INDEX(ISNUMBER(--MID(feed!O862,ROW($1:$5),1))*
ROW($1:$5),0),ROW($1:$5))+1,1)*10^ROW($1:$5)/10)</f>
        <v>3109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Very Powerful</v>
      </c>
      <c r="S862">
        <f>IF(R862="None",0, IF(R862="Meagre",1.5, IF(R862="Small",3, IF(R862="Mediocre",4.5, IF(R862="Somewhat Large",6, IF(R862="Large",7.5, IF(R862="Powerful",9, IF(R862="Very Powerful",10,"Error"))))))))</f>
        <v>10</v>
      </c>
      <c r="T862" t="str">
        <f>feed!R862</f>
        <v>Egypt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862" t="str">
        <f>feed!U862</f>
        <v>http://blocgame.com/stats.php?id=41247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17868</v>
      </c>
      <c r="AA862" s="8">
        <f>V862/N862</f>
        <v>59.97463002114165</v>
      </c>
      <c r="AB862" s="4">
        <f>N862/6</f>
        <v>78.833333333333329</v>
      </c>
      <c r="AC862" s="4">
        <f>V862/6</f>
        <v>4728</v>
      </c>
    </row>
    <row r="863" spans="1:29" x14ac:dyDescent="0.25">
      <c r="A863" t="str">
        <f>feed!A863</f>
        <v>Desertland</v>
      </c>
      <c r="B863" t="str">
        <f>feed!B863</f>
        <v>GeneralOmurov</v>
      </c>
      <c r="C863">
        <f>feed!C863</f>
        <v>0</v>
      </c>
      <c r="D863">
        <f>SUMPRODUCT(MID(0&amp;feed!D863,LARGE(INDEX(ISNUMBER(--MID(feed!D863,ROW($1:$19),1))*
ROW($1:$19),0),ROW($1:$19))+1,1)*10^ROW($1:$19)/10)</f>
        <v>39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0</v>
      </c>
      <c r="I863" t="str">
        <f>feed!I863</f>
        <v>Standard</v>
      </c>
      <c r="J863">
        <f>SUMPRODUCT(MID(0&amp;feed!J863,LARGE(INDEX(ISNUMBER(--MID(feed!J863,ROW($1:$19),1))*
ROW($1:$19),0),ROW($1:$19))+1,1)*10^ROW($1:$19)/10)</f>
        <v>42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1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473</v>
      </c>
      <c r="O863">
        <f>SUMPRODUCT(MID(0&amp;feed!O863,LARGE(INDEX(ISNUMBER(--MID(feed!O863,ROW($1:$5),1))*
ROW($1:$5),0),ROW($1:$5))+1,1)*10^ROW($1:$5)/10)</f>
        <v>3007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Meagre</v>
      </c>
      <c r="S863">
        <f>IF(R863="None",0, IF(R863="Meagre",1.5, IF(R863="Small",3, IF(R863="Mediocre",4.5, IF(R863="Somewhat Large",6, IF(R863="Large",7.5, IF(R863="Powerful",9, IF(R863="Very Powerful",10,"Error"))))))))</f>
        <v>1.5</v>
      </c>
      <c r="T863" t="str">
        <f>feed!R863</f>
        <v>Arabia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863" t="str">
        <f>feed!U863</f>
        <v>http://blocgame.com/stats.php?id=60038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18875</v>
      </c>
      <c r="AA863" s="8">
        <f>V863/N863</f>
        <v>42.283298097251588</v>
      </c>
      <c r="AB863" s="4">
        <f>N863/6</f>
        <v>78.833333333333329</v>
      </c>
      <c r="AC863" s="4">
        <f>V863/6</f>
        <v>3333.3333333333335</v>
      </c>
    </row>
    <row r="864" spans="1:29" x14ac:dyDescent="0.25">
      <c r="A864" t="str">
        <f>feed!A864</f>
        <v>Weeabo Island</v>
      </c>
      <c r="B864" t="str">
        <f>feed!B864</f>
        <v>misterjohnson</v>
      </c>
      <c r="C864" t="str">
        <f>feed!C864</f>
        <v>The Hetairoi Guild</v>
      </c>
      <c r="D864">
        <f>SUMPRODUCT(MID(0&amp;feed!D864,LARGE(INDEX(ISNUMBER(--MID(feed!D864,ROW($1:$19),1))*
ROW($1:$19),0),ROW($1:$19))+1,1)*10^ROW($1:$19)/10)</f>
        <v>42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Finest of the 19th century</v>
      </c>
      <c r="G864" t="str">
        <f>feed!G864</f>
        <v>Questionable</v>
      </c>
      <c r="H864">
        <f>SUMPRODUCT(MID(0&amp;feed!H864,LARGE(INDEX(ISNUMBER(--MID(feed!H864,ROW($1:$1),1))*
ROW($1:$1),0),ROW($1:$1))+1,1)*10^ROW($1:$1)/10)</f>
        <v>0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24</v>
      </c>
      <c r="K864">
        <f>SUMPRODUCT(MID(0&amp;feed!K864,LARGE(INDEX(ISNUMBER(--MID(feed!K864,ROW($1:$19),1))*
ROW($1:$19),0),ROW($1:$19))+1,1)*10^ROW($1:$19)/10)</f>
        <v>8</v>
      </c>
      <c r="L864">
        <f>SUMPRODUCT(MID(0&amp;feed!L864,LARGE(INDEX(ISNUMBER(--MID(feed!L864,ROW($1:$19),1))*
ROW($1:$19),0),ROW($1:$19))+1,1)*10^ROW($1:$19)/10)</f>
        <v>9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473</v>
      </c>
      <c r="O864">
        <f>SUMPRODUCT(MID(0&amp;feed!O864,LARGE(INDEX(ISNUMBER(--MID(feed!O864,ROW($1:$5),1))*
ROW($1:$5),0),ROW($1:$5))+1,1)*10^ROW($1:$5)/10)</f>
        <v>3407</v>
      </c>
      <c r="P864" t="str">
        <f>feed!P864</f>
        <v>Untapped</v>
      </c>
      <c r="Q864">
        <f>IF(P864=0,40, IF(P864="Depleted",0, IF(P864="Near Depletion",10, IF(P864="Plentiful",70, IF(P864="Untapped",90,"Error")))))</f>
        <v>90</v>
      </c>
      <c r="R864" t="str">
        <f>feed!Q864</f>
        <v>Somewhat Large</v>
      </c>
      <c r="S864">
        <f>IF(R864="None",0, IF(R864="Meagre",1.5, IF(R864="Small",3, IF(R864="Mediocre",4.5, IF(R864="Somewhat Large",6, IF(R864="Large",7.5, IF(R864="Powerful",9, IF(R864="Very Powerful",10,"Error"))))))))</f>
        <v>6</v>
      </c>
      <c r="T864" t="str">
        <f>feed!R864</f>
        <v>Persia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864" t="str">
        <f>feed!U864</f>
        <v>http://blocgame.com/stats.php?id=64179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>V864-H864*750-K864*375-L864*375</f>
        <v>23462</v>
      </c>
      <c r="AA864" s="8">
        <f>V864/N864</f>
        <v>63.080338266384778</v>
      </c>
      <c r="AB864" s="4">
        <f>N864/6</f>
        <v>78.833333333333329</v>
      </c>
      <c r="AC864" s="4">
        <f>V864/6</f>
        <v>4972.833333333333</v>
      </c>
    </row>
    <row r="865" spans="1:29" x14ac:dyDescent="0.25">
      <c r="A865" t="str">
        <f>feed!A865</f>
        <v>Cholastan</v>
      </c>
      <c r="B865" t="str">
        <f>feed!B865</f>
        <v>Luminia151</v>
      </c>
      <c r="C865">
        <f>feed!C865</f>
        <v>0</v>
      </c>
      <c r="D865">
        <f>SUMPRODUCT(MID(0&amp;feed!D865,LARGE(INDEX(ISNUMBER(--MID(feed!D865,ROW($1:$19),1))*
ROW($1:$19),0),ROW($1:$19))+1,1)*10^ROW($1:$19)/10)</f>
        <v>9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Finest of the 19th century</v>
      </c>
      <c r="G865" t="str">
        <f>feed!G865</f>
        <v>Nice</v>
      </c>
      <c r="H865">
        <f>SUMPRODUCT(MID(0&amp;feed!H865,LARGE(INDEX(ISNUMBER(--MID(feed!H865,ROW($1:$1),1))*
ROW($1:$1),0),ROW($1:$1))+1,1)*10^ROW($1:$1)/10)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86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472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feed!R865</f>
        <v>Indochina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865" t="str">
        <f>feed!U865</f>
        <v>http://blocgame.com/stats.php?id=54281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8526</v>
      </c>
      <c r="AA865" s="8">
        <f>V865/N865</f>
        <v>19.652542372881356</v>
      </c>
      <c r="AB865" s="4">
        <f>N865/6</f>
        <v>78.666666666666671</v>
      </c>
      <c r="AC865" s="4">
        <f>V865/6</f>
        <v>1546</v>
      </c>
    </row>
    <row r="866" spans="1:29" x14ac:dyDescent="0.25">
      <c r="A866" t="str">
        <f>feed!A866</f>
        <v>osfrog</v>
      </c>
      <c r="B866" t="str">
        <f>feed!B866</f>
        <v>osfrog</v>
      </c>
      <c r="C866">
        <f>feed!C866</f>
        <v>0</v>
      </c>
      <c r="D866">
        <f>SUMPRODUCT(MID(0&amp;feed!D866,LARGE(INDEX(ISNUMBER(--MID(feed!D866,ROW($1:$19),1))*
ROW($1:$19),0),ROW($1:$19))+1,1)*10^ROW($1:$19)/10)</f>
        <v>6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Questionable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15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2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471</v>
      </c>
      <c r="O866">
        <f>SUMPRODUCT(MID(0&amp;feed!O866,LARGE(INDEX(ISNUMBER(--MID(feed!O866,ROW($1:$5),1))*
ROW($1:$5),0),ROW($1:$5))+1,1)*10^ROW($1:$5)/10)</f>
        <v>2543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feed!R866</f>
        <v>Atlas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866" t="str">
        <f>feed!U866</f>
        <v>http://blocgame.com/stats.php?id=64344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15000</v>
      </c>
      <c r="AA866" s="8">
        <f>V866/N866</f>
        <v>35.031847133757964</v>
      </c>
      <c r="AB866" s="4">
        <f>N866/6</f>
        <v>78.5</v>
      </c>
      <c r="AC866" s="4">
        <f>V866/6</f>
        <v>2750</v>
      </c>
    </row>
    <row r="867" spans="1:29" x14ac:dyDescent="0.25">
      <c r="A867" t="str">
        <f>feed!A867</f>
        <v>Kotak Tisu</v>
      </c>
      <c r="B867" t="str">
        <f>feed!B867</f>
        <v>annoying</v>
      </c>
      <c r="C867">
        <f>feed!C867</f>
        <v>0</v>
      </c>
      <c r="D867">
        <f>SUMPRODUCT(MID(0&amp;feed!D867,LARGE(INDEX(ISNUMBER(--MID(feed!D867,ROW($1:$19),1))*
ROW($1:$19),0),ROW($1:$19))+1,1)*10^ROW($1:$19)/10)</f>
        <v>46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Gandhi-like</v>
      </c>
      <c r="H867">
        <f>SUMPRODUCT(MID(0&amp;feed!H867,LARGE(INDEX(ISNUMBER(--MID(feed!H867,ROW($1:$1),1))*
ROW($1:$1),0),ROW($1:$1))+1,1)*10^ROW($1:$1)/10)</f>
        <v>2</v>
      </c>
      <c r="I867" t="str">
        <f>feed!I867</f>
        <v>Standard</v>
      </c>
      <c r="J867">
        <f>SUMPRODUCT(MID(0&amp;feed!J867,LARGE(INDEX(ISNUMBER(--MID(feed!J867,ROW($1:$19),1))*
ROW($1:$19),0),ROW($1:$19))+1,1)*10^ROW($1:$19)/10)</f>
        <v>3</v>
      </c>
      <c r="K867">
        <f>SUMPRODUCT(MID(0&amp;feed!K867,LARGE(INDEX(ISNUMBER(--MID(feed!K867,ROW($1:$19),1))*
ROW($1:$19),0),ROW($1:$19))+1,1)*10^ROW($1:$19)/10)</f>
        <v>25</v>
      </c>
      <c r="L867">
        <f>SUMPRODUCT(MID(0&amp;feed!L867,LARGE(INDEX(ISNUMBER(--MID(feed!L867,ROW($1:$19),1))*
ROW($1:$19),0),ROW($1:$19))+1,1)*10^ROW($1:$19)/10)</f>
        <v>1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469</v>
      </c>
      <c r="O867">
        <f>SUMPRODUCT(MID(0&amp;feed!O867,LARGE(INDEX(ISNUMBER(--MID(feed!O867,ROW($1:$5),1))*
ROW($1:$5),0),ROW($1:$5))+1,1)*10^ROW($1:$5)/10)</f>
        <v>845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Somewhat Large</v>
      </c>
      <c r="S867">
        <f>IF(R867="None",0, IF(R867="Meagre",1.5, IF(R867="Small",3, IF(R867="Mediocre",4.5, IF(R867="Somewhat Large",6, IF(R867="Large",7.5, IF(R867="Powerful",9, IF(R867="Very Powerful",10,"Error"))))))))</f>
        <v>6</v>
      </c>
      <c r="T867" t="str">
        <f>feed!R867</f>
        <v>West Africa</v>
      </c>
      <c r="U867" t="str">
        <f>feed!S867</f>
        <v>United States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867" t="str">
        <f>feed!U867</f>
        <v>http://blocgame.com/stats.php?id=64958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15915</v>
      </c>
      <c r="AA867" s="8">
        <f>V867/N867</f>
        <v>57.921108742004265</v>
      </c>
      <c r="AB867" s="4">
        <f>N867/6</f>
        <v>78.166666666666671</v>
      </c>
      <c r="AC867" s="4">
        <f>V867/6</f>
        <v>4527.5</v>
      </c>
    </row>
    <row r="868" spans="1:29" x14ac:dyDescent="0.25">
      <c r="A868" t="str">
        <f>feed!A868</f>
        <v>Wessex</v>
      </c>
      <c r="B868" t="str">
        <f>feed!B868</f>
        <v>Benjamin.H</v>
      </c>
      <c r="C868">
        <f>feed!C868</f>
        <v>0</v>
      </c>
      <c r="D868">
        <f>SUMPRODUCT(MID(0&amp;feed!D868,LARGE(INDEX(ISNUMBER(--MID(feed!D868,ROW($1:$19),1))*
ROW($1:$19),0),ROW($1:$19))+1,1)*10^ROW($1:$19)/10)</f>
        <v>25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14</v>
      </c>
      <c r="K868">
        <f>SUMPRODUCT(MID(0&amp;feed!K868,LARGE(INDEX(ISNUMBER(--MID(feed!K868,ROW($1:$19),1))*
ROW($1:$19),0),ROW($1:$19))+1,1)*10^ROW($1:$19)/10)</f>
        <v>7</v>
      </c>
      <c r="L868">
        <f>SUMPRODUCT(MID(0&amp;feed!L868,LARGE(INDEX(ISNUMBER(--MID(feed!L868,ROW($1:$19),1))*
ROW($1:$19),0),ROW($1:$19))+1,1)*10^ROW($1:$19)/10)</f>
        <v>5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468</v>
      </c>
      <c r="O868">
        <f>SUMPRODUCT(MID(0&amp;feed!O868,LARGE(INDEX(ISNUMBER(--MID(feed!O868,ROW($1:$5),1))*
ROW($1:$5),0),ROW($1:$5))+1,1)*10^ROW($1:$5)/10)</f>
        <v>2371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feed!R868</f>
        <v>Atlas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http://blocgame.com/stats.php?id=64910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14750</v>
      </c>
      <c r="AA868" s="8">
        <f>V868/N868</f>
        <v>42.735042735042732</v>
      </c>
      <c r="AB868" s="4">
        <f>N868/6</f>
        <v>78</v>
      </c>
      <c r="AC868" s="4">
        <f>V868/6</f>
        <v>3333.3333333333335</v>
      </c>
    </row>
    <row r="869" spans="1:29" x14ac:dyDescent="0.25">
      <c r="A869" t="str">
        <f>feed!A869</f>
        <v>NiGhTsLaYeR</v>
      </c>
      <c r="B869" t="str">
        <f>feed!B869</f>
        <v>NiGhTsLaYeR</v>
      </c>
      <c r="C869" t="str">
        <f>feed!C869</f>
        <v>Republic of China</v>
      </c>
      <c r="D869">
        <f>SUMPRODUCT(MID(0&amp;feed!D869,LARGE(INDEX(ISNUMBER(--MID(feed!D869,ROW($1:$19),1))*
ROW($1:$19),0),ROW($1:$19))+1,1)*10^ROW($1:$19)/10)</f>
        <v>26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Nice</v>
      </c>
      <c r="H869">
        <f>SUMPRODUCT(MID(0&amp;feed!H869,LARGE(INDEX(ISNUMBER(--MID(feed!H869,ROW($1:$1),1))*
ROW($1:$1),0),ROW($1:$1))+1,1)*10^ROW($1:$1)/10)</f>
        <v>0</v>
      </c>
      <c r="I869" t="str">
        <f>feed!I869</f>
        <v>Elite</v>
      </c>
      <c r="J869">
        <f>SUMPRODUCT(MID(0&amp;feed!J869,LARGE(INDEX(ISNUMBER(--MID(feed!J869,ROW($1:$19),1))*
ROW($1:$19),0),ROW($1:$19))+1,1)*10^ROW($1:$19)/10)</f>
        <v>35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1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468</v>
      </c>
      <c r="O869">
        <f>SUMPRODUCT(MID(0&amp;feed!O869,LARGE(INDEX(ISNUMBER(--MID(feed!O869,ROW($1:$5),1))*
ROW($1:$5),0),ROW($1:$5))+1,1)*10^ROW($1:$5)/10)</f>
        <v>1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feed!R869</f>
        <v>China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869" t="str">
        <f>feed!U869</f>
        <v>http://blocgame.com/stats.php?id=65040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18898</v>
      </c>
      <c r="AA869" s="8">
        <f>V869/N869</f>
        <v>43.585470085470085</v>
      </c>
      <c r="AB869" s="4">
        <f>N869/6</f>
        <v>78</v>
      </c>
      <c r="AC869" s="4">
        <f>V869/6</f>
        <v>3399.6666666666665</v>
      </c>
    </row>
    <row r="870" spans="1:29" x14ac:dyDescent="0.25">
      <c r="A870" t="str">
        <f>feed!A871</f>
        <v>Sungai batu</v>
      </c>
      <c r="B870" t="str">
        <f>feed!B871</f>
        <v>Ammarrusli</v>
      </c>
      <c r="C870" t="str">
        <f>feed!C871</f>
        <v>SPQR</v>
      </c>
      <c r="D870">
        <f>SUMPRODUCT(MID(0&amp;feed!D871,LARGE(INDEX(ISNUMBER(--MID(feed!D871,ROW($1:$19),1))*
ROW($1:$19),0),ROW($1:$19))+1,1)*10^ROW($1:$19)/10)</f>
        <v>46</v>
      </c>
      <c r="E870">
        <f>SUMPRODUCT(MID(0&amp;feed!E871,LARGE(INDEX(ISNUMBER(--MID(feed!E871,ROW($1:$19),1))*
ROW($1:$19),0),ROW($1:$19))+1,1)*10^ROW($1:$19)/10)</f>
        <v>0</v>
      </c>
      <c r="F870" t="str">
        <f>feed!F871</f>
        <v>First World War surplus</v>
      </c>
      <c r="G870" t="str">
        <f>feed!G871</f>
        <v>Angelic</v>
      </c>
      <c r="H870">
        <f>SUMPRODUCT(MID(0&amp;feed!H871,LARGE(INDEX(ISNUMBER(--MID(feed!H871,ROW($1:$1),1))*
ROW($1:$1),0),ROW($1:$1))+1,1)*10^ROW($1:$1)/10)</f>
        <v>1</v>
      </c>
      <c r="I870" t="str">
        <f>feed!I871</f>
        <v>Standard</v>
      </c>
      <c r="J870">
        <f>SUMPRODUCT(MID(0&amp;feed!J871,LARGE(INDEX(ISNUMBER(--MID(feed!J871,ROW($1:$19),1))*
ROW($1:$19),0),ROW($1:$19))+1,1)*10^ROW($1:$19)/10)</f>
        <v>11</v>
      </c>
      <c r="K870">
        <f>SUMPRODUCT(MID(0&amp;feed!K871,LARGE(INDEX(ISNUMBER(--MID(feed!K871,ROW($1:$19),1))*
ROW($1:$19),0),ROW($1:$19))+1,1)*10^ROW($1:$19)/10)</f>
        <v>7</v>
      </c>
      <c r="L870">
        <f>SUMPRODUCT(MID(0&amp;feed!L871,LARGE(INDEX(ISNUMBER(--MID(feed!L871,ROW($1:$19),1))*
ROW($1:$19),0),ROW($1:$19))+1,1)*10^ROW($1:$19)/10)</f>
        <v>3</v>
      </c>
      <c r="M870" t="str">
        <f>feed!M871</f>
        <v>Central Planning</v>
      </c>
      <c r="N870">
        <f>SUMPRODUCT(MID(0&amp;feed!N871,LARGE(INDEX(ISNUMBER(--MID(feed!N871,ROW($1:$5),1))*
ROW($1:$5),0),ROW($1:$5))+1,1)*10^ROW($1:$5)/10)</f>
        <v>467</v>
      </c>
      <c r="O870">
        <f>SUMPRODUCT(MID(0&amp;feed!O871,LARGE(INDEX(ISNUMBER(--MID(feed!O871,ROW($1:$5),1))*
ROW($1:$5),0),ROW($1:$5))+1,1)*10^ROW($1:$5)/10)</f>
        <v>175</v>
      </c>
      <c r="P870" t="str">
        <f>feed!P871</f>
        <v>Untapped</v>
      </c>
      <c r="Q870">
        <f>IF(P870=0,40, IF(P870="Depleted",0, IF(P870="Near Depletion",10, IF(P870="Plentiful",70, IF(P870="Untapped",90,"Error")))))</f>
        <v>90</v>
      </c>
      <c r="R870" t="str">
        <f>feed!Q871</f>
        <v>Somewhat Large</v>
      </c>
      <c r="S870">
        <f>IF(R870="None",0, IF(R870="Meagre",1.5, IF(R870="Small",3, IF(R870="Mediocre",4.5, IF(R870="Somewhat Large",6, IF(R870="Large",7.5, IF(R870="Powerful",9, IF(R870="Very Powerful",10,"Error"))))))))</f>
        <v>6</v>
      </c>
      <c r="T870" t="str">
        <f>feed!R871</f>
        <v>East Indies</v>
      </c>
      <c r="U870" t="str">
        <f>feed!S871</f>
        <v>Soviet Union</v>
      </c>
      <c r="V870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0" t="str">
        <f>feed!U871</f>
        <v>http://blocgame.com/stats.php?id=64422</v>
      </c>
      <c r="X870" s="4">
        <f>SUMPRODUCT(MID(0&amp;feed!V871,LARGE(INDEX(ISNUMBER(--MID(feed!V871,ROW($1:$5),1))*
ROW($1:$5),0),ROW($1:$5))+1,1)*10^ROW($1:$5)/10)</f>
        <v>1</v>
      </c>
      <c r="Y870">
        <f>feed!W871</f>
        <v>0</v>
      </c>
      <c r="Z870" s="4">
        <f>V870-H870*750-K870*375-L870*375</f>
        <v>15500</v>
      </c>
      <c r="AA870" s="8">
        <f>V870/N870</f>
        <v>42.826552462526763</v>
      </c>
      <c r="AB870" s="4">
        <f>N870/6</f>
        <v>77.833333333333329</v>
      </c>
      <c r="AC870" s="4">
        <f>V870/6</f>
        <v>3333.3333333333335</v>
      </c>
    </row>
    <row r="871" spans="1:29" x14ac:dyDescent="0.25">
      <c r="A871" t="str">
        <f>feed!A870</f>
        <v>eQna8</v>
      </c>
      <c r="B871" t="str">
        <f>feed!B870</f>
        <v>Dave_Smith</v>
      </c>
      <c r="C871" t="str">
        <f>feed!C870</f>
        <v>The Order</v>
      </c>
      <c r="D871">
        <f>SUMPRODUCT(MID(0&amp;feed!D870,LARGE(INDEX(ISNUMBER(--MID(feed!D870,ROW($1:$19),1))*
ROW($1:$19),0),ROW($1:$19))+1,1)*10^ROW($1:$19)/10)</f>
        <v>58</v>
      </c>
      <c r="E871">
        <f>SUMPRODUCT(MID(0&amp;feed!E870,LARGE(INDEX(ISNUMBER(--MID(feed!E870,ROW($1:$19),1))*
ROW($1:$19),0),ROW($1:$19))+1,1)*10^ROW($1:$19)/10)</f>
        <v>0</v>
      </c>
      <c r="F871" t="str">
        <f>feed!F870</f>
        <v>Korean War surplus</v>
      </c>
      <c r="G871" t="str">
        <f>feed!G870</f>
        <v>Gandhi-like</v>
      </c>
      <c r="H871">
        <f>SUMPRODUCT(MID(0&amp;feed!H870,LARGE(INDEX(ISNUMBER(--MID(feed!H870,ROW($1:$1),1))*
ROW($1:$1),0),ROW($1:$1))+1,1)*10^ROW($1:$1)/10)</f>
        <v>3</v>
      </c>
      <c r="I871" t="str">
        <f>feed!I870</f>
        <v>Standard</v>
      </c>
      <c r="J871">
        <f>SUMPRODUCT(MID(0&amp;feed!J870,LARGE(INDEX(ISNUMBER(--MID(feed!J870,ROW($1:$19),1))*
ROW($1:$19),0),ROW($1:$19))+1,1)*10^ROW($1:$19)/10)</f>
        <v>1</v>
      </c>
      <c r="K871">
        <f>SUMPRODUCT(MID(0&amp;feed!K870,LARGE(INDEX(ISNUMBER(--MID(feed!K870,ROW($1:$19),1))*
ROW($1:$19),0),ROW($1:$19))+1,1)*10^ROW($1:$19)/10)</f>
        <v>55</v>
      </c>
      <c r="L871">
        <f>SUMPRODUCT(MID(0&amp;feed!L870,LARGE(INDEX(ISNUMBER(--MID(feed!L870,ROW($1:$19),1))*
ROW($1:$19),0),ROW($1:$19))+1,1)*10^ROW($1:$19)/10)</f>
        <v>0</v>
      </c>
      <c r="M871" t="str">
        <f>feed!M870</f>
        <v>Central Planning</v>
      </c>
      <c r="N871">
        <f>SUMPRODUCT(MID(0&amp;feed!N870,LARGE(INDEX(ISNUMBER(--MID(feed!N870,ROW($1:$5),1))*
ROW($1:$5),0),ROW($1:$5))+1,1)*10^ROW($1:$5)/10)</f>
        <v>467</v>
      </c>
      <c r="O871">
        <f>SUMPRODUCT(MID(0&amp;feed!O870,LARGE(INDEX(ISNUMBER(--MID(feed!O870,ROW($1:$5),1))*
ROW($1:$5),0),ROW($1:$5))+1,1)*10^ROW($1:$5)/10)</f>
        <v>109</v>
      </c>
      <c r="P871" t="str">
        <f>feed!P870</f>
        <v>Untapped</v>
      </c>
      <c r="Q871">
        <f>IF(P871=0,40, IF(P871="Depleted",0, IF(P871="Near Depletion",10, IF(P871="Plentiful",70, IF(P871="Untapped",90,"Error")))))</f>
        <v>90</v>
      </c>
      <c r="R871" t="str">
        <f>feed!Q870</f>
        <v>Large</v>
      </c>
      <c r="S871">
        <f>IF(R871="None",0, IF(R871="Meagre",1.5, IF(R871="Small",3, IF(R871="Mediocre",4.5, IF(R871="Somewhat Large",6, IF(R871="Large",7.5, IF(R871="Powerful",9, IF(R871="Very Powerful",10,"Error"))))))))</f>
        <v>7.5</v>
      </c>
      <c r="T871" t="str">
        <f>feed!R870</f>
        <v>Congo</v>
      </c>
      <c r="U871" t="str">
        <f>feed!S870</f>
        <v>Soviet Union</v>
      </c>
      <c r="V871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871" t="str">
        <f>feed!U870</f>
        <v>http://blocgame.com/stats.php?id=48695</v>
      </c>
      <c r="X871" s="4">
        <f>SUMPRODUCT(MID(0&amp;feed!V870,LARGE(INDEX(ISNUMBER(--MID(feed!V870,ROW($1:$5),1))*
ROW($1:$5),0),ROW($1:$5))+1,1)*10^ROW($1:$5)/10)</f>
        <v>0</v>
      </c>
      <c r="Y871">
        <f>feed!W870</f>
        <v>0</v>
      </c>
      <c r="Z871" s="4">
        <f>V871-H871*750-K871*375-L871*375</f>
        <v>26480</v>
      </c>
      <c r="AA871" s="8">
        <f>V871/N871</f>
        <v>105.68522483940043</v>
      </c>
      <c r="AB871" s="4">
        <f>N871/6</f>
        <v>77.833333333333329</v>
      </c>
      <c r="AC871" s="4">
        <f>V871/6</f>
        <v>8225.8333333333339</v>
      </c>
    </row>
    <row r="872" spans="1:29" x14ac:dyDescent="0.25">
      <c r="A872" t="str">
        <f>feed!A872</f>
        <v>donaldtrump2016</v>
      </c>
      <c r="B872" t="str">
        <f>feed!B872</f>
        <v>donaldtrump2016</v>
      </c>
      <c r="C872">
        <f>feed!C872</f>
        <v>0</v>
      </c>
      <c r="D872">
        <f>SUMPRODUCT(MID(0&amp;feed!D872,LARGE(INDEX(ISNUMBER(--MID(feed!D872,ROW($1:$19),1))*
ROW($1:$19),0),ROW($1:$19))+1,1)*10^ROW($1:$19)/10)</f>
        <v>6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Questionable</v>
      </c>
      <c r="H872">
        <f>SUMPRODUCT(MID(0&amp;feed!H872,LARGE(INDEX(ISNUMBER(--MID(feed!H872,ROW($1:$1),1))*
ROW($1:$1),0),ROW($1:$1))+1,1)*10^ROW($1:$1)/10)</f>
        <v>0</v>
      </c>
      <c r="I872" t="str">
        <f>feed!I872</f>
        <v>Poor</v>
      </c>
      <c r="J872">
        <f>SUMPRODUCT(MID(0&amp;feed!J872,LARGE(INDEX(ISNUMBER(--MID(feed!J872,ROW($1:$19),1))*
ROW($1:$19),0),ROW($1:$19))+1,1)*10^ROW($1:$19)/10)</f>
        <v>57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464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feed!R872</f>
        <v>China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872" t="str">
        <f>feed!U872</f>
        <v>http://blocgame.com/stats.php?id=64293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18733</v>
      </c>
      <c r="AA872" s="8">
        <f>V872/N872</f>
        <v>41.989224137931032</v>
      </c>
      <c r="AB872" s="4">
        <f>N872/6</f>
        <v>77.333333333333329</v>
      </c>
      <c r="AC872" s="4">
        <f>V872/6</f>
        <v>3247.1666666666665</v>
      </c>
    </row>
    <row r="873" spans="1:29" x14ac:dyDescent="0.25">
      <c r="A873" t="str">
        <f>feed!A873</f>
        <v>Tesoro</v>
      </c>
      <c r="B873" t="str">
        <f>feed!B873</f>
        <v>Ughiur</v>
      </c>
      <c r="C873">
        <f>feed!C873</f>
        <v>0</v>
      </c>
      <c r="D873">
        <f>SUMPRODUCT(MID(0&amp;feed!D873,LARGE(INDEX(ISNUMBER(--MID(feed!D873,ROW($1:$19),1))*
ROW($1:$19),0),ROW($1:$19))+1,1)*10^ROW($1:$19)/10)</f>
        <v>6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Good</v>
      </c>
      <c r="H873">
        <f>SUMPRODUCT(MID(0&amp;feed!H873,LARGE(INDEX(ISNUMBER(--MID(feed!H873,ROW($1:$1),1))*
ROW($1:$1),0),ROW($1:$1))+1,1)*10^ROW($1:$1)/10)</f>
        <v>0</v>
      </c>
      <c r="I873" t="str">
        <f>feed!I873</f>
        <v>Elite</v>
      </c>
      <c r="J873">
        <f>SUMPRODUCT(MID(0&amp;feed!J873,LARGE(INDEX(ISNUMBER(--MID(feed!J873,ROW($1:$19),1))*
ROW($1:$19),0),ROW($1:$19))+1,1)*10^ROW($1:$19)/10)</f>
        <v>63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464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Mesoamerica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873" t="str">
        <f>feed!U873</f>
        <v>http://blocgame.com/stats.php?id=64524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12473</v>
      </c>
      <c r="AA873" s="8">
        <f>V873/N873</f>
        <v>28.497844827586206</v>
      </c>
      <c r="AB873" s="4">
        <f>N873/6</f>
        <v>77.333333333333329</v>
      </c>
      <c r="AC873" s="4">
        <f>V873/6</f>
        <v>2203.8333333333335</v>
      </c>
    </row>
    <row r="874" spans="1:29" x14ac:dyDescent="0.25">
      <c r="A874" t="str">
        <f>feed!A874</f>
        <v>Lanun johor</v>
      </c>
      <c r="B874" t="str">
        <f>feed!B874</f>
        <v>Aqildaniyal</v>
      </c>
      <c r="C874" t="str">
        <f>feed!C874</f>
        <v>PIRATES</v>
      </c>
      <c r="D874">
        <f>SUMPRODUCT(MID(0&amp;feed!D874,LARGE(INDEX(ISNUMBER(--MID(feed!D874,ROW($1:$19),1))*
ROW($1:$19),0),ROW($1:$19))+1,1)*10^ROW($1:$19)/10)</f>
        <v>46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1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1</v>
      </c>
      <c r="K874">
        <f>SUMPRODUCT(MID(0&amp;feed!K874,LARGE(INDEX(ISNUMBER(--MID(feed!K874,ROW($1:$19),1))*
ROW($1:$19),0),ROW($1:$19))+1,1)*10^ROW($1:$19)/10)</f>
        <v>5</v>
      </c>
      <c r="L874">
        <f>SUMPRODUCT(MID(0&amp;feed!L874,LARGE(INDEX(ISNUMBER(--MID(feed!L874,ROW($1:$19),1))*
ROW($1:$19),0),ROW($1:$19))+1,1)*10^ROW($1:$19)/10)</f>
        <v>4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462</v>
      </c>
      <c r="O874">
        <f>SUMPRODUCT(MID(0&amp;feed!O874,LARGE(INDEX(ISNUMBER(--MID(feed!O874,ROW($1:$5),1))*
ROW($1:$5),0),ROW($1:$5))+1,1)*10^ROW($1:$5)/10)</f>
        <v>1084</v>
      </c>
      <c r="P874" t="str">
        <f>feed!P874</f>
        <v>Depleted</v>
      </c>
      <c r="Q874">
        <f>IF(P874=0,40, IF(P874="Depleted",0, IF(P874="Near Depletion",10, IF(P874="Plentiful",70, IF(P874="Untapped",90,"Error")))))</f>
        <v>0</v>
      </c>
      <c r="R874" t="str">
        <f>feed!Q874</f>
        <v>Mediocre</v>
      </c>
      <c r="S874">
        <f>IF(R874="None",0, IF(R874="Meagre",1.5, IF(R874="Small",3, IF(R874="Mediocre",4.5, IF(R874="Somewhat Large",6, IF(R874="Large",7.5, IF(R874="Powerful",9, IF(R874="Very Powerful",10,"Error"))))))))</f>
        <v>4.5</v>
      </c>
      <c r="T874" t="str">
        <f>feed!R874</f>
        <v>Persia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874" t="str">
        <f>feed!U874</f>
        <v>http://blocgame.com/stats.php?id=64514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15379</v>
      </c>
      <c r="AA874" s="8">
        <f>V874/N874</f>
        <v>42.21645021645022</v>
      </c>
      <c r="AB874" s="4">
        <f>N874/6</f>
        <v>77</v>
      </c>
      <c r="AC874" s="4">
        <f>V874/6</f>
        <v>3250.6666666666665</v>
      </c>
    </row>
    <row r="875" spans="1:29" x14ac:dyDescent="0.25">
      <c r="A875" t="str">
        <f>feed!A875</f>
        <v>Hazelnut Union</v>
      </c>
      <c r="B875" t="str">
        <f>feed!B875</f>
        <v>polandgunbro</v>
      </c>
      <c r="C875">
        <f>feed!C875</f>
        <v>0</v>
      </c>
      <c r="D875">
        <f>SUMPRODUCT(MID(0&amp;feed!D875,LARGE(INDEX(ISNUMBER(--MID(feed!D875,ROW($1:$19),1))*
ROW($1:$19),0),ROW($1:$19))+1,1)*10^ROW($1:$19)/10)</f>
        <v>22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1</v>
      </c>
      <c r="I875" t="str">
        <f>feed!I875</f>
        <v>Standard</v>
      </c>
      <c r="J875">
        <f>SUMPRODUCT(MID(0&amp;feed!J875,LARGE(INDEX(ISNUMBER(--MID(feed!J875,ROW($1:$19),1))*
ROW($1:$19),0),ROW($1:$19))+1,1)*10^ROW($1:$19)/10)</f>
        <v>20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461</v>
      </c>
      <c r="O875">
        <f>SUMPRODUCT(MID(0&amp;feed!O875,LARGE(INDEX(ISNUMBER(--MID(feed!O875,ROW($1:$5),1))*
ROW($1:$5),0),ROW($1:$5))+1,1)*10^ROW($1:$5)/10)</f>
        <v>359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feed!R875</f>
        <v>Pacific Rim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http://blocgame.com/stats.php?id=64983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17000</v>
      </c>
      <c r="AA875" s="8">
        <f>V875/N875</f>
        <v>43.38394793926247</v>
      </c>
      <c r="AB875" s="4">
        <f>N875/6</f>
        <v>76.833333333333329</v>
      </c>
      <c r="AC875" s="4">
        <f>V875/6</f>
        <v>3333.3333333333335</v>
      </c>
    </row>
    <row r="876" spans="1:29" x14ac:dyDescent="0.25">
      <c r="A876" t="str">
        <f>feed!A876</f>
        <v>Joseph Stalin</v>
      </c>
      <c r="B876" t="str">
        <f>feed!B876</f>
        <v>Yidi Gao</v>
      </c>
      <c r="C876">
        <f>feed!C876</f>
        <v>0</v>
      </c>
      <c r="D876">
        <f>SUMPRODUCT(MID(0&amp;feed!D876,LARGE(INDEX(ISNUMBER(--MID(feed!D876,ROW($1:$19),1))*
ROW($1:$19),0),ROW($1:$19))+1,1)*10^ROW($1:$19)/10)</f>
        <v>1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0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21</v>
      </c>
      <c r="K876">
        <f>SUMPRODUCT(MID(0&amp;feed!K876,LARGE(INDEX(ISNUMBER(--MID(feed!K876,ROW($1:$19),1))*
ROW($1:$19),0),ROW($1:$19))+1,1)*10^ROW($1:$19)/10)</f>
        <v>3</v>
      </c>
      <c r="L876">
        <f>SUMPRODUCT(MID(0&amp;feed!L876,LARGE(INDEX(ISNUMBER(--MID(feed!L876,ROW($1:$19),1))*
ROW($1:$19),0),ROW($1:$19))+1,1)*10^ROW($1:$19)/10)</f>
        <v>0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459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Meagre</v>
      </c>
      <c r="S876">
        <f>IF(R876="None",0, IF(R876="Meagre",1.5, IF(R876="Small",3, IF(R876="Mediocre",4.5, IF(R876="Somewhat Large",6, IF(R876="Large",7.5, IF(R876="Powerful",9, IF(R876="Very Powerful",10,"Error"))))))))</f>
        <v>1.5</v>
      </c>
      <c r="T876" t="str">
        <f>feed!R876</f>
        <v>Pacific Rim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876" t="str">
        <f>feed!U876</f>
        <v>http://blocgame.com/stats.php?id=64425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14885</v>
      </c>
      <c r="AA876" s="8">
        <f>V876/N876</f>
        <v>34.880174291938999</v>
      </c>
      <c r="AB876" s="4">
        <f>N876/6</f>
        <v>76.5</v>
      </c>
      <c r="AC876" s="4">
        <f>V876/6</f>
        <v>2668.3333333333335</v>
      </c>
    </row>
    <row r="877" spans="1:29" x14ac:dyDescent="0.25">
      <c r="A877" t="str">
        <f>feed!A877</f>
        <v>Hussenia</v>
      </c>
      <c r="B877" t="str">
        <f>feed!B877</f>
        <v>Vilhalm</v>
      </c>
      <c r="C877">
        <f>feed!C877</f>
        <v>0</v>
      </c>
      <c r="D877">
        <f>SUMPRODUCT(MID(0&amp;feed!D877,LARGE(INDEX(ISNUMBER(--MID(feed!D877,ROW($1:$19),1))*
ROW($1:$19),0),ROW($1:$19))+1,1)*10^ROW($1:$19)/10)</f>
        <v>5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Nice</v>
      </c>
      <c r="H877">
        <f>SUMPRODUCT(MID(0&amp;feed!H877,LARGE(INDEX(ISNUMBER(--MID(feed!H877,ROW($1:$1),1))*
ROW($1:$1),0),ROW($1:$1))+1,1)*10^ROW($1:$1)/10)</f>
        <v>0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98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459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>IF(P877=0,40, IF(P877="Depleted",0, IF(P877="Near Depletion",10, IF(P877="Plentiful",70, IF(P877="Untapped",90,"Error")))))</f>
        <v>90</v>
      </c>
      <c r="R877" t="str">
        <f>feed!Q877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feed!R877</f>
        <v>Gran Colombia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877" t="str">
        <f>feed!U877</f>
        <v>http://blocgame.com/stats.php?id=64528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10193</v>
      </c>
      <c r="AA877" s="8">
        <f>V877/N877</f>
        <v>23.84095860566449</v>
      </c>
      <c r="AB877" s="4">
        <f>N877/6</f>
        <v>76.5</v>
      </c>
      <c r="AC877" s="4">
        <f>V877/6</f>
        <v>1823.8333333333333</v>
      </c>
    </row>
    <row r="878" spans="1:29" x14ac:dyDescent="0.25">
      <c r="A878" t="str">
        <f>feed!A878</f>
        <v>Colomba</v>
      </c>
      <c r="B878" t="str">
        <f>feed!B878</f>
        <v>Musol</v>
      </c>
      <c r="C878">
        <f>feed!C878</f>
        <v>0</v>
      </c>
      <c r="D878">
        <f>SUMPRODUCT(MID(0&amp;feed!D878,LARGE(INDEX(ISNUMBER(--MID(feed!D878,ROW($1:$19),1))*
ROW($1:$19),0),ROW($1:$19))+1,1)*10^ROW($1:$19)/10)</f>
        <v>4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Elite</v>
      </c>
      <c r="J878">
        <f>SUMPRODUCT(MID(0&amp;feed!J878,LARGE(INDEX(ISNUMBER(--MID(feed!J878,ROW($1:$19),1))*
ROW($1:$19),0),ROW($1:$19))+1,1)*10^ROW($1:$19)/10)</f>
        <v>99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458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feed!R878</f>
        <v>Gran Colombia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878" t="str">
        <f>feed!U878</f>
        <v>http://blocgame.com/stats.php?id=64530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15417</v>
      </c>
      <c r="AA878" s="8">
        <f>V878/N878</f>
        <v>35.299126637554586</v>
      </c>
      <c r="AB878" s="4">
        <f>N878/6</f>
        <v>76.333333333333329</v>
      </c>
      <c r="AC878" s="4">
        <f>V878/6</f>
        <v>2694.5</v>
      </c>
    </row>
    <row r="879" spans="1:29" x14ac:dyDescent="0.25">
      <c r="A879" t="str">
        <f>feed!A879</f>
        <v>macai</v>
      </c>
      <c r="B879" t="str">
        <f>feed!B879</f>
        <v>macibai</v>
      </c>
      <c r="C879" t="str">
        <f>feed!C879</f>
        <v>Steel Brotherhood</v>
      </c>
      <c r="D879">
        <f>SUMPRODUCT(MID(0&amp;feed!D879,LARGE(INDEX(ISNUMBER(--MID(feed!D879,ROW($1:$19),1))*
ROW($1:$19),0),ROW($1:$19))+1,1)*10^ROW($1:$19)/10)</f>
        <v>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Mad Dog</v>
      </c>
      <c r="H879">
        <f>SUMPRODUCT(MID(0&amp;feed!H879,LARGE(INDEX(ISNUMBER(--MID(feed!H879,ROW($1:$1),1))*
ROW($1:$1),0),ROW($1:$1))+1,1)*10^ROW($1:$1)/10)</f>
        <v>1</v>
      </c>
      <c r="I879" t="str">
        <f>feed!I879</f>
        <v>Elite</v>
      </c>
      <c r="J879">
        <f>SUMPRODUCT(MID(0&amp;feed!J879,LARGE(INDEX(ISNUMBER(--MID(feed!J879,ROW($1:$19),1))*
ROW($1:$19),0),ROW($1:$19))+1,1)*10^ROW($1:$19)/10)</f>
        <v>3</v>
      </c>
      <c r="K879">
        <f>SUMPRODUCT(MID(0&amp;feed!K879,LARGE(INDEX(ISNUMBER(--MID(feed!K879,ROW($1:$19),1))*
ROW($1:$19),0),ROW($1:$19))+1,1)*10^ROW($1:$19)/10)</f>
        <v>10</v>
      </c>
      <c r="L879">
        <f>SUMPRODUCT(MID(0&amp;feed!L879,LARGE(INDEX(ISNUMBER(--MID(feed!L879,ROW($1:$19),1))*
ROW($1:$19),0),ROW($1:$19))+1,1)*10^ROW($1:$19)/10)</f>
        <v>0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457</v>
      </c>
      <c r="O879">
        <f>SUMPRODUCT(MID(0&amp;feed!O879,LARGE(INDEX(ISNUMBER(--MID(feed!O879,ROW($1:$5),1))*
ROW($1:$5),0),ROW($1:$5))+1,1)*10^ROW($1:$5)/10)</f>
        <v>0</v>
      </c>
      <c r="P879" t="str">
        <f>feed!P879</f>
        <v>Near Depletion</v>
      </c>
      <c r="Q879">
        <f>IF(P879=0,40, IF(P879="Depleted",0, IF(P879="Near Depletion",10, IF(P879="Plentiful",70, IF(P879="Untapped",90,"Error")))))</f>
        <v>10</v>
      </c>
      <c r="R879" t="str">
        <f>feed!Q879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feed!R879</f>
        <v>Caribbean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879" t="str">
        <f>feed!U879</f>
        <v>http://blocgame.com/stats.php?id=65044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29663</v>
      </c>
      <c r="AA879" s="8">
        <f>V879/N879</f>
        <v>74.754923413566743</v>
      </c>
      <c r="AB879" s="4">
        <f>N879/6</f>
        <v>76.166666666666671</v>
      </c>
      <c r="AC879" s="4">
        <f>V879/6</f>
        <v>5693.833333333333</v>
      </c>
    </row>
    <row r="880" spans="1:29" x14ac:dyDescent="0.25">
      <c r="A880" t="str">
        <f>feed!A880</f>
        <v>Farm001</v>
      </c>
      <c r="B880" t="str">
        <f>feed!B880</f>
        <v>Farmer001</v>
      </c>
      <c r="C880">
        <f>feed!C880</f>
        <v>0</v>
      </c>
      <c r="D880">
        <f>SUMPRODUCT(MID(0&amp;feed!D880,LARGE(INDEX(ISNUMBER(--MID(feed!D880,ROW($1:$19),1))*
ROW($1:$19),0),ROW($1:$19))+1,1)*10^ROW($1:$19)/10)</f>
        <v>18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Angelic</v>
      </c>
      <c r="H880">
        <f>SUMPRODUCT(MID(0&amp;feed!H880,LARGE(INDEX(ISNUMBER(--MID(feed!H880,ROW($1:$1),1))*
ROW($1:$1),0),ROW($1:$1))+1,1)*10^ROW($1:$1)/10)</f>
        <v>0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1</v>
      </c>
      <c r="K880">
        <f>SUMPRODUCT(MID(0&amp;feed!K880,LARGE(INDEX(ISNUMBER(--MID(feed!K880,ROW($1:$19),1))*
ROW($1:$19),0),ROW($1:$19))+1,1)*10^ROW($1:$19)/10)</f>
        <v>3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456</v>
      </c>
      <c r="O880">
        <f>SUMPRODUCT(MID(0&amp;feed!O880,LARGE(INDEX(ISNUMBER(--MID(feed!O880,ROW($1:$5),1))*
ROW($1:$5),0),ROW($1:$5))+1,1)*10^ROW($1:$5)/10)</f>
        <v>1676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Mediocre</v>
      </c>
      <c r="S880">
        <f>IF(R880="None",0, IF(R880="Meagre",1.5, IF(R880="Small",3, IF(R880="Mediocre",4.5, IF(R880="Somewhat Large",6, IF(R880="Large",7.5, IF(R880="Powerful",9, IF(R880="Very Powerful",10,"Error"))))))))</f>
        <v>4.5</v>
      </c>
      <c r="T880" t="str">
        <f>feed!R880</f>
        <v>Atlas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880" t="str">
        <f>feed!U880</f>
        <v>http://blocgame.com/stats.php?id=64270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7670</v>
      </c>
      <c r="AA880" s="8">
        <f>V880/N880</f>
        <v>20.932017543859651</v>
      </c>
      <c r="AB880" s="4">
        <f>N880/6</f>
        <v>76</v>
      </c>
      <c r="AC880" s="4">
        <f>V880/6</f>
        <v>1590.8333333333333</v>
      </c>
    </row>
    <row r="881" spans="1:29" x14ac:dyDescent="0.25">
      <c r="A881" t="str">
        <f>feed!A881</f>
        <v>Gran Brazil</v>
      </c>
      <c r="B881" t="str">
        <f>feed!B881</f>
        <v>Jakobrevi</v>
      </c>
      <c r="C881" t="str">
        <f>feed!C881</f>
        <v>Pact of Red October</v>
      </c>
      <c r="D881">
        <f>SUMPRODUCT(MID(0&amp;feed!D881,LARGE(INDEX(ISNUMBER(--MID(feed!D881,ROW($1:$19),1))*
ROW($1:$19),0),ROW($1:$19))+1,1)*10^ROW($1:$19)/10)</f>
        <v>25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1</v>
      </c>
      <c r="I881" t="str">
        <f>feed!I881</f>
        <v>Elite</v>
      </c>
      <c r="J881">
        <f>SUMPRODUCT(MID(0&amp;feed!J881,LARGE(INDEX(ISNUMBER(--MID(feed!J881,ROW($1:$19),1))*
ROW($1:$19),0),ROW($1:$19))+1,1)*10^ROW($1:$19)/10)</f>
        <v>11</v>
      </c>
      <c r="K881">
        <f>SUMPRODUCT(MID(0&amp;feed!K881,LARGE(INDEX(ISNUMBER(--MID(feed!K881,ROW($1:$19),1))*
ROW($1:$19),0),ROW($1:$19))+1,1)*10^ROW($1:$19)/10)</f>
        <v>4</v>
      </c>
      <c r="L881">
        <f>SUMPRODUCT(MID(0&amp;feed!L881,LARGE(INDEX(ISNUMBER(--MID(feed!L881,ROW($1:$19),1))*
ROW($1:$19),0),ROW($1:$19))+1,1)*10^ROW($1:$19)/10)</f>
        <v>2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455</v>
      </c>
      <c r="O881">
        <f>SUMPRODUCT(MID(0&amp;feed!O881,LARGE(INDEX(ISNUMBER(--MID(feed!O881,ROW($1:$5),1))*
ROW($1:$5),0),ROW($1:$5))+1,1)*10^ROW($1:$5)/10)</f>
        <v>319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feed!R881</f>
        <v>Gran Colombia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1" t="str">
        <f>feed!U881</f>
        <v>http://blocgame.com/stats.php?id=65057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17000</v>
      </c>
      <c r="AA881" s="8">
        <f>V881/N881</f>
        <v>43.956043956043956</v>
      </c>
      <c r="AB881" s="4">
        <f>N881/6</f>
        <v>75.833333333333329</v>
      </c>
      <c r="AC881" s="4">
        <f>V881/6</f>
        <v>3333.3333333333335</v>
      </c>
    </row>
    <row r="882" spans="1:29" x14ac:dyDescent="0.25">
      <c r="A882" t="str">
        <f>feed!A882</f>
        <v>Well Bad</v>
      </c>
      <c r="B882" t="str">
        <f>feed!B882</f>
        <v>nogoodnastynegro</v>
      </c>
      <c r="C882" t="str">
        <f>feed!C882</f>
        <v>The Order</v>
      </c>
      <c r="D882">
        <f>SUMPRODUCT(MID(0&amp;feed!D882,LARGE(INDEX(ISNUMBER(--MID(feed!D882,ROW($1:$19),1))*
ROW($1:$19),0),ROW($1:$19))+1,1)*10^ROW($1:$19)/10)</f>
        <v>49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Angelic</v>
      </c>
      <c r="H882">
        <f>SUMPRODUCT(MID(0&amp;feed!H882,LARGE(INDEX(ISNUMBER(--MID(feed!H882,ROW($1:$1),1))*
ROW($1:$1),0),ROW($1:$1))+1,1)*10^ROW($1:$1)/10)</f>
        <v>0</v>
      </c>
      <c r="I882" t="str">
        <f>feed!I882</f>
        <v>Elite</v>
      </c>
      <c r="J882">
        <f>SUMPRODUCT(MID(0&amp;feed!J882,LARGE(INDEX(ISNUMBER(--MID(feed!J882,ROW($1:$19),1))*
ROW($1:$19),0),ROW($1:$19))+1,1)*10^ROW($1:$19)/10)</f>
        <v>12</v>
      </c>
      <c r="K882">
        <f>SUMPRODUCT(MID(0&amp;feed!K882,LARGE(INDEX(ISNUMBER(--MID(feed!K882,ROW($1:$19),1))*
ROW($1:$19),0),ROW($1:$19))+1,1)*10^ROW($1:$19)/10)</f>
        <v>6</v>
      </c>
      <c r="L882">
        <f>SUMPRODUCT(MID(0&amp;feed!L882,LARGE(INDEX(ISNUMBER(--MID(feed!L882,ROW($1:$19),1))*
ROW($1:$19),0),ROW($1:$19))+1,1)*10^ROW($1:$19)/10)</f>
        <v>3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454</v>
      </c>
      <c r="O882">
        <f>SUMPRODUCT(MID(0&amp;feed!O882,LARGE(INDEX(ISNUMBER(--MID(feed!O882,ROW($1:$5),1))*
ROW($1:$5),0),ROW($1:$5))+1,1)*10^ROW($1:$5)/10)</f>
        <v>71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Mediocre</v>
      </c>
      <c r="S882">
        <f>IF(R882="None",0, IF(R882="Meagre",1.5, IF(R882="Small",3, IF(R882="Mediocre",4.5, IF(R882="Somewhat Large",6, IF(R882="Large",7.5, IF(R882="Powerful",9, IF(R882="Very Powerful",10,"Error"))))))))</f>
        <v>4.5</v>
      </c>
      <c r="T882" t="str">
        <f>feed!R882</f>
        <v>East Africa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882" t="str">
        <f>feed!U882</f>
        <v>http://blocgame.com/stats.php?id=65032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30536</v>
      </c>
      <c r="AA882" s="8">
        <f>V882/N882</f>
        <v>74.693832599118949</v>
      </c>
      <c r="AB882" s="4">
        <f>N882/6</f>
        <v>75.666666666666671</v>
      </c>
      <c r="AC882" s="4">
        <f>V882/6</f>
        <v>5651.833333333333</v>
      </c>
    </row>
    <row r="883" spans="1:29" x14ac:dyDescent="0.25">
      <c r="A883" t="str">
        <f>feed!A883</f>
        <v>Rojavayï¿½</v>
      </c>
      <c r="B883" t="str">
        <f>feed!B883</f>
        <v>Ocalan</v>
      </c>
      <c r="C883" t="str">
        <f>feed!C883</f>
        <v>Socialist Arab Union</v>
      </c>
      <c r="D883">
        <f>SUMPRODUCT(MID(0&amp;feed!D883,LARGE(INDEX(ISNUMBER(--MID(feed!D883,ROW($1:$19),1))*
ROW($1:$19),0),ROW($1:$19))+1,1)*10^ROW($1:$19)/10)</f>
        <v>39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1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86</v>
      </c>
      <c r="K883">
        <f>SUMPRODUCT(MID(0&amp;feed!K883,LARGE(INDEX(ISNUMBER(--MID(feed!K883,ROW($1:$19),1))*
ROW($1:$19),0),ROW($1:$19))+1,1)*10^ROW($1:$19)/10)</f>
        <v>5</v>
      </c>
      <c r="L883">
        <f>SUMPRODUCT(MID(0&amp;feed!L883,LARGE(INDEX(ISNUMBER(--MID(feed!L883,ROW($1:$19),1))*
ROW($1:$19),0),ROW($1:$19))+1,1)*10^ROW($1:$19)/10)</f>
        <v>2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452</v>
      </c>
      <c r="O883">
        <f>SUMPRODUCT(MID(0&amp;feed!O883,LARGE(INDEX(ISNUMBER(--MID(feed!O883,ROW($1:$5),1))*
ROW($1:$5),0),ROW($1:$5))+1,1)*10^ROW($1:$5)/10)</f>
        <v>1753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Mediocre</v>
      </c>
      <c r="S883">
        <f>IF(R883="None",0, IF(R883="Meagre",1.5, IF(R883="Small",3, IF(R883="Mediocre",4.5, IF(R883="Somewhat Large",6, IF(R883="Large",7.5, IF(R883="Powerful",9, IF(R883="Very Powerful",10,"Error"))))))))</f>
        <v>4.5</v>
      </c>
      <c r="T883" t="str">
        <f>feed!R883</f>
        <v>Mesopotamia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883" t="str">
        <f>feed!U883</f>
        <v>http://blocgame.com/stats.php?id=64788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20290</v>
      </c>
      <c r="AA883" s="8">
        <f>V883/N883</f>
        <v>52.35619469026549</v>
      </c>
      <c r="AB883" s="4">
        <f>N883/6</f>
        <v>75.333333333333329</v>
      </c>
      <c r="AC883" s="4">
        <f>V883/6</f>
        <v>3944.1666666666665</v>
      </c>
    </row>
    <row r="884" spans="1:29" x14ac:dyDescent="0.25">
      <c r="A884" t="str">
        <f>feed!A884</f>
        <v>Fiddle Dogs</v>
      </c>
      <c r="B884" t="str">
        <f>feed!B884</f>
        <v>Kazuhira Hamburger</v>
      </c>
      <c r="C884" t="str">
        <f>feed!C884</f>
        <v>The Hetairoi Guild</v>
      </c>
      <c r="D884">
        <f>SUMPRODUCT(MID(0&amp;feed!D884,LARGE(INDEX(ISNUMBER(--MID(feed!D884,ROW($1:$19),1))*
ROW($1:$19),0),ROW($1:$19))+1,1)*10^ROW($1:$19)/10)</f>
        <v>29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0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81</v>
      </c>
      <c r="K884">
        <f>SUMPRODUCT(MID(0&amp;feed!K884,LARGE(INDEX(ISNUMBER(--MID(feed!K884,ROW($1:$19),1))*
ROW($1:$19),0),ROW($1:$19))+1,1)*10^ROW($1:$19)/10)</f>
        <v>4</v>
      </c>
      <c r="L884">
        <f>SUMPRODUCT(MID(0&amp;feed!L884,LARGE(INDEX(ISNUMBER(--MID(feed!L884,ROW($1:$19),1))*
ROW($1:$19),0),ROW($1:$19))+1,1)*10^ROW($1:$19)/10)</f>
        <v>2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451</v>
      </c>
      <c r="O884">
        <f>SUMPRODUCT(MID(0&amp;feed!O884,LARGE(INDEX(ISNUMBER(--MID(feed!O884,ROW($1:$5),1))*
ROW($1:$5),0),ROW($1:$5))+1,1)*10^ROW($1:$5)/10)</f>
        <v>1441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Mediocre</v>
      </c>
      <c r="S884">
        <f>IF(R884="None",0, IF(R884="Meagre",1.5, IF(R884="Small",3, IF(R884="Mediocre",4.5, IF(R884="Somewhat Large",6, IF(R884="Large",7.5, IF(R884="Powerful",9, IF(R884="Very Powerful",10,"Error"))))))))</f>
        <v>4.5</v>
      </c>
      <c r="T884" t="str">
        <f>feed!R884</f>
        <v>Arabia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4" t="str">
        <f>feed!U884</f>
        <v>http://blocgame.com/stats.php?id=59470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17750</v>
      </c>
      <c r="AA884" s="8">
        <f>V884/N884</f>
        <v>44.345898004434588</v>
      </c>
      <c r="AB884" s="4">
        <f>N884/6</f>
        <v>75.166666666666671</v>
      </c>
      <c r="AC884" s="4">
        <f>V884/6</f>
        <v>3333.3333333333335</v>
      </c>
    </row>
    <row r="885" spans="1:29" x14ac:dyDescent="0.25">
      <c r="A885" t="str">
        <f>feed!A885</f>
        <v>Belac</v>
      </c>
      <c r="B885" t="str">
        <f>feed!B885</f>
        <v>Belac</v>
      </c>
      <c r="C885" t="str">
        <f>feed!C885</f>
        <v>The Federal Colonies</v>
      </c>
      <c r="D885">
        <f>SUMPRODUCT(MID(0&amp;feed!D885,LARGE(INDEX(ISNUMBER(--MID(feed!D885,ROW($1:$19),1))*
ROW($1:$19),0),ROW($1:$19))+1,1)*10^ROW($1:$19)/10)</f>
        <v>2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Questionable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109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451</v>
      </c>
      <c r="O885">
        <f>SUMPRODUCT(MID(0&amp;feed!O885,LARGE(INDEX(ISNUMBER(--MID(feed!O885,ROW($1:$5),1))*
ROW($1:$5),0),ROW($1:$5))+1,1)*10^ROW($1:$5)/10)</f>
        <v>145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feed!R885</f>
        <v>Caribbean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885" t="str">
        <f>feed!U885</f>
        <v>http://blocgame.com/stats.php?id=64183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11035</v>
      </c>
      <c r="AA885" s="8">
        <f>V885/N885</f>
        <v>28.625277161862527</v>
      </c>
      <c r="AB885" s="4">
        <f>N885/6</f>
        <v>75.166666666666671</v>
      </c>
      <c r="AC885" s="4">
        <f>V885/6</f>
        <v>2151.6666666666665</v>
      </c>
    </row>
    <row r="886" spans="1:29" x14ac:dyDescent="0.25">
      <c r="A886" t="str">
        <f>feed!A886</f>
        <v>Nazi Empire</v>
      </c>
      <c r="B886" t="str">
        <f>feed!B886</f>
        <v>Fuhrer Stafford</v>
      </c>
      <c r="C886">
        <f>feed!C886</f>
        <v>0</v>
      </c>
      <c r="D886">
        <f>SUMPRODUCT(MID(0&amp;feed!D886,LARGE(INDEX(ISNUMBER(--MID(feed!D886,ROW($1:$19),1))*
ROW($1:$19),0),ROW($1:$19))+1,1)*10^ROW($1:$19)/10)</f>
        <v>29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1</v>
      </c>
      <c r="I886" t="str">
        <f>feed!I886</f>
        <v>Good</v>
      </c>
      <c r="J886">
        <f>SUMPRODUCT(MID(0&amp;feed!J886,LARGE(INDEX(ISNUMBER(--MID(feed!J886,ROW($1:$19),1))*
ROW($1:$19),0),ROW($1:$19))+1,1)*10^ROW($1:$19)/10)</f>
        <v>133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2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450</v>
      </c>
      <c r="O886">
        <f>SUMPRODUCT(MID(0&amp;feed!O886,LARGE(INDEX(ISNUMBER(--MID(feed!O886,ROW($1:$5),1))*
ROW($1:$5),0),ROW($1:$5))+1,1)*10^ROW($1:$5)/10)</f>
        <v>286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Mediocre</v>
      </c>
      <c r="S886">
        <f>IF(R886="None",0, IF(R886="Meagre",1.5, IF(R886="Small",3, IF(R886="Mediocre",4.5, IF(R886="Somewhat Large",6, IF(R886="Large",7.5, IF(R886="Powerful",9, IF(R886="Very Powerful",10,"Error"))))))))</f>
        <v>4.5</v>
      </c>
      <c r="T886" t="str">
        <f>feed!R886</f>
        <v>Caribbean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http://blocgame.com/stats.php?id=64819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17375</v>
      </c>
      <c r="AA886" s="8">
        <f>V886/N886</f>
        <v>44.444444444444443</v>
      </c>
      <c r="AB886" s="4">
        <f>N886/6</f>
        <v>75</v>
      </c>
      <c r="AC886" s="4">
        <f>V886/6</f>
        <v>3333.3333333333335</v>
      </c>
    </row>
    <row r="887" spans="1:29" x14ac:dyDescent="0.25">
      <c r="A887" t="str">
        <f>feed!A887</f>
        <v>Ireldan</v>
      </c>
      <c r="B887" t="str">
        <f>feed!B887</f>
        <v>QDAWG</v>
      </c>
      <c r="C887">
        <f>feed!C887</f>
        <v>0</v>
      </c>
      <c r="D887">
        <f>SUMPRODUCT(MID(0&amp;feed!D887,LARGE(INDEX(ISNUMBER(--MID(feed!D887,ROW($1:$19),1))*
ROW($1:$19),0),ROW($1:$19))+1,1)*10^ROW($1:$19)/10)</f>
        <v>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449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feed!R887</f>
        <v>Indochina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887" t="str">
        <f>feed!U887</f>
        <v>http://blocgame.com/stats.php?id=64011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1488</v>
      </c>
      <c r="AA887" s="8">
        <f>V887/N887</f>
        <v>4.984409799554566</v>
      </c>
      <c r="AB887" s="4">
        <f>N887/6</f>
        <v>74.833333333333329</v>
      </c>
      <c r="AC887" s="4">
        <f>V887/6</f>
        <v>373</v>
      </c>
    </row>
    <row r="888" spans="1:29" x14ac:dyDescent="0.25">
      <c r="A888" t="str">
        <f>feed!A888</f>
        <v>Dredd\\\'s</v>
      </c>
      <c r="B888" t="str">
        <f>feed!B888</f>
        <v>Dredd</v>
      </c>
      <c r="C888" t="str">
        <f>feed!C888</f>
        <v>Brotherhood of Nod</v>
      </c>
      <c r="D888">
        <f>SUMPRODUCT(MID(0&amp;feed!D888,LARGE(INDEX(ISNUMBER(--MID(feed!D888,ROW($1:$19),1))*
ROW($1:$19),0),ROW($1:$19))+1,1)*10^ROW($1:$19)/10)</f>
        <v>112</v>
      </c>
      <c r="E888">
        <f>SUMPRODUCT(MID(0&amp;feed!E888,LARGE(INDEX(ISNUMBER(--MID(feed!E888,ROW($1:$19),1))*
ROW($1:$19),0),ROW($1:$19))+1,1)*10^ROW($1:$19)/10)</f>
        <v>1</v>
      </c>
      <c r="F888" t="str">
        <f>feed!F888</f>
        <v>Second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2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</v>
      </c>
      <c r="K888">
        <f>SUMPRODUCT(MID(0&amp;feed!K888,LARGE(INDEX(ISNUMBER(--MID(feed!K888,ROW($1:$19),1))*
ROW($1:$19),0),ROW($1:$19))+1,1)*10^ROW($1:$19)/10)</f>
        <v>14</v>
      </c>
      <c r="L888">
        <f>SUMPRODUCT(MID(0&amp;feed!L888,LARGE(INDEX(ISNUMBER(--MID(feed!L888,ROW($1:$19),1))*
ROW($1:$19),0),ROW($1:$19))+1,1)*10^ROW($1:$19)/10)</f>
        <v>12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448</v>
      </c>
      <c r="O888">
        <f>SUMPRODUCT(MID(0&amp;feed!O888,LARGE(INDEX(ISNUMBER(--MID(feed!O888,ROW($1:$5),1))*
ROW($1:$5),0),ROW($1:$5))+1,1)*10^ROW($1:$5)/10)</f>
        <v>2656</v>
      </c>
      <c r="P888" t="str">
        <f>feed!P888</f>
        <v>Untapped</v>
      </c>
      <c r="Q888">
        <f>IF(P888=0,40, IF(P888="Depleted",0, IF(P888="Near Depletion",10, IF(P888="Plentiful",70, IF(P888="Untapped",90,"Error")))))</f>
        <v>90</v>
      </c>
      <c r="R888" t="str">
        <f>feed!Q888</f>
        <v>Very Powerful</v>
      </c>
      <c r="S888">
        <f>IF(R888="None",0, IF(R888="Meagre",1.5, IF(R888="Small",3, IF(R888="Mediocre",4.5, IF(R888="Somewhat Large",6, IF(R888="Large",7.5, IF(R888="Powerful",9, IF(R888="Very Powerful",10,"Error"))))))))</f>
        <v>10</v>
      </c>
      <c r="T888" t="str">
        <f>feed!R888</f>
        <v>Mesopotamia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888" t="str">
        <f>feed!U888</f>
        <v>http://blocgame.com/stats.php?id=62798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16080</v>
      </c>
      <c r="AA888" s="8">
        <f>V888/N888</f>
        <v>61.004464285714285</v>
      </c>
      <c r="AB888" s="4">
        <f>N888/6</f>
        <v>74.666666666666671</v>
      </c>
      <c r="AC888" s="4">
        <f>V888/6</f>
        <v>4555</v>
      </c>
    </row>
    <row r="889" spans="1:29" x14ac:dyDescent="0.25">
      <c r="A889" t="str">
        <f>feed!A889</f>
        <v>Hogwr</v>
      </c>
      <c r="B889" t="str">
        <f>feed!B889</f>
        <v>Erebor</v>
      </c>
      <c r="C889">
        <f>feed!C889</f>
        <v>0</v>
      </c>
      <c r="D889">
        <f>SUMPRODUCT(MID(0&amp;feed!D889,LARGE(INDEX(ISNUMBER(--MID(feed!D889,ROW($1:$19),1))*
ROW($1:$19),0),ROW($1:$19))+1,1)*10^ROW($1:$19)/10)</f>
        <v>6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Nice</v>
      </c>
      <c r="H889">
        <f>SUMPRODUCT(MID(0&amp;feed!H889,LARGE(INDEX(ISNUMBER(--MID(feed!H889,ROW($1:$1),1))*
ROW($1:$1),0),ROW($1:$1))+1,1)*10^ROW($1:$1)/10)</f>
        <v>0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99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448</v>
      </c>
      <c r="O889">
        <f>SUMPRODUCT(MID(0&amp;feed!O889,LARGE(INDEX(ISNUMBER(--MID(feed!O889,ROW($1:$5),1))*
ROW($1:$5),0),ROW($1:$5))+1,1)*10^ROW($1:$5)/10)</f>
        <v>0</v>
      </c>
      <c r="P889" t="str">
        <f>feed!P889</f>
        <v>Untapped</v>
      </c>
      <c r="Q889">
        <f>IF(P889=0,40, IF(P889="Depleted",0, IF(P889="Near Depletion",10, IF(P889="Plentiful",70, IF(P889="Untapped",90,"Error")))))</f>
        <v>90</v>
      </c>
      <c r="R889" t="str">
        <f>feed!Q889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feed!R889</f>
        <v>Southern Cone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889" t="str">
        <f>feed!U889</f>
        <v>http://blocgame.com/stats.php?id=64807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15450</v>
      </c>
      <c r="AA889" s="8">
        <f>V889/N889</f>
        <v>36.160714285714285</v>
      </c>
      <c r="AB889" s="4">
        <f>N889/6</f>
        <v>74.666666666666671</v>
      </c>
      <c r="AC889" s="4">
        <f>V889/6</f>
        <v>2700</v>
      </c>
    </row>
    <row r="890" spans="1:29" x14ac:dyDescent="0.25">
      <c r="A890" t="str">
        <f>feed!A890</f>
        <v>BULWELL</v>
      </c>
      <c r="B890" t="str">
        <f>feed!B890</f>
        <v>TWBBULWELL</v>
      </c>
      <c r="C890">
        <f>feed!C890</f>
        <v>0</v>
      </c>
      <c r="D890">
        <f>SUMPRODUCT(MID(0&amp;feed!D890,LARGE(INDEX(ISNUMBER(--MID(feed!D890,ROW($1:$19),1))*
ROW($1:$19),0),ROW($1:$19))+1,1)*10^ROW($1:$19)/10)</f>
        <v>20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1</v>
      </c>
      <c r="I890" t="str">
        <f>feed!I890</f>
        <v>Elite</v>
      </c>
      <c r="J890">
        <f>SUMPRODUCT(MID(0&amp;feed!J890,LARGE(INDEX(ISNUMBER(--MID(feed!J890,ROW($1:$19),1))*
ROW($1:$19),0),ROW($1:$19))+1,1)*10^ROW($1:$19)/10)</f>
        <v>11</v>
      </c>
      <c r="K890">
        <f>SUMPRODUCT(MID(0&amp;feed!K890,LARGE(INDEX(ISNUMBER(--MID(feed!K890,ROW($1:$19),1))*
ROW($1:$19),0),ROW($1:$19))+1,1)*10^ROW($1:$19)/10)</f>
        <v>8</v>
      </c>
      <c r="L890">
        <f>SUMPRODUCT(MID(0&amp;feed!L890,LARGE(INDEX(ISNUMBER(--MID(feed!L890,ROW($1:$19),1))*
ROW($1:$19),0),ROW($1:$19))+1,1)*10^ROW($1:$19)/10)</f>
        <v>7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448</v>
      </c>
      <c r="O890">
        <f>SUMPRODUCT(MID(0&amp;feed!O890,LARGE(INDEX(ISNUMBER(--MID(feed!O890,ROW($1:$5),1))*
ROW($1:$5),0),ROW($1:$5))+1,1)*10^ROW($1:$5)/10)</f>
        <v>582</v>
      </c>
      <c r="P890" t="str">
        <f>feed!P890</f>
        <v>Untapped</v>
      </c>
      <c r="Q890">
        <f>IF(P890=0,40, IF(P890="Depleted",0, IF(P890="Near Depletion",10, IF(P890="Plentiful",70, IF(P890="Untapped",90,"Error")))))</f>
        <v>90</v>
      </c>
      <c r="R890" t="str">
        <f>feed!Q890</f>
        <v>Mediocre</v>
      </c>
      <c r="S890">
        <f>IF(R890="None",0, IF(R890="Meagre",1.5, IF(R890="Small",3, IF(R890="Mediocre",4.5, IF(R890="Somewhat Large",6, IF(R890="Large",7.5, IF(R890="Powerful",9, IF(R890="Very Powerful",10,"Error"))))))))</f>
        <v>4.5</v>
      </c>
      <c r="T890" t="str">
        <f>feed!R890</f>
        <v>China</v>
      </c>
      <c r="U890" t="str">
        <f>feed!S890</f>
        <v>United States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890" t="str">
        <f>feed!U890</f>
        <v>http://blocgame.com/stats.php?id=64946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13625</v>
      </c>
      <c r="AA890" s="8">
        <f>V890/N890</f>
        <v>44.642857142857146</v>
      </c>
      <c r="AB890" s="4">
        <f>N890/6</f>
        <v>74.666666666666671</v>
      </c>
      <c r="AC890" s="4">
        <f>V890/6</f>
        <v>3333.3333333333335</v>
      </c>
    </row>
    <row r="891" spans="1:29" x14ac:dyDescent="0.25">
      <c r="A891" t="str">
        <f>feed!A891</f>
        <v>Koreochina</v>
      </c>
      <c r="B891" t="str">
        <f>feed!B891</f>
        <v>knight_raider</v>
      </c>
      <c r="C891" t="str">
        <f>feed!C891</f>
        <v>USAS</v>
      </c>
      <c r="D891">
        <f>SUMPRODUCT(MID(0&amp;feed!D891,LARGE(INDEX(ISNUMBER(--MID(feed!D891,ROW($1:$19),1))*
ROW($1:$19),0),ROW($1:$19))+1,1)*10^ROW($1:$19)/10)</f>
        <v>30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1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2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448</v>
      </c>
      <c r="O891">
        <f>SUMPRODUCT(MID(0&amp;feed!O891,LARGE(INDEX(ISNUMBER(--MID(feed!O891,ROW($1:$5),1))*
ROW($1:$5),0),ROW($1:$5))+1,1)*10^ROW($1:$5)/10)</f>
        <v>144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feed!R891</f>
        <v>Pacific Rim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1" t="str">
        <f>feed!U891</f>
        <v>http://blocgame.com/stats.php?id=64961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17000</v>
      </c>
      <c r="AA891" s="8">
        <f>V891/N891</f>
        <v>44.642857142857146</v>
      </c>
      <c r="AB891" s="4">
        <f>N891/6</f>
        <v>74.666666666666671</v>
      </c>
      <c r="AC891" s="4">
        <f>V891/6</f>
        <v>3333.3333333333335</v>
      </c>
    </row>
    <row r="892" spans="1:29" x14ac:dyDescent="0.25">
      <c r="A892" t="str">
        <f>feed!A892</f>
        <v>Petravoski</v>
      </c>
      <c r="B892" t="str">
        <f>feed!B892</f>
        <v>Veliron</v>
      </c>
      <c r="C892">
        <f>feed!C892</f>
        <v>0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170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446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feed!R892</f>
        <v>Pacific Rim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892" t="str">
        <f>feed!U892</f>
        <v>http://blocgame.com/stats.php?id=65067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15585</v>
      </c>
      <c r="AA892" s="8">
        <f>V892/N892</f>
        <v>36.625560538116595</v>
      </c>
      <c r="AB892" s="4">
        <f>N892/6</f>
        <v>74.333333333333329</v>
      </c>
      <c r="AC892" s="4">
        <f>V892/6</f>
        <v>2722.5</v>
      </c>
    </row>
    <row r="893" spans="1:29" x14ac:dyDescent="0.25">
      <c r="A893" t="str">
        <f>feed!A893</f>
        <v>Raizar</v>
      </c>
      <c r="B893" t="str">
        <f>feed!B893</f>
        <v>Far-Han</v>
      </c>
      <c r="C893">
        <f>feed!C893</f>
        <v>0</v>
      </c>
      <c r="D893">
        <f>SUMPRODUCT(MID(0&amp;feed!D893,LARGE(INDEX(ISNUMBER(--MID(feed!D893,ROW($1:$19),1))*
ROW($1:$19),0),ROW($1:$19))+1,1)*10^ROW($1:$19)/10)</f>
        <v>10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0</v>
      </c>
      <c r="I893" t="str">
        <f>feed!I893</f>
        <v>Standard</v>
      </c>
      <c r="J893">
        <f>SUMPRODUCT(MID(0&amp;feed!J893,LARGE(INDEX(ISNUMBER(--MID(feed!J893,ROW($1:$19),1))*
ROW($1:$19),0),ROW($1:$19))+1,1)*10^ROW($1:$19)/10)</f>
        <v>55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2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445</v>
      </c>
      <c r="O893">
        <f>SUMPRODUCT(MID(0&amp;feed!O893,LARGE(INDEX(ISNUMBER(--MID(feed!O893,ROW($1:$5),1))*
ROW($1:$5),0),ROW($1:$5))+1,1)*10^ROW($1:$5)/10)</f>
        <v>267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Small</v>
      </c>
      <c r="S893">
        <f>IF(R893="None",0, IF(R893="Meagre",1.5, IF(R893="Small",3, IF(R893="Mediocre",4.5, IF(R893="Somewhat Large",6, IF(R893="Large",7.5, IF(R893="Powerful",9, IF(R893="Very Powerful",10,"Error"))))))))</f>
        <v>3</v>
      </c>
      <c r="T893" t="str">
        <f>feed!R893</f>
        <v>The Subcontinent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93" t="str">
        <f>feed!U893</f>
        <v>http://blocgame.com/stats.php?id=62443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10942</v>
      </c>
      <c r="AA893" s="8">
        <f>V893/N893</f>
        <v>28.802247191011237</v>
      </c>
      <c r="AB893" s="4">
        <f>N893/6</f>
        <v>74.166666666666671</v>
      </c>
      <c r="AC893" s="4">
        <f>V893/6</f>
        <v>2136.1666666666665</v>
      </c>
    </row>
    <row r="894" spans="1:29" x14ac:dyDescent="0.25">
      <c r="A894" t="str">
        <f>feed!A894</f>
        <v>lolwuts</v>
      </c>
      <c r="B894" t="str">
        <f>feed!B894</f>
        <v>mpetersen2</v>
      </c>
      <c r="C894">
        <f>feed!C894</f>
        <v>0</v>
      </c>
      <c r="D894">
        <f>SUMPRODUCT(MID(0&amp;feed!D894,LARGE(INDEX(ISNUMBER(--MID(feed!D894,ROW($1:$19),1))*
ROW($1:$19),0),ROW($1:$19))+1,1)*10^ROW($1:$19)/10)</f>
        <v>3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7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445</v>
      </c>
      <c r="O894">
        <f>SUMPRODUCT(MID(0&amp;feed!O894,LARGE(INDEX(ISNUMBER(--MID(feed!O894,ROW($1:$5),1))*
ROW($1:$5),0),ROW($1:$5))+1,1)*10^ROW($1:$5)/10)</f>
        <v>35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feed!R894</f>
        <v>Southern Africa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894" t="str">
        <f>feed!U894</f>
        <v>http://blocgame.com/stats.php?id=64704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17503</v>
      </c>
      <c r="AA894" s="8">
        <f>V894/N894</f>
        <v>41.017977528089887</v>
      </c>
      <c r="AB894" s="4">
        <f>N894/6</f>
        <v>74.166666666666671</v>
      </c>
      <c r="AC894" s="4">
        <f>V894/6</f>
        <v>3042.1666666666665</v>
      </c>
    </row>
    <row r="895" spans="1:29" x14ac:dyDescent="0.25">
      <c r="A895" t="str">
        <f>feed!A895</f>
        <v>ID 309</v>
      </c>
      <c r="B895" t="str">
        <f>feed!B895</f>
        <v>cxcxxxxx</v>
      </c>
      <c r="C895" t="str">
        <f>feed!C895</f>
        <v>Brotherhood of Nod</v>
      </c>
      <c r="D895">
        <f>SUMPRODUCT(MID(0&amp;feed!D895,LARGE(INDEX(ISNUMBER(--MID(feed!D895,ROW($1:$19),1))*
ROW($1:$19),0),ROW($1:$19))+1,1)*10^ROW($1:$19)/10)</f>
        <v>69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2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1</v>
      </c>
      <c r="K895">
        <f>SUMPRODUCT(MID(0&amp;feed!K895,LARGE(INDEX(ISNUMBER(--MID(feed!K895,ROW($1:$19),1))*
ROW($1:$19),0),ROW($1:$19))+1,1)*10^ROW($1:$19)/10)</f>
        <v>6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444</v>
      </c>
      <c r="O895">
        <f>SUMPRODUCT(MID(0&amp;feed!O895,LARGE(INDEX(ISNUMBER(--MID(feed!O895,ROW($1:$5),1))*
ROW($1:$5),0),ROW($1:$5))+1,1)*10^ROW($1:$5)/10)</f>
        <v>3348</v>
      </c>
      <c r="P895" t="str">
        <f>feed!P895</f>
        <v>Untapped</v>
      </c>
      <c r="Q895">
        <f>IF(P895=0,40, IF(P895="Depleted",0, IF(P895="Near Depletion",10, IF(P895="Plentiful",70, IF(P895="Untapped",90,"Error")))))</f>
        <v>90</v>
      </c>
      <c r="R895" t="str">
        <f>feed!Q895</f>
        <v>Mediocre</v>
      </c>
      <c r="S895">
        <f>IF(R895="None",0, IF(R895="Meagre",1.5, IF(R895="Small",3, IF(R895="Mediocre",4.5, IF(R895="Somewhat Large",6, IF(R895="Large",7.5, IF(R895="Powerful",9, IF(R895="Very Powerful",10,"Error"))))))))</f>
        <v>4.5</v>
      </c>
      <c r="T895" t="str">
        <f>feed!R895</f>
        <v>Persia</v>
      </c>
      <c r="U895" t="str">
        <f>feed!S895</f>
        <v>Soviet Union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895" t="str">
        <f>feed!U895</f>
        <v>http://blocgame.com/stats.php?id=64985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21837</v>
      </c>
      <c r="AA895" s="8">
        <f>V895/N895</f>
        <v>59.317567567567565</v>
      </c>
      <c r="AB895" s="4">
        <f>N895/6</f>
        <v>74</v>
      </c>
      <c r="AC895" s="4">
        <f>V895/6</f>
        <v>4389.5</v>
      </c>
    </row>
    <row r="896" spans="1:29" x14ac:dyDescent="0.25">
      <c r="A896" t="str">
        <f>feed!A896</f>
        <v>identitiesys</v>
      </c>
      <c r="B896" t="str">
        <f>feed!B896</f>
        <v>Jason5555</v>
      </c>
      <c r="C896">
        <f>feed!C896</f>
        <v>0</v>
      </c>
      <c r="D896">
        <f>SUMPRODUCT(MID(0&amp;feed!D896,LARGE(INDEX(ISNUMBER(--MID(feed!D896,ROW($1:$19),1))*
ROW($1:$19),0),ROW($1:$19))+1,1)*10^ROW($1:$19)/10)</f>
        <v>37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Normal</v>
      </c>
      <c r="H896">
        <f>SUMPRODUCT(MID(0&amp;feed!H896,LARGE(INDEX(ISNUMBER(--MID(feed!H896,ROW($1:$1),1))*
ROW($1:$1),0),ROW($1:$1))+1,1)*10^ROW($1:$1)/10)</f>
        <v>1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17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443</v>
      </c>
      <c r="O896">
        <f>SUMPRODUCT(MID(0&amp;feed!O896,LARGE(INDEX(ISNUMBER(--MID(feed!O896,ROW($1:$5),1))*
ROW($1:$5),0),ROW($1:$5))+1,1)*10^ROW($1:$5)/10)</f>
        <v>28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Meagre</v>
      </c>
      <c r="S896">
        <f>IF(R896="None",0, IF(R896="Meagre",1.5, IF(R896="Small",3, IF(R896="Mediocre",4.5, IF(R896="Somewhat Large",6, IF(R896="Large",7.5, IF(R896="Powerful",9, IF(R896="Very Powerful",10,"Error"))))))))</f>
        <v>1.5</v>
      </c>
      <c r="T896" t="str">
        <f>feed!R896</f>
        <v>Pacific Rim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896" t="str">
        <f>feed!U896</f>
        <v>http://blocgame.com/stats.php?id=64475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10485</v>
      </c>
      <c r="AA896" s="8">
        <f>V896/N896</f>
        <v>28.747178329571106</v>
      </c>
      <c r="AB896" s="4">
        <f>N896/6</f>
        <v>73.833333333333329</v>
      </c>
      <c r="AC896" s="4">
        <f>V896/6</f>
        <v>2122.5</v>
      </c>
    </row>
    <row r="897" spans="1:29" x14ac:dyDescent="0.25">
      <c r="A897" t="str">
        <f>feed!A897</f>
        <v>Flodden</v>
      </c>
      <c r="B897" t="str">
        <f>feed!B897</f>
        <v>[ENG] Stickyguy</v>
      </c>
      <c r="C897">
        <f>feed!C897</f>
        <v>0</v>
      </c>
      <c r="D897">
        <f>SUMPRODUCT(MID(0&amp;feed!D897,LARGE(INDEX(ISNUMBER(--MID(feed!D897,ROW($1:$19),1))*
ROW($1:$19),0),ROW($1:$19))+1,1)*10^ROW($1:$19)/10)</f>
        <v>8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Normal</v>
      </c>
      <c r="H897">
        <f>SUMPRODUCT(MID(0&amp;feed!H897,LARGE(INDEX(ISNUMBER(--MID(feed!H897,ROW($1:$1),1))*
ROW($1:$1),0),ROW($1:$1))+1,1)*10^ROW($1:$1)/10)</f>
        <v>0</v>
      </c>
      <c r="I897" t="str">
        <f>feed!I897</f>
        <v>Good</v>
      </c>
      <c r="J897">
        <f>SUMPRODUCT(MID(0&amp;feed!J897,LARGE(INDEX(ISNUMBER(--MID(feed!J897,ROW($1:$19),1))*
ROW($1:$19),0),ROW($1:$19))+1,1)*10^ROW($1:$19)/10)</f>
        <v>40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1</v>
      </c>
      <c r="M897" t="str">
        <f>feed!M897</f>
        <v>Free Market</v>
      </c>
      <c r="N897">
        <f>SUMPRODUCT(MID(0&amp;feed!N897,LARGE(INDEX(ISNUMBER(--MID(feed!N897,ROW($1:$5),1))*
ROW($1:$5),0),ROW($1:$5))+1,1)*10^ROW($1:$5)/10)</f>
        <v>443</v>
      </c>
      <c r="O897">
        <f>SUMPRODUCT(MID(0&amp;feed!O897,LARGE(INDEX(ISNUMBER(--MID(feed!O897,ROW($1:$5),1))*
ROW($1:$5),0),ROW($1:$5))+1,1)*10^ROW($1:$5)/10)</f>
        <v>51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Meagre</v>
      </c>
      <c r="S897">
        <f>IF(R897="None",0, IF(R897="Meagre",1.5, IF(R897="Small",3, IF(R897="Mediocre",4.5, IF(R897="Somewhat Large",6, IF(R897="Large",7.5, IF(R897="Powerful",9, IF(R897="Very Powerful",10,"Error"))))))))</f>
        <v>1.5</v>
      </c>
      <c r="T897" t="str">
        <f>feed!R897</f>
        <v>Caribbean</v>
      </c>
      <c r="U897" t="str">
        <f>feed!S897</f>
        <v>United States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897" t="str">
        <f>feed!U897</f>
        <v>http://blocgame.com/stats.php?id=65046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21350</v>
      </c>
      <c r="AA897" s="8">
        <f>V897/N897</f>
        <v>50.733634311512418</v>
      </c>
      <c r="AB897" s="4">
        <f>N897/6</f>
        <v>73.833333333333329</v>
      </c>
      <c r="AC897" s="4">
        <f>V897/6</f>
        <v>3745.8333333333335</v>
      </c>
    </row>
    <row r="898" spans="1:29" x14ac:dyDescent="0.25">
      <c r="A898" t="str">
        <f>feed!A898</f>
        <v>Bonerica</v>
      </c>
      <c r="B898" t="str">
        <f>feed!B898</f>
        <v>XXXultraXXX</v>
      </c>
      <c r="C898">
        <f>feed!C898</f>
        <v>0</v>
      </c>
      <c r="D898">
        <f>SUMPRODUCT(MID(0&amp;feed!D898,LARGE(INDEX(ISNUMBER(--MID(feed!D898,ROW($1:$19),1))*
ROW($1:$19),0),ROW($1:$19))+1,1)*10^ROW($1:$19)/10)</f>
        <v>10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138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440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>IF(P898=0,40, IF(P898="Depleted",0, IF(P898="Near Depletion",10, IF(P898="Plentiful",70, IF(P898="Untapped",90,"Error")))))</f>
        <v>90</v>
      </c>
      <c r="R898" t="str">
        <f>feed!Q898</f>
        <v>Meagre</v>
      </c>
      <c r="S898">
        <f>IF(R898="None",0, IF(R898="Meagre",1.5, IF(R898="Small",3, IF(R898="Mediocre",4.5, IF(R898="Somewhat Large",6, IF(R898="Large",7.5, IF(R898="Powerful",9, IF(R898="Very Powerful",10,"Error"))))))))</f>
        <v>1.5</v>
      </c>
      <c r="T898" t="str">
        <f>feed!R898</f>
        <v>Caribbean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898" t="str">
        <f>feed!U898</f>
        <v>http://blocgame.com/stats.php?id=64760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15838</v>
      </c>
      <c r="AA898" s="8">
        <f>V898/N898</f>
        <v>37.700000000000003</v>
      </c>
      <c r="AB898" s="4">
        <f>N898/6</f>
        <v>73.333333333333329</v>
      </c>
      <c r="AC898" s="4">
        <f>V898/6</f>
        <v>2764.6666666666665</v>
      </c>
    </row>
    <row r="899" spans="1:29" x14ac:dyDescent="0.25">
      <c r="A899" t="str">
        <f>feed!A899</f>
        <v>Lipo2</v>
      </c>
      <c r="B899" t="str">
        <f>feed!B899</f>
        <v>Muys</v>
      </c>
      <c r="C899">
        <f>feed!C899</f>
        <v>0</v>
      </c>
      <c r="D899">
        <f>SUMPRODUCT(MID(0&amp;feed!D899,LARGE(INDEX(ISNUMBER(--MID(feed!D899,ROW($1:$19),1))*
ROW($1:$19),0),ROW($1:$19))+1,1)*10^ROW($1:$19)/10)</f>
        <v>9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0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99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440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Southern Cone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899" t="str">
        <f>feed!U899</f>
        <v>http://blocgame.com/stats.php?id=64808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12453</v>
      </c>
      <c r="AA899" s="8">
        <f>V899/N899</f>
        <v>30.006818181818183</v>
      </c>
      <c r="AB899" s="4">
        <f>N899/6</f>
        <v>73.333333333333329</v>
      </c>
      <c r="AC899" s="4">
        <f>V899/6</f>
        <v>2200.5</v>
      </c>
    </row>
    <row r="900" spans="1:29" x14ac:dyDescent="0.25">
      <c r="A900" t="str">
        <f>feed!A900</f>
        <v>Rolekia</v>
      </c>
      <c r="B900" t="str">
        <f>feed!B900</f>
        <v>ApexSean</v>
      </c>
      <c r="C900" t="str">
        <f>feed!C900</f>
        <v>The Warmongers</v>
      </c>
      <c r="D900">
        <f>SUMPRODUCT(MID(0&amp;feed!D900,LARGE(INDEX(ISNUMBER(--MID(feed!D900,ROW($1:$19),1))*
ROW($1:$19),0),ROW($1:$19))+1,1)*10^ROW($1:$19)/10)</f>
        <v>4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Questionable</v>
      </c>
      <c r="H900">
        <f>SUMPRODUCT(MID(0&amp;feed!H900,LARGE(INDEX(ISNUMBER(--MID(feed!H900,ROW($1:$1),1))*
ROW($1:$1),0),ROW($1:$1))+1,1)*10^ROW($1:$1)/10)</f>
        <v>0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21</v>
      </c>
      <c r="K900">
        <f>SUMPRODUCT(MID(0&amp;feed!K900,LARGE(INDEX(ISNUMBER(--MID(feed!K900,ROW($1:$19),1))*
ROW($1:$19),0),ROW($1:$19))+1,1)*10^ROW($1:$19)/10)</f>
        <v>5</v>
      </c>
      <c r="L900">
        <f>SUMPRODUCT(MID(0&amp;feed!L900,LARGE(INDEX(ISNUMBER(--MID(feed!L900,ROW($1:$19),1))*
ROW($1:$19),0),ROW($1:$19))+1,1)*10^ROW($1:$19)/10)</f>
        <v>1</v>
      </c>
      <c r="M900" t="str">
        <f>feed!M900</f>
        <v>Free Market</v>
      </c>
      <c r="N900">
        <f>SUMPRODUCT(MID(0&amp;feed!N900,LARGE(INDEX(ISNUMBER(--MID(feed!N900,ROW($1:$5),1))*
ROW($1:$5),0),ROW($1:$5))+1,1)*10^ROW($1:$5)/10)</f>
        <v>440</v>
      </c>
      <c r="O900">
        <f>SUMPRODUCT(MID(0&amp;feed!O900,LARGE(INDEX(ISNUMBER(--MID(feed!O900,ROW($1:$5),1))*
ROW($1:$5),0),ROW($1:$5))+1,1)*10^ROW($1:$5)/10)</f>
        <v>246</v>
      </c>
      <c r="P900">
        <f>feed!P900</f>
        <v>0</v>
      </c>
      <c r="Q900">
        <f>IF(P900=0,40, IF(P900="Depleted",0, IF(P900="Near Depletion",10, IF(P900="Plentiful",70, IF(P900="Untapped",90,"Error")))))</f>
        <v>40</v>
      </c>
      <c r="R900" t="str">
        <f>feed!Q900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feed!R900</f>
        <v>Caribbean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900" t="str">
        <f>feed!U900</f>
        <v>http://blocgame.com/stats.php?id=64821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15799</v>
      </c>
      <c r="AA900" s="8">
        <f>V900/N900</f>
        <v>41.020454545454548</v>
      </c>
      <c r="AB900" s="4">
        <f>N900/6</f>
        <v>73.333333333333329</v>
      </c>
      <c r="AC900" s="4">
        <f>V900/6</f>
        <v>3008.1666666666665</v>
      </c>
    </row>
    <row r="901" spans="1:29" x14ac:dyDescent="0.25">
      <c r="A901" t="str">
        <f>feed!A903</f>
        <v>Zhenyx</v>
      </c>
      <c r="B901" t="str">
        <f>feed!B903</f>
        <v>Phexion</v>
      </c>
      <c r="C901" t="str">
        <f>feed!C903</f>
        <v>The Order</v>
      </c>
      <c r="D901">
        <f>SUMPRODUCT(MID(0&amp;feed!D903,LARGE(INDEX(ISNUMBER(--MID(feed!D903,ROW($1:$19),1))*
ROW($1:$19),0),ROW($1:$19))+1,1)*10^ROW($1:$19)/10)</f>
        <v>16</v>
      </c>
      <c r="E901">
        <f>SUMPRODUCT(MID(0&amp;feed!E903,LARGE(INDEX(ISNUMBER(--MID(feed!E903,ROW($1:$19),1))*
ROW($1:$19),0),ROW($1:$19))+1,1)*10^ROW($1:$19)/10)</f>
        <v>0</v>
      </c>
      <c r="F901" t="str">
        <f>feed!F903</f>
        <v>First World War surplus</v>
      </c>
      <c r="G901" t="str">
        <f>feed!G903</f>
        <v>Angelic</v>
      </c>
      <c r="H901">
        <f>SUMPRODUCT(MID(0&amp;feed!H903,LARGE(INDEX(ISNUMBER(--MID(feed!H903,ROW($1:$1),1))*
ROW($1:$1),0),ROW($1:$1))+1,1)*10^ROW($1:$1)/10)</f>
        <v>1</v>
      </c>
      <c r="I901" t="str">
        <f>feed!I903</f>
        <v>Good</v>
      </c>
      <c r="J901">
        <f>SUMPRODUCT(MID(0&amp;feed!J903,LARGE(INDEX(ISNUMBER(--MID(feed!J903,ROW($1:$19),1))*
ROW($1:$19),0),ROW($1:$19))+1,1)*10^ROW($1:$19)/10)</f>
        <v>5</v>
      </c>
      <c r="K901">
        <f>SUMPRODUCT(MID(0&amp;feed!K903,LARGE(INDEX(ISNUMBER(--MID(feed!K903,ROW($1:$19),1))*
ROW($1:$19),0),ROW($1:$19))+1,1)*10^ROW($1:$19)/10)</f>
        <v>8</v>
      </c>
      <c r="L901">
        <f>SUMPRODUCT(MID(0&amp;feed!L903,LARGE(INDEX(ISNUMBER(--MID(feed!L903,ROW($1:$19),1))*
ROW($1:$19),0),ROW($1:$19))+1,1)*10^ROW($1:$19)/10)</f>
        <v>3</v>
      </c>
      <c r="M901" t="str">
        <f>feed!M903</f>
        <v>Free Market</v>
      </c>
      <c r="N901">
        <f>SUMPRODUCT(MID(0&amp;feed!N903,LARGE(INDEX(ISNUMBER(--MID(feed!N903,ROW($1:$5),1))*
ROW($1:$5),0),ROW($1:$5))+1,1)*10^ROW($1:$5)/10)</f>
        <v>439</v>
      </c>
      <c r="O901">
        <f>SUMPRODUCT(MID(0&amp;feed!O903,LARGE(INDEX(ISNUMBER(--MID(feed!O903,ROW($1:$5),1))*
ROW($1:$5),0),ROW($1:$5))+1,1)*10^ROW($1:$5)/10)</f>
        <v>1373</v>
      </c>
      <c r="P901" t="str">
        <f>feed!P903</f>
        <v>Untapped</v>
      </c>
      <c r="Q901">
        <f>IF(P901=0,40, IF(P901="Depleted",0, IF(P901="Near Depletion",10, IF(P901="Plentiful",70, IF(P901="Untapped",90,"Error")))))</f>
        <v>90</v>
      </c>
      <c r="R901" t="str">
        <f>feed!Q903</f>
        <v>Meagre</v>
      </c>
      <c r="S901">
        <f>IF(R901="None",0, IF(R901="Meagre",1.5, IF(R901="Small",3, IF(R901="Mediocre",4.5, IF(R901="Somewhat Large",6, IF(R901="Large",7.5, IF(R901="Powerful",9, IF(R901="Very Powerful",10,"Error"))))))))</f>
        <v>1.5</v>
      </c>
      <c r="T901" t="str">
        <f>feed!R903</f>
        <v>Arabia</v>
      </c>
      <c r="U901" t="str">
        <f>feed!S903</f>
        <v>United States</v>
      </c>
      <c r="V901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1" t="str">
        <f>feed!U903</f>
        <v>http://blocgame.com/stats.php?id=65024</v>
      </c>
      <c r="X901" s="4">
        <f>SUMPRODUCT(MID(0&amp;feed!V903,LARGE(INDEX(ISNUMBER(--MID(feed!V903,ROW($1:$5),1))*
ROW($1:$5),0),ROW($1:$5))+1,1)*10^ROW($1:$5)/10)</f>
        <v>0</v>
      </c>
      <c r="Y901">
        <f>feed!W903</f>
        <v>0</v>
      </c>
      <c r="Z901" s="4">
        <f>V901-H901*750-K901*375-L901*375</f>
        <v>15125</v>
      </c>
      <c r="AA901" s="8">
        <f>V901/N901</f>
        <v>45.558086560364465</v>
      </c>
      <c r="AB901" s="4">
        <f>N901/6</f>
        <v>73.166666666666671</v>
      </c>
      <c r="AC901" s="4">
        <f>V901/6</f>
        <v>3333.3333333333335</v>
      </c>
    </row>
    <row r="902" spans="1:29" x14ac:dyDescent="0.25">
      <c r="A902" t="str">
        <f>feed!A901</f>
        <v>bosspizzpls</v>
      </c>
      <c r="B902" t="str">
        <f>feed!B901</f>
        <v>bosspizzpls</v>
      </c>
      <c r="C902">
        <f>feed!C901</f>
        <v>0</v>
      </c>
      <c r="D902">
        <f>SUMPRODUCT(MID(0&amp;feed!D901,LARGE(INDEX(ISNUMBER(--MID(feed!D901,ROW($1:$19),1))*
ROW($1:$19),0),ROW($1:$19))+1,1)*10^ROW($1:$19)/10)</f>
        <v>6</v>
      </c>
      <c r="E902">
        <f>SUMPRODUCT(MID(0&amp;feed!E901,LARGE(INDEX(ISNUMBER(--MID(feed!E901,ROW($1:$19),1))*
ROW($1:$19),0),ROW($1:$19))+1,1)*10^ROW($1:$19)/10)</f>
        <v>0</v>
      </c>
      <c r="F902" t="str">
        <f>feed!F901</f>
        <v>First World War surplus</v>
      </c>
      <c r="G902" t="str">
        <f>feed!G901</f>
        <v>Good</v>
      </c>
      <c r="H902">
        <f>SUMPRODUCT(MID(0&amp;feed!H901,LARGE(INDEX(ISNUMBER(--MID(feed!H901,ROW($1:$1),1))*
ROW($1:$1),0),ROW($1:$1))+1,1)*10^ROW($1:$1)/10)</f>
        <v>0</v>
      </c>
      <c r="I902" t="str">
        <f>feed!I901</f>
        <v>Standard</v>
      </c>
      <c r="J902">
        <f>SUMPRODUCT(MID(0&amp;feed!J901,LARGE(INDEX(ISNUMBER(--MID(feed!J901,ROW($1:$19),1))*
ROW($1:$19),0),ROW($1:$19))+1,1)*10^ROW($1:$19)/10)</f>
        <v>57</v>
      </c>
      <c r="K902">
        <f>SUMPRODUCT(MID(0&amp;feed!K901,LARGE(INDEX(ISNUMBER(--MID(feed!K901,ROW($1:$19),1))*
ROW($1:$19),0),ROW($1:$19))+1,1)*10^ROW($1:$19)/10)</f>
        <v>2</v>
      </c>
      <c r="L902">
        <f>SUMPRODUCT(MID(0&amp;feed!L901,LARGE(INDEX(ISNUMBER(--MID(feed!L901,ROW($1:$19),1))*
ROW($1:$19),0),ROW($1:$19))+1,1)*10^ROW($1:$19)/10)</f>
        <v>0</v>
      </c>
      <c r="M902" t="str">
        <f>feed!M901</f>
        <v>Mixed Economy</v>
      </c>
      <c r="N902">
        <f>SUMPRODUCT(MID(0&amp;feed!N901,LARGE(INDEX(ISNUMBER(--MID(feed!N901,ROW($1:$5),1))*
ROW($1:$5),0),ROW($1:$5))+1,1)*10^ROW($1:$5)/10)</f>
        <v>439</v>
      </c>
      <c r="O902">
        <f>SUMPRODUCT(MID(0&amp;feed!O901,LARGE(INDEX(ISNUMBER(--MID(feed!O901,ROW($1:$5),1))*
ROW($1:$5),0),ROW($1:$5))+1,1)*10^ROW($1:$5)/10)</f>
        <v>0</v>
      </c>
      <c r="P902" t="str">
        <f>feed!P901</f>
        <v>Untapped</v>
      </c>
      <c r="Q902">
        <f>IF(P902=0,40, IF(P902="Depleted",0, IF(P902="Near Depletion",10, IF(P902="Plentiful",70, IF(P902="Untapped",90,"Error")))))</f>
        <v>90</v>
      </c>
      <c r="R902" t="str">
        <f>feed!Q901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feed!R901</f>
        <v>China</v>
      </c>
      <c r="U902" t="str">
        <f>feed!S901</f>
        <v>Neutral</v>
      </c>
      <c r="V90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902" t="str">
        <f>feed!U901</f>
        <v>http://blocgame.com/stats.php?id=64296</v>
      </c>
      <c r="X902" s="4">
        <f>SUMPRODUCT(MID(0&amp;feed!V901,LARGE(INDEX(ISNUMBER(--MID(feed!V901,ROW($1:$5),1))*
ROW($1:$5),0),ROW($1:$5))+1,1)*10^ROW($1:$5)/10)</f>
        <v>0</v>
      </c>
      <c r="Y902">
        <f>feed!W901</f>
        <v>0</v>
      </c>
      <c r="Z902" s="4">
        <f>V902-H902*750-K902*375-L902*375</f>
        <v>10709</v>
      </c>
      <c r="AA902" s="8">
        <f>V902/N902</f>
        <v>26.102505694760818</v>
      </c>
      <c r="AB902" s="4">
        <f>N902/6</f>
        <v>73.166666666666671</v>
      </c>
      <c r="AC902" s="4">
        <f>V902/6</f>
        <v>1909.8333333333333</v>
      </c>
    </row>
    <row r="903" spans="1:29" x14ac:dyDescent="0.25">
      <c r="A903" t="str">
        <f>feed!A902</f>
        <v>thuglife</v>
      </c>
      <c r="B903" t="str">
        <f>feed!B902</f>
        <v>thuglife</v>
      </c>
      <c r="C903">
        <f>feed!C902</f>
        <v>0</v>
      </c>
      <c r="D903">
        <f>SUMPRODUCT(MID(0&amp;feed!D902,LARGE(INDEX(ISNUMBER(--MID(feed!D902,ROW($1:$19),1))*
ROW($1:$19),0),ROW($1:$19))+1,1)*10^ROW($1:$19)/10)</f>
        <v>9</v>
      </c>
      <c r="E903">
        <f>SUMPRODUCT(MID(0&amp;feed!E902,LARGE(INDEX(ISNUMBER(--MID(feed!E902,ROW($1:$19),1))*
ROW($1:$19),0),ROW($1:$19))+1,1)*10^ROW($1:$19)/10)</f>
        <v>0</v>
      </c>
      <c r="F903" t="str">
        <f>feed!F902</f>
        <v>Finest of the 19th century</v>
      </c>
      <c r="G903" t="str">
        <f>feed!G902</f>
        <v>Gandhi-like</v>
      </c>
      <c r="H903">
        <f>SUMPRODUCT(MID(0&amp;feed!H902,LARGE(INDEX(ISNUMBER(--MID(feed!H902,ROW($1:$1),1))*
ROW($1:$1),0),ROW($1:$1))+1,1)*10^ROW($1:$1)/10)</f>
        <v>0</v>
      </c>
      <c r="I903" t="str">
        <f>feed!I902</f>
        <v>Poor</v>
      </c>
      <c r="J903">
        <f>SUMPRODUCT(MID(0&amp;feed!J902,LARGE(INDEX(ISNUMBER(--MID(feed!J902,ROW($1:$19),1))*
ROW($1:$19),0),ROW($1:$19))+1,1)*10^ROW($1:$19)/10)</f>
        <v>11</v>
      </c>
      <c r="K903">
        <f>SUMPRODUCT(MID(0&amp;feed!K902,LARGE(INDEX(ISNUMBER(--MID(feed!K902,ROW($1:$19),1))*
ROW($1:$19),0),ROW($1:$19))+1,1)*10^ROW($1:$19)/10)</f>
        <v>2</v>
      </c>
      <c r="L903">
        <f>SUMPRODUCT(MID(0&amp;feed!L902,LARGE(INDEX(ISNUMBER(--MID(feed!L902,ROW($1:$19),1))*
ROW($1:$19),0),ROW($1:$19))+1,1)*10^ROW($1:$19)/10)</f>
        <v>2</v>
      </c>
      <c r="M903" t="str">
        <f>feed!M902</f>
        <v>Free Market</v>
      </c>
      <c r="N903">
        <f>SUMPRODUCT(MID(0&amp;feed!N902,LARGE(INDEX(ISNUMBER(--MID(feed!N902,ROW($1:$5),1))*
ROW($1:$5),0),ROW($1:$5))+1,1)*10^ROW($1:$5)/10)</f>
        <v>439</v>
      </c>
      <c r="O903">
        <f>SUMPRODUCT(MID(0&amp;feed!O902,LARGE(INDEX(ISNUMBER(--MID(feed!O902,ROW($1:$5),1))*
ROW($1:$5),0),ROW($1:$5))+1,1)*10^ROW($1:$5)/10)</f>
        <v>1154</v>
      </c>
      <c r="P903" t="str">
        <f>feed!P902</f>
        <v>Untapped</v>
      </c>
      <c r="Q903">
        <f>IF(P903=0,40, IF(P903="Depleted",0, IF(P903="Near Depletion",10, IF(P903="Plentiful",70, IF(P903="Untapped",90,"Error")))))</f>
        <v>90</v>
      </c>
      <c r="R903" t="str">
        <f>feed!Q902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feed!R902</f>
        <v>Egypt</v>
      </c>
      <c r="U903" t="str">
        <f>feed!S902</f>
        <v>United States</v>
      </c>
      <c r="V903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903" t="str">
        <f>feed!U902</f>
        <v>http://blocgame.com/stats.php?id=64840</v>
      </c>
      <c r="X903" s="4">
        <f>SUMPRODUCT(MID(0&amp;feed!V902,LARGE(INDEX(ISNUMBER(--MID(feed!V902,ROW($1:$5),1))*
ROW($1:$5),0),ROW($1:$5))+1,1)*10^ROW($1:$5)/10)</f>
        <v>0</v>
      </c>
      <c r="Y903">
        <f>feed!W902</f>
        <v>0</v>
      </c>
      <c r="Z903" s="4">
        <f>V903-H903*750-K903*375-L903*375</f>
        <v>12113</v>
      </c>
      <c r="AA903" s="8">
        <f>V903/N903</f>
        <v>31.009111617312072</v>
      </c>
      <c r="AB903" s="4">
        <f>N903/6</f>
        <v>73.166666666666671</v>
      </c>
      <c r="AC903" s="4">
        <f>V903/6</f>
        <v>2268.8333333333335</v>
      </c>
    </row>
    <row r="904" spans="1:29" x14ac:dyDescent="0.25">
      <c r="A904" t="str">
        <f>feed!A904</f>
        <v>Slavistan</v>
      </c>
      <c r="B904" t="str">
        <f>feed!B904</f>
        <v>JosipBrozTito</v>
      </c>
      <c r="C904">
        <f>feed!C904</f>
        <v>0</v>
      </c>
      <c r="D904">
        <f>SUMPRODUCT(MID(0&amp;feed!D904,LARGE(INDEX(ISNUMBER(--MID(feed!D904,ROW($1:$19),1))*
ROW($1:$19),0),ROW($1:$19))+1,1)*10^ROW($1:$19)/10)</f>
        <v>4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57</v>
      </c>
      <c r="K904">
        <f>SUMPRODUCT(MID(0&amp;feed!K904,LARGE(INDEX(ISNUMBER(--MID(feed!K904,ROW($1:$19),1))*
ROW($1:$19),0),ROW($1:$19))+1,1)*10^ROW($1:$19)/10)</f>
        <v>7</v>
      </c>
      <c r="L904">
        <f>SUMPRODUCT(MID(0&amp;feed!L904,LARGE(INDEX(ISNUMBER(--MID(feed!L904,ROW($1:$19),1))*
ROW($1:$19),0),ROW($1:$19))+1,1)*10^ROW($1:$19)/10)</f>
        <v>8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437</v>
      </c>
      <c r="O904">
        <f>SUMPRODUCT(MID(0&amp;feed!O904,LARGE(INDEX(ISNUMBER(--MID(feed!O904,ROW($1:$5),1))*
ROW($1:$5),0),ROW($1:$5))+1,1)*10^ROW($1:$5)/10)</f>
        <v>149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feed!R904</f>
        <v>Arabia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904" t="str">
        <f>feed!U904</f>
        <v>http://blocgame.com/stats.php?id=64113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-187</v>
      </c>
      <c r="AA904" s="8">
        <f>V904/N904</f>
        <v>12.443935926773456</v>
      </c>
      <c r="AB904" s="4">
        <f>N904/6</f>
        <v>72.833333333333329</v>
      </c>
      <c r="AC904" s="4">
        <f>V904/6</f>
        <v>906.33333333333337</v>
      </c>
    </row>
    <row r="905" spans="1:29" x14ac:dyDescent="0.25">
      <c r="A905" t="str">
        <f>feed!A905</f>
        <v>Nueva Coasta</v>
      </c>
      <c r="B905" t="str">
        <f>feed!B905</f>
        <v>PresidenteChango</v>
      </c>
      <c r="C905">
        <f>feed!C905</f>
        <v>0</v>
      </c>
      <c r="D905">
        <f>SUMPRODUCT(MID(0&amp;feed!D905,LARGE(INDEX(ISNUMBER(--MID(feed!D905,ROW($1:$19),1))*
ROW($1:$19),0),ROW($1:$19))+1,1)*10^ROW($1:$19)/10)</f>
        <v>18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Angelic</v>
      </c>
      <c r="H905">
        <f>SUMPRODUCT(MID(0&amp;feed!H905,LARGE(INDEX(ISNUMBER(--MID(feed!H905,ROW($1:$1),1))*
ROW($1:$1),0),ROW($1:$1))+1,1)*10^ROW($1:$1)/10)</f>
        <v>0</v>
      </c>
      <c r="I905" t="str">
        <f>feed!I905</f>
        <v>Standard</v>
      </c>
      <c r="J905">
        <f>SUMPRODUCT(MID(0&amp;feed!J905,LARGE(INDEX(ISNUMBER(--MID(feed!J905,ROW($1:$19),1))*
ROW($1:$19),0),ROW($1:$19))+1,1)*10^ROW($1:$19)/10)</f>
        <v>172</v>
      </c>
      <c r="K905">
        <f>SUMPRODUCT(MID(0&amp;feed!K905,LARGE(INDEX(ISNUMBER(--MID(feed!K905,ROW($1:$19),1))*
ROW($1:$19),0),ROW($1:$19))+1,1)*10^ROW($1:$19)/10)</f>
        <v>3</v>
      </c>
      <c r="L905">
        <f>SUMPRODUCT(MID(0&amp;feed!L905,LARGE(INDEX(ISNUMBER(--MID(feed!L905,ROW($1:$19),1))*
ROW($1:$19),0),ROW($1:$19))+1,1)*10^ROW($1:$19)/10)</f>
        <v>1</v>
      </c>
      <c r="M905" t="str">
        <f>feed!M905</f>
        <v>Central Planning</v>
      </c>
      <c r="N905">
        <f>SUMPRODUCT(MID(0&amp;feed!N905,LARGE(INDEX(ISNUMBER(--MID(feed!N905,ROW($1:$5),1))*
ROW($1:$5),0),ROW($1:$5))+1,1)*10^ROW($1:$5)/10)</f>
        <v>436</v>
      </c>
      <c r="O905">
        <f>SUMPRODUCT(MID(0&amp;feed!O905,LARGE(INDEX(ISNUMBER(--MID(feed!O905,ROW($1:$5),1))*
ROW($1:$5),0),ROW($1:$5))+1,1)*10^ROW($1:$5)/10)</f>
        <v>442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Meagre</v>
      </c>
      <c r="S905">
        <f>IF(R905="None",0, IF(R905="Meagre",1.5, IF(R905="Small",3, IF(R905="Mediocre",4.5, IF(R905="Somewhat Large",6, IF(R905="Large",7.5, IF(R905="Powerful",9, IF(R905="Very Powerful",10,"Error"))))))))</f>
        <v>1.5</v>
      </c>
      <c r="T905" t="str">
        <f>feed!R905</f>
        <v>Mesoamerica</v>
      </c>
      <c r="U905" t="str">
        <f>feed!S905</f>
        <v>Soviet Union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http://blocgame.com/stats.php?id=65037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18500</v>
      </c>
      <c r="AA905" s="8">
        <f>V905/N905</f>
        <v>45.871559633027523</v>
      </c>
      <c r="AB905" s="4">
        <f>N905/6</f>
        <v>72.666666666666671</v>
      </c>
      <c r="AC905" s="4">
        <f>V905/6</f>
        <v>3333.3333333333335</v>
      </c>
    </row>
    <row r="906" spans="1:29" x14ac:dyDescent="0.25">
      <c r="A906" t="str">
        <f>feed!A906</f>
        <v>Novonia</v>
      </c>
      <c r="B906" t="str">
        <f>feed!B906</f>
        <v>Helms</v>
      </c>
      <c r="C906">
        <f>feed!C906</f>
        <v>0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Nice</v>
      </c>
      <c r="H906">
        <f>SUMPRODUCT(MID(0&amp;feed!H906,LARGE(INDEX(ISNUMBER(--MID(feed!H906,ROW($1:$1),1))*
ROW($1:$1),0),ROW($1:$1))+1,1)*10^ROW($1:$1)/10)</f>
        <v>0</v>
      </c>
      <c r="I906" t="str">
        <f>feed!I906</f>
        <v>Elite</v>
      </c>
      <c r="J906">
        <f>SUMPRODUCT(MID(0&amp;feed!J906,LARGE(INDEX(ISNUMBER(--MID(feed!J906,ROW($1:$19),1))*
ROW($1:$19),0),ROW($1:$19))+1,1)*10^ROW($1:$19)/10)</f>
        <v>99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435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Southern Cone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906" t="str">
        <f>feed!U906</f>
        <v>http://blocgame.com/stats.php?id=64536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14955</v>
      </c>
      <c r="AA906" s="8">
        <f>V906/N906</f>
        <v>36.103448275862071</v>
      </c>
      <c r="AB906" s="4">
        <f>N906/6</f>
        <v>72.5</v>
      </c>
      <c r="AC906" s="4">
        <f>V906/6</f>
        <v>2617.5</v>
      </c>
    </row>
    <row r="907" spans="1:29" x14ac:dyDescent="0.25">
      <c r="A907" t="str">
        <f>feed!A908</f>
        <v>Military101</v>
      </c>
      <c r="B907" t="str">
        <f>feed!B908</f>
        <v>Militaryruler</v>
      </c>
      <c r="C907">
        <f>feed!C908</f>
        <v>0</v>
      </c>
      <c r="D907">
        <f>SUMPRODUCT(MID(0&amp;feed!D908,LARGE(INDEX(ISNUMBER(--MID(feed!D908,ROW($1:$19),1))*
ROW($1:$19),0),ROW($1:$19))+1,1)*10^ROW($1:$19)/10)</f>
        <v>20</v>
      </c>
      <c r="E907">
        <f>SUMPRODUCT(MID(0&amp;feed!E908,LARGE(INDEX(ISNUMBER(--MID(feed!E908,ROW($1:$19),1))*
ROW($1:$19),0),ROW($1:$19))+1,1)*10^ROW($1:$19)/10)</f>
        <v>0</v>
      </c>
      <c r="F907" t="str">
        <f>feed!F908</f>
        <v>First World War surplus</v>
      </c>
      <c r="G907" t="str">
        <f>feed!G908</f>
        <v>Normal</v>
      </c>
      <c r="H907">
        <f>SUMPRODUCT(MID(0&amp;feed!H908,LARGE(INDEX(ISNUMBER(--MID(feed!H908,ROW($1:$1),1))*
ROW($1:$1),0),ROW($1:$1))+1,1)*10^ROW($1:$1)/10)</f>
        <v>0</v>
      </c>
      <c r="I907" t="str">
        <f>feed!I908</f>
        <v>Poor</v>
      </c>
      <c r="J907">
        <f>SUMPRODUCT(MID(0&amp;feed!J908,LARGE(INDEX(ISNUMBER(--MID(feed!J908,ROW($1:$19),1))*
ROW($1:$19),0),ROW($1:$19))+1,1)*10^ROW($1:$19)/10)</f>
        <v>15</v>
      </c>
      <c r="K907">
        <f>SUMPRODUCT(MID(0&amp;feed!K908,LARGE(INDEX(ISNUMBER(--MID(feed!K908,ROW($1:$19),1))*
ROW($1:$19),0),ROW($1:$19))+1,1)*10^ROW($1:$19)/10)</f>
        <v>2</v>
      </c>
      <c r="L907">
        <f>SUMPRODUCT(MID(0&amp;feed!L908,LARGE(INDEX(ISNUMBER(--MID(feed!L908,ROW($1:$19),1))*
ROW($1:$19),0),ROW($1:$19))+1,1)*10^ROW($1:$19)/10)</f>
        <v>0</v>
      </c>
      <c r="M907" t="str">
        <f>feed!M908</f>
        <v>Mixed Economy</v>
      </c>
      <c r="N907">
        <f>SUMPRODUCT(MID(0&amp;feed!N908,LARGE(INDEX(ISNUMBER(--MID(feed!N908,ROW($1:$5),1))*
ROW($1:$5),0),ROW($1:$5))+1,1)*10^ROW($1:$5)/10)</f>
        <v>434</v>
      </c>
      <c r="O907">
        <f>SUMPRODUCT(MID(0&amp;feed!O908,LARGE(INDEX(ISNUMBER(--MID(feed!O908,ROW($1:$5),1))*
ROW($1:$5),0),ROW($1:$5))+1,1)*10^ROW($1:$5)/10)</f>
        <v>0</v>
      </c>
      <c r="P907" t="str">
        <f>feed!P908</f>
        <v>Untapped</v>
      </c>
      <c r="Q907">
        <f>IF(P907=0,40, IF(P907="Depleted",0, IF(P907="Near Depletion",10, IF(P907="Plentiful",70, IF(P907="Untapped",90,"Error")))))</f>
        <v>90</v>
      </c>
      <c r="R907" t="str">
        <f>feed!Q908</f>
        <v>Meagre</v>
      </c>
      <c r="S907">
        <f>IF(R907="None",0, IF(R907="Meagre",1.5, IF(R907="Small",3, IF(R907="Mediocre",4.5, IF(R907="Somewhat Large",6, IF(R907="Large",7.5, IF(R907="Powerful",9, IF(R907="Very Powerful",10,"Error"))))))))</f>
        <v>1.5</v>
      </c>
      <c r="T907" t="str">
        <f>feed!R908</f>
        <v>Atlas</v>
      </c>
      <c r="U907" t="str">
        <f>feed!S908</f>
        <v>Neutral</v>
      </c>
      <c r="V907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907" t="str">
        <f>feed!U908</f>
        <v>http://blocgame.com/stats.php?id=64273</v>
      </c>
      <c r="X907" s="4">
        <f>SUMPRODUCT(MID(0&amp;feed!V908,LARGE(INDEX(ISNUMBER(--MID(feed!V908,ROW($1:$5),1))*
ROW($1:$5),0),ROW($1:$5))+1,1)*10^ROW($1:$5)/10)</f>
        <v>1</v>
      </c>
      <c r="Y907">
        <f>feed!W908</f>
        <v>0</v>
      </c>
      <c r="Z907" s="4">
        <f>V907-H907*750-K907*375-L907*375</f>
        <v>19250</v>
      </c>
      <c r="AA907" s="8">
        <f>V907/N907</f>
        <v>46.082949308755758</v>
      </c>
      <c r="AB907" s="4">
        <f>N907/6</f>
        <v>72.333333333333329</v>
      </c>
      <c r="AC907" s="4">
        <f>V907/6</f>
        <v>3333.3333333333335</v>
      </c>
    </row>
    <row r="908" spans="1:29" x14ac:dyDescent="0.25">
      <c r="A908" t="str">
        <f>feed!A907</f>
        <v>Kyzamaki</v>
      </c>
      <c r="B908" t="str">
        <f>feed!B907</f>
        <v>Jack D. Follas</v>
      </c>
      <c r="C908">
        <f>feed!C907</f>
        <v>0</v>
      </c>
      <c r="D908">
        <f>SUMPRODUCT(MID(0&amp;feed!D907,LARGE(INDEX(ISNUMBER(--MID(feed!D907,ROW($1:$19),1))*
ROW($1:$19),0),ROW($1:$19))+1,1)*10^ROW($1:$19)/10)</f>
        <v>10</v>
      </c>
      <c r="E908">
        <f>SUMPRODUCT(MID(0&amp;feed!E907,LARGE(INDEX(ISNUMBER(--MID(feed!E907,ROW($1:$19),1))*
ROW($1:$19),0),ROW($1:$19))+1,1)*10^ROW($1:$19)/10)</f>
        <v>0</v>
      </c>
      <c r="F908" t="str">
        <f>feed!F907</f>
        <v>Finest of the 19th century</v>
      </c>
      <c r="G908" t="str">
        <f>feed!G907</f>
        <v>Gandhi-like</v>
      </c>
      <c r="H908">
        <f>SUMPRODUCT(MID(0&amp;feed!H907,LARGE(INDEX(ISNUMBER(--MID(feed!H907,ROW($1:$1),1))*
ROW($1:$1),0),ROW($1:$1))+1,1)*10^ROW($1:$1)/10)</f>
        <v>0</v>
      </c>
      <c r="I908" t="str">
        <f>feed!I907</f>
        <v>Poor</v>
      </c>
      <c r="J908">
        <f>SUMPRODUCT(MID(0&amp;feed!J907,LARGE(INDEX(ISNUMBER(--MID(feed!J907,ROW($1:$19),1))*
ROW($1:$19),0),ROW($1:$19))+1,1)*10^ROW($1:$19)/10)</f>
        <v>92</v>
      </c>
      <c r="K908">
        <f>SUMPRODUCT(MID(0&amp;feed!K907,LARGE(INDEX(ISNUMBER(--MID(feed!K907,ROW($1:$19),1))*
ROW($1:$19),0),ROW($1:$19))+1,1)*10^ROW($1:$19)/10)</f>
        <v>2</v>
      </c>
      <c r="L908">
        <f>SUMPRODUCT(MID(0&amp;feed!L907,LARGE(INDEX(ISNUMBER(--MID(feed!L907,ROW($1:$19),1))*
ROW($1:$19),0),ROW($1:$19))+1,1)*10^ROW($1:$19)/10)</f>
        <v>0</v>
      </c>
      <c r="M908" t="str">
        <f>feed!M907</f>
        <v>Mixed Economy</v>
      </c>
      <c r="N908">
        <f>SUMPRODUCT(MID(0&amp;feed!N907,LARGE(INDEX(ISNUMBER(--MID(feed!N907,ROW($1:$5),1))*
ROW($1:$5),0),ROW($1:$5))+1,1)*10^ROW($1:$5)/10)</f>
        <v>434</v>
      </c>
      <c r="O908">
        <f>SUMPRODUCT(MID(0&amp;feed!O907,LARGE(INDEX(ISNUMBER(--MID(feed!O907,ROW($1:$5),1))*
ROW($1:$5),0),ROW($1:$5))+1,1)*10^ROW($1:$5)/10)</f>
        <v>0</v>
      </c>
      <c r="P908" t="str">
        <f>feed!P907</f>
        <v>Untapped</v>
      </c>
      <c r="Q908">
        <f>IF(P908=0,40, IF(P908="Depleted",0, IF(P908="Near Depletion",10, IF(P908="Plentiful",70, IF(P908="Untapped",90,"Error")))))</f>
        <v>90</v>
      </c>
      <c r="R908" t="str">
        <f>feed!Q907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feed!R907</f>
        <v>Pacific Rim</v>
      </c>
      <c r="U908" t="str">
        <f>feed!S907</f>
        <v>Neutral</v>
      </c>
      <c r="V90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908" t="str">
        <f>feed!U907</f>
        <v>http://blocgame.com/stats.php?id=59038</v>
      </c>
      <c r="X908" s="4">
        <f>SUMPRODUCT(MID(0&amp;feed!V907,LARGE(INDEX(ISNUMBER(--MID(feed!V907,ROW($1:$5),1))*
ROW($1:$5),0),ROW($1:$5))+1,1)*10^ROW($1:$5)/10)</f>
        <v>0</v>
      </c>
      <c r="Y908">
        <f>feed!W907</f>
        <v>0</v>
      </c>
      <c r="Z908" s="4">
        <f>V908-H908*750-K908*375-L908*375</f>
        <v>12863</v>
      </c>
      <c r="AA908" s="8">
        <f>V908/N908</f>
        <v>31.366359447004609</v>
      </c>
      <c r="AB908" s="4">
        <f>N908/6</f>
        <v>72.333333333333329</v>
      </c>
      <c r="AC908" s="4">
        <f>V908/6</f>
        <v>2268.8333333333335</v>
      </c>
    </row>
    <row r="909" spans="1:29" x14ac:dyDescent="0.25">
      <c r="A909" t="str">
        <f>feed!A909</f>
        <v>Selle Isla</v>
      </c>
      <c r="B909" t="str">
        <f>feed!B909</f>
        <v>Selle</v>
      </c>
      <c r="C909" t="str">
        <f>feed!C909</f>
        <v>SPQR</v>
      </c>
      <c r="D909">
        <f>SUMPRODUCT(MID(0&amp;feed!D909,LARGE(INDEX(ISNUMBER(--MID(feed!D909,ROW($1:$19),1))*
ROW($1:$19),0),ROW($1:$19))+1,1)*10^ROW($1:$19)/10)</f>
        <v>45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Standard</v>
      </c>
      <c r="J909">
        <f>SUMPRODUCT(MID(0&amp;feed!J909,LARGE(INDEX(ISNUMBER(--MID(feed!J909,ROW($1:$19),1))*
ROW($1:$19),0),ROW($1:$19))+1,1)*10^ROW($1:$19)/10)</f>
        <v>4</v>
      </c>
      <c r="K909">
        <f>SUMPRODUCT(MID(0&amp;feed!K909,LARGE(INDEX(ISNUMBER(--MID(feed!K909,ROW($1:$19),1))*
ROW($1:$19),0),ROW($1:$19))+1,1)*10^ROW($1:$19)/10)</f>
        <v>7</v>
      </c>
      <c r="L909">
        <f>SUMPRODUCT(MID(0&amp;feed!L909,LARGE(INDEX(ISNUMBER(--MID(feed!L909,ROW($1:$19),1))*
ROW($1:$19),0),ROW($1:$19))+1,1)*10^ROW($1:$19)/10)</f>
        <v>10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433</v>
      </c>
      <c r="O909">
        <f>SUMPRODUCT(MID(0&amp;feed!O909,LARGE(INDEX(ISNUMBER(--MID(feed!O909,ROW($1:$5),1))*
ROW($1:$5),0),ROW($1:$5))+1,1)*10^ROW($1:$5)/10)</f>
        <v>5298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Mediocre</v>
      </c>
      <c r="S909">
        <f>IF(R909="None",0, IF(R909="Meagre",1.5, IF(R909="Small",3, IF(R909="Mediocre",4.5, IF(R909="Somewhat Large",6, IF(R909="Large",7.5, IF(R909="Powerful",9, IF(R909="Very Powerful",10,"Error"))))))))</f>
        <v>4.5</v>
      </c>
      <c r="T909" t="str">
        <f>feed!R909</f>
        <v>Egypt</v>
      </c>
      <c r="U909" t="str">
        <f>feed!S909</f>
        <v>Soviet Union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909" t="str">
        <f>feed!U909</f>
        <v>http://blocgame.com/stats.php?id=64991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23677</v>
      </c>
      <c r="AA909" s="8">
        <f>V909/N909</f>
        <v>69.404157043879906</v>
      </c>
      <c r="AB909" s="4">
        <f>N909/6</f>
        <v>72.166666666666671</v>
      </c>
      <c r="AC909" s="4">
        <f>V909/6</f>
        <v>5008.666666666667</v>
      </c>
    </row>
    <row r="910" spans="1:29" x14ac:dyDescent="0.25">
      <c r="A910" t="str">
        <f>feed!A911</f>
        <v>Apolosia</v>
      </c>
      <c r="B910" t="str">
        <f>feed!B911</f>
        <v>Myterius</v>
      </c>
      <c r="C910" t="str">
        <f>feed!C911</f>
        <v>The Order</v>
      </c>
      <c r="D910">
        <f>SUMPRODUCT(MID(0&amp;feed!D911,LARGE(INDEX(ISNUMBER(--MID(feed!D911,ROW($1:$19),1))*
ROW($1:$19),0),ROW($1:$19))+1,1)*10^ROW($1:$19)/10)</f>
        <v>69</v>
      </c>
      <c r="E910">
        <f>SUMPRODUCT(MID(0&amp;feed!E911,LARGE(INDEX(ISNUMBER(--MID(feed!E911,ROW($1:$19),1))*
ROW($1:$19),0),ROW($1:$19))+1,1)*10^ROW($1:$19)/10)</f>
        <v>0</v>
      </c>
      <c r="F910" t="str">
        <f>feed!F911</f>
        <v>First World War surplus</v>
      </c>
      <c r="G910" t="str">
        <f>feed!G911</f>
        <v>Gandhi-like</v>
      </c>
      <c r="H910">
        <f>SUMPRODUCT(MID(0&amp;feed!H911,LARGE(INDEX(ISNUMBER(--MID(feed!H911,ROW($1:$1),1))*
ROW($1:$1),0),ROW($1:$1))+1,1)*10^ROW($1:$1)/10)</f>
        <v>1</v>
      </c>
      <c r="I910" t="str">
        <f>feed!I911</f>
        <v>Undisciplined Rabble</v>
      </c>
      <c r="J910">
        <f>SUMPRODUCT(MID(0&amp;feed!J911,LARGE(INDEX(ISNUMBER(--MID(feed!J911,ROW($1:$19),1))*
ROW($1:$19),0),ROW($1:$19))+1,1)*10^ROW($1:$19)/10)</f>
        <v>4</v>
      </c>
      <c r="K910">
        <f>SUMPRODUCT(MID(0&amp;feed!K911,LARGE(INDEX(ISNUMBER(--MID(feed!K911,ROW($1:$19),1))*
ROW($1:$19),0),ROW($1:$19))+1,1)*10^ROW($1:$19)/10)</f>
        <v>10</v>
      </c>
      <c r="L910">
        <f>SUMPRODUCT(MID(0&amp;feed!L911,LARGE(INDEX(ISNUMBER(--MID(feed!L911,ROW($1:$19),1))*
ROW($1:$19),0),ROW($1:$19))+1,1)*10^ROW($1:$19)/10)</f>
        <v>2</v>
      </c>
      <c r="M910" t="str">
        <f>feed!M911</f>
        <v>Mixed Economy</v>
      </c>
      <c r="N910">
        <f>SUMPRODUCT(MID(0&amp;feed!N911,LARGE(INDEX(ISNUMBER(--MID(feed!N911,ROW($1:$5),1))*
ROW($1:$5),0),ROW($1:$5))+1,1)*10^ROW($1:$5)/10)</f>
        <v>430</v>
      </c>
      <c r="O910">
        <f>SUMPRODUCT(MID(0&amp;feed!O911,LARGE(INDEX(ISNUMBER(--MID(feed!O911,ROW($1:$5),1))*
ROW($1:$5),0),ROW($1:$5))+1,1)*10^ROW($1:$5)/10)</f>
        <v>144</v>
      </c>
      <c r="P910" t="str">
        <f>feed!P911</f>
        <v>Untapped</v>
      </c>
      <c r="Q910">
        <f>IF(P910=0,40, IF(P910="Depleted",0, IF(P910="Near Depletion",10, IF(P910="Plentiful",70, IF(P910="Untapped",90,"Error")))))</f>
        <v>90</v>
      </c>
      <c r="R910" t="str">
        <f>feed!Q911</f>
        <v>Small</v>
      </c>
      <c r="S910">
        <f>IF(R910="None",0, IF(R910="Meagre",1.5, IF(R910="Small",3, IF(R910="Mediocre",4.5, IF(R910="Somewhat Large",6, IF(R910="Large",7.5, IF(R910="Powerful",9, IF(R910="Very Powerful",10,"Error"))))))))</f>
        <v>3</v>
      </c>
      <c r="T910" t="str">
        <f>feed!R911</f>
        <v>East Indies</v>
      </c>
      <c r="U910" t="str">
        <f>feed!S911</f>
        <v>United States</v>
      </c>
      <c r="V910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910" t="str">
        <f>feed!U911</f>
        <v>http://blocgame.com/stats.php?id=64900</v>
      </c>
      <c r="X910" s="4">
        <f>SUMPRODUCT(MID(0&amp;feed!V911,LARGE(INDEX(ISNUMBER(--MID(feed!V911,ROW($1:$5),1))*
ROW($1:$5),0),ROW($1:$5))+1,1)*10^ROW($1:$5)/10)</f>
        <v>0</v>
      </c>
      <c r="Y910">
        <f>feed!W911</f>
        <v>0</v>
      </c>
      <c r="Z910" s="4">
        <f>V910-H910*750-K910*375-L910*375</f>
        <v>24563</v>
      </c>
      <c r="AA910" s="8">
        <f>V910/N910</f>
        <v>69.332558139534882</v>
      </c>
      <c r="AB910" s="4">
        <f>N910/6</f>
        <v>71.666666666666671</v>
      </c>
      <c r="AC910" s="4">
        <f>V910/6</f>
        <v>4968.833333333333</v>
      </c>
    </row>
    <row r="911" spans="1:29" x14ac:dyDescent="0.25">
      <c r="A911" t="str">
        <f>feed!A910</f>
        <v>Azhdahagate</v>
      </c>
      <c r="B911" t="str">
        <f>feed!B910</f>
        <v>Azhdaha_Panzer</v>
      </c>
      <c r="C911" t="str">
        <f>feed!C910</f>
        <v>Brotherhood of Nod</v>
      </c>
      <c r="D911">
        <f>SUMPRODUCT(MID(0&amp;feed!D910,LARGE(INDEX(ISNUMBER(--MID(feed!D910,ROW($1:$19),1))*
ROW($1:$19),0),ROW($1:$19))+1,1)*10^ROW($1:$19)/10)</f>
        <v>113</v>
      </c>
      <c r="E911">
        <f>SUMPRODUCT(MID(0&amp;feed!E910,LARGE(INDEX(ISNUMBER(--MID(feed!E910,ROW($1:$19),1))*
ROW($1:$19),0),ROW($1:$19))+1,1)*10^ROW($1:$19)/10)</f>
        <v>3</v>
      </c>
      <c r="F911" t="str">
        <f>feed!F910</f>
        <v>Korean War surplus</v>
      </c>
      <c r="G911" t="str">
        <f>feed!G910</f>
        <v>Gandhi-like</v>
      </c>
      <c r="H911">
        <f>SUMPRODUCT(MID(0&amp;feed!H910,LARGE(INDEX(ISNUMBER(--MID(feed!H910,ROW($1:$1),1))*
ROW($1:$1),0),ROW($1:$1))+1,1)*10^ROW($1:$1)/10)</f>
        <v>4</v>
      </c>
      <c r="I911" t="str">
        <f>feed!I910</f>
        <v>Poor</v>
      </c>
      <c r="J911">
        <f>SUMPRODUCT(MID(0&amp;feed!J910,LARGE(INDEX(ISNUMBER(--MID(feed!J910,ROW($1:$19),1))*
ROW($1:$19),0),ROW($1:$19))+1,1)*10^ROW($1:$19)/10)</f>
        <v>2</v>
      </c>
      <c r="K911">
        <f>SUMPRODUCT(MID(0&amp;feed!K910,LARGE(INDEX(ISNUMBER(--MID(feed!K910,ROW($1:$19),1))*
ROW($1:$19),0),ROW($1:$19))+1,1)*10^ROW($1:$19)/10)</f>
        <v>29</v>
      </c>
      <c r="L911">
        <f>SUMPRODUCT(MID(0&amp;feed!L910,LARGE(INDEX(ISNUMBER(--MID(feed!L910,ROW($1:$19),1))*
ROW($1:$19),0),ROW($1:$19))+1,1)*10^ROW($1:$19)/10)</f>
        <v>14</v>
      </c>
      <c r="M911" t="str">
        <f>feed!M910</f>
        <v>Free Market</v>
      </c>
      <c r="N911">
        <f>SUMPRODUCT(MID(0&amp;feed!N910,LARGE(INDEX(ISNUMBER(--MID(feed!N910,ROW($1:$5),1))*
ROW($1:$5),0),ROW($1:$5))+1,1)*10^ROW($1:$5)/10)</f>
        <v>430</v>
      </c>
      <c r="O911">
        <f>SUMPRODUCT(MID(0&amp;feed!O910,LARGE(INDEX(ISNUMBER(--MID(feed!O910,ROW($1:$5),1))*
ROW($1:$5),0),ROW($1:$5))+1,1)*10^ROW($1:$5)/10)</f>
        <v>4228</v>
      </c>
      <c r="P911">
        <f>feed!P910</f>
        <v>0</v>
      </c>
      <c r="Q911">
        <f>IF(P911=0,40, IF(P911="Depleted",0, IF(P911="Near Depletion",10, IF(P911="Plentiful",70, IF(P911="Untapped",90,"Error")))))</f>
        <v>40</v>
      </c>
      <c r="R911" t="str">
        <f>feed!Q910</f>
        <v>Very Powerful</v>
      </c>
      <c r="S911">
        <f>IF(R911="None",0, IF(R911="Meagre",1.5, IF(R911="Small",3, IF(R911="Mediocre",4.5, IF(R911="Somewhat Large",6, IF(R911="Large",7.5, IF(R911="Powerful",9, IF(R911="Very Powerful",10,"Error"))))))))</f>
        <v>10</v>
      </c>
      <c r="T911" t="str">
        <f>feed!R910</f>
        <v>Mesopotamia</v>
      </c>
      <c r="U911" t="str">
        <f>feed!S910</f>
        <v>United States</v>
      </c>
      <c r="V911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911" t="str">
        <f>feed!U910</f>
        <v>http://blocgame.com/stats.php?id=52422</v>
      </c>
      <c r="X911" s="4">
        <f>SUMPRODUCT(MID(0&amp;feed!V910,LARGE(INDEX(ISNUMBER(--MID(feed!V910,ROW($1:$5),1))*
ROW($1:$5),0),ROW($1:$5))+1,1)*10^ROW($1:$5)/10)</f>
        <v>0</v>
      </c>
      <c r="Y911">
        <f>feed!W910</f>
        <v>0</v>
      </c>
      <c r="Z911" s="4">
        <f>V911-H911*750-K911*375-L911*375</f>
        <v>21423</v>
      </c>
      <c r="AA911" s="8">
        <f>V911/N911</f>
        <v>94.297674418604657</v>
      </c>
      <c r="AB911" s="4">
        <f>N911/6</f>
        <v>71.666666666666671</v>
      </c>
      <c r="AC911" s="4">
        <f>V911/6</f>
        <v>6758</v>
      </c>
    </row>
    <row r="912" spans="1:29" x14ac:dyDescent="0.25">
      <c r="A912" t="str">
        <f>feed!A912</f>
        <v>kebulur</v>
      </c>
      <c r="B912" t="str">
        <f>feed!B912</f>
        <v>Lapar</v>
      </c>
      <c r="C912" t="str">
        <f>feed!C912</f>
        <v>The Order</v>
      </c>
      <c r="D912">
        <f>SUMPRODUCT(MID(0&amp;feed!D912,LARGE(INDEX(ISNUMBER(--MID(feed!D912,ROW($1:$19),1))*
ROW($1:$19),0),ROW($1:$19))+1,1)*10^ROW($1:$19)/10)</f>
        <v>18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Good</v>
      </c>
      <c r="J912">
        <f>SUMPRODUCT(MID(0&amp;feed!J912,LARGE(INDEX(ISNUMBER(--MID(feed!J912,ROW($1:$19),1))*
ROW($1:$19),0),ROW($1:$19))+1,1)*10^ROW($1:$19)/10)</f>
        <v>19</v>
      </c>
      <c r="K912">
        <f>SUMPRODUCT(MID(0&amp;feed!K912,LARGE(INDEX(ISNUMBER(--MID(feed!K912,ROW($1:$19),1))*
ROW($1:$19),0),ROW($1:$19))+1,1)*10^ROW($1:$19)/10)</f>
        <v>9</v>
      </c>
      <c r="L912">
        <f>SUMPRODUCT(MID(0&amp;feed!L912,LARGE(INDEX(ISNUMBER(--MID(feed!L912,ROW($1:$19),1))*
ROW($1:$19),0),ROW($1:$19))+1,1)*10^ROW($1:$19)/10)</f>
        <v>3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429</v>
      </c>
      <c r="O912">
        <f>SUMPRODUCT(MID(0&amp;feed!O912,LARGE(INDEX(ISNUMBER(--MID(feed!O912,ROW($1:$5),1))*
ROW($1:$5),0),ROW($1:$5))+1,1)*10^ROW($1:$5)/10)</f>
        <v>272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feed!R912</f>
        <v>Guinea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http://blocgame.com/stats.php?id=64971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14750</v>
      </c>
      <c r="AA912" s="8">
        <f>V912/N912</f>
        <v>46.620046620046622</v>
      </c>
      <c r="AB912" s="4">
        <f>N912/6</f>
        <v>71.5</v>
      </c>
      <c r="AC912" s="4">
        <f>V912/6</f>
        <v>3333.3333333333335</v>
      </c>
    </row>
    <row r="913" spans="1:29" x14ac:dyDescent="0.25">
      <c r="A913" t="str">
        <f>feed!A913</f>
        <v>Tsimshianland</v>
      </c>
      <c r="B913" t="str">
        <f>feed!B913</f>
        <v>Cole Anderson</v>
      </c>
      <c r="C913">
        <f>feed!C913</f>
        <v>0</v>
      </c>
      <c r="D913">
        <f>SUMPRODUCT(MID(0&amp;feed!D913,LARGE(INDEX(ISNUMBER(--MID(feed!D913,ROW($1:$19),1))*
ROW($1:$19),0),ROW($1:$19))+1,1)*10^ROW($1:$19)/10)</f>
        <v>9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Questionable</v>
      </c>
      <c r="H913">
        <f>SUMPRODUCT(MID(0&amp;feed!H913,LARGE(INDEX(ISNUMBER(--MID(feed!H913,ROW($1:$1),1))*
ROW($1:$1),0),ROW($1:$1))+1,1)*10^ROW($1:$1)/10)</f>
        <v>1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9</v>
      </c>
      <c r="K913">
        <f>SUMPRODUCT(MID(0&amp;feed!K913,LARGE(INDEX(ISNUMBER(--MID(feed!K913,ROW($1:$19),1))*
ROW($1:$19),0),ROW($1:$19))+1,1)*10^ROW($1:$19)/10)</f>
        <v>0</v>
      </c>
      <c r="L913">
        <f>SUMPRODUCT(MID(0&amp;feed!L913,LARGE(INDEX(ISNUMBER(--MID(feed!L913,ROW($1:$19),1))*
ROW($1:$19),0),ROW($1:$19))+1,1)*10^ROW($1:$19)/10)</f>
        <v>2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428</v>
      </c>
      <c r="O913">
        <f>SUMPRODUCT(MID(0&amp;feed!O913,LARGE(INDEX(ISNUMBER(--MID(feed!O913,ROW($1:$5),1))*
ROW($1:$5),0),ROW($1:$5))+1,1)*10^ROW($1:$5)/10)</f>
        <v>274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Meagre</v>
      </c>
      <c r="S913">
        <f>IF(R913="None",0, IF(R913="Meagre",1.5, IF(R913="Small",3, IF(R913="Mediocre",4.5, IF(R913="Somewhat Large",6, IF(R913="Large",7.5, IF(R913="Powerful",9, IF(R913="Very Powerful",10,"Error"))))))))</f>
        <v>1.5</v>
      </c>
      <c r="T913" t="str">
        <f>feed!R913</f>
        <v>Indochina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913" t="str">
        <f>feed!U913</f>
        <v>http://blocgame.com/stats.php?id=62854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15167</v>
      </c>
      <c r="AA913" s="8">
        <f>V913/N913</f>
        <v>38.941588785046726</v>
      </c>
      <c r="AB913" s="4">
        <f>N913/6</f>
        <v>71.333333333333329</v>
      </c>
      <c r="AC913" s="4">
        <f>V913/6</f>
        <v>2777.8333333333335</v>
      </c>
    </row>
    <row r="914" spans="1:29" x14ac:dyDescent="0.25">
      <c r="A914" t="str">
        <f>feed!A914</f>
        <v>Democritusius</v>
      </c>
      <c r="B914" t="str">
        <f>feed!B914</f>
        <v>JonahBuist</v>
      </c>
      <c r="C914">
        <f>feed!C914</f>
        <v>0</v>
      </c>
      <c r="D914">
        <f>SUMPRODUCT(MID(0&amp;feed!D914,LARGE(INDEX(ISNUMBER(--MID(feed!D914,ROW($1:$19),1))*
ROW($1:$19),0),ROW($1:$19))+1,1)*10^ROW($1:$19)/10)</f>
        <v>7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152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425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>IF(P914=0,40, IF(P914="Depleted",0, IF(P914="Near Depletion",10, IF(P914="Plentiful",70, IF(P914="Untapped",90,"Error")))))</f>
        <v>90</v>
      </c>
      <c r="R914" t="str">
        <f>feed!Q914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feed!R914</f>
        <v>Persia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914" t="str">
        <f>feed!U914</f>
        <v>http://blocgame.com/stats.php?id=60416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15585</v>
      </c>
      <c r="AA914" s="8">
        <f>V914/N914</f>
        <v>38.435294117647061</v>
      </c>
      <c r="AB914" s="4">
        <f>N914/6</f>
        <v>70.833333333333329</v>
      </c>
      <c r="AC914" s="4">
        <f>V914/6</f>
        <v>2722.5</v>
      </c>
    </row>
    <row r="915" spans="1:29" x14ac:dyDescent="0.25">
      <c r="A915" t="str">
        <f>feed!A915</f>
        <v>jaydensmith</v>
      </c>
      <c r="B915" t="str">
        <f>feed!B915</f>
        <v>jaydensmith</v>
      </c>
      <c r="C915">
        <f>feed!C915</f>
        <v>0</v>
      </c>
      <c r="D915">
        <f>SUMPRODUCT(MID(0&amp;feed!D915,LARGE(INDEX(ISNUMBER(--MID(feed!D915,ROW($1:$19),1))*
ROW($1:$19),0),ROW($1:$19))+1,1)*10^ROW($1:$19)/10)</f>
        <v>18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11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2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424</v>
      </c>
      <c r="O915">
        <f>SUMPRODUCT(MID(0&amp;feed!O915,LARGE(INDEX(ISNUMBER(--MID(feed!O915,ROW($1:$5),1))*
ROW($1:$5),0),ROW($1:$5))+1,1)*10^ROW($1:$5)/10)</f>
        <v>1686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feed!R915</f>
        <v>Egypt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http://blocgame.com/stats.php?id=64831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18500</v>
      </c>
      <c r="AA915" s="8">
        <f>V915/N915</f>
        <v>47.169811320754718</v>
      </c>
      <c r="AB915" s="4">
        <f>N915/6</f>
        <v>70.666666666666671</v>
      </c>
      <c r="AC915" s="4">
        <f>V915/6</f>
        <v>3333.3333333333335</v>
      </c>
    </row>
    <row r="916" spans="1:29" x14ac:dyDescent="0.25">
      <c r="A916" t="str">
        <f>feed!A916</f>
        <v>Qing Benjgn</v>
      </c>
      <c r="B916" t="str">
        <f>feed!B916</f>
        <v>WolfNero</v>
      </c>
      <c r="C916" t="str">
        <f>feed!C916</f>
        <v>Republic of China</v>
      </c>
      <c r="D916">
        <f>SUMPRODUCT(MID(0&amp;feed!D916,LARGE(INDEX(ISNUMBER(--MID(feed!D916,ROW($1:$19),1))*
ROW($1:$19),0),ROW($1:$19))+1,1)*10^ROW($1:$19)/10)</f>
        <v>5</v>
      </c>
      <c r="E916">
        <f>SUMPRODUCT(MID(0&amp;feed!E916,LARGE(INDEX(ISNUMBER(--MID(feed!E916,ROW($1:$19),1))*
ROW($1:$19),0),ROW($1:$19))+1,1)*10^ROW($1:$19)/10)</f>
        <v>0</v>
      </c>
      <c r="F916" t="str">
        <f>feed!F916</f>
        <v>Second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4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1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424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Small</v>
      </c>
      <c r="S916">
        <f>IF(R916="None",0, IF(R916="Meagre",1.5, IF(R916="Small",3, IF(R916="Mediocre",4.5, IF(R916="Somewhat Large",6, IF(R916="Large",7.5, IF(R916="Powerful",9, IF(R916="Very Powerful",10,"Error"))))))))</f>
        <v>3</v>
      </c>
      <c r="T916" t="str">
        <f>feed!R916</f>
        <v>China</v>
      </c>
      <c r="U916" t="str">
        <f>feed!S916</f>
        <v>United States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916" t="str">
        <f>feed!U916</f>
        <v>http://blocgame.com/stats.php?id=64997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18477</v>
      </c>
      <c r="AA916" s="8">
        <f>V916/N916</f>
        <v>46.231132075471699</v>
      </c>
      <c r="AB916" s="4">
        <f>N916/6</f>
        <v>70.666666666666671</v>
      </c>
      <c r="AC916" s="4">
        <f>V916/6</f>
        <v>3267</v>
      </c>
    </row>
    <row r="917" spans="1:29" x14ac:dyDescent="0.25">
      <c r="A917" t="str">
        <f>feed!A917</f>
        <v>nadota</v>
      </c>
      <c r="B917" t="str">
        <f>feed!B917</f>
        <v>nadota</v>
      </c>
      <c r="C917">
        <f>feed!C917</f>
        <v>0</v>
      </c>
      <c r="D917">
        <f>SUMPRODUCT(MID(0&amp;feed!D917,LARGE(INDEX(ISNUMBER(--MID(feed!D917,ROW($1:$19),1))*
ROW($1:$19),0),ROW($1:$19))+1,1)*10^ROW($1:$19)/10)</f>
        <v>18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11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423</v>
      </c>
      <c r="O917">
        <f>SUMPRODUCT(MID(0&amp;feed!O917,LARGE(INDEX(ISNUMBER(--MID(feed!O917,ROW($1:$5),1))*
ROW($1:$5),0),ROW($1:$5))+1,1)*10^ROW($1:$5)/10)</f>
        <v>2442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Egypt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http://blocgame.com/stats.php?id=64838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18500</v>
      </c>
      <c r="AA917" s="8">
        <f>V917/N917</f>
        <v>47.281323877068559</v>
      </c>
      <c r="AB917" s="4">
        <f>N917/6</f>
        <v>70.5</v>
      </c>
      <c r="AC917" s="4">
        <f>V917/6</f>
        <v>3333.3333333333335</v>
      </c>
    </row>
    <row r="918" spans="1:29" x14ac:dyDescent="0.25">
      <c r="A918" t="str">
        <f>feed!A918</f>
        <v>Boomer</v>
      </c>
      <c r="B918" t="str">
        <f>feed!B918</f>
        <v>iravlich</v>
      </c>
      <c r="C918" t="str">
        <f>feed!C918</f>
        <v>Axis</v>
      </c>
      <c r="D918">
        <f>SUMPRODUCT(MID(0&amp;feed!D918,LARGE(INDEX(ISNUMBER(--MID(feed!D918,ROW($1:$19),1))*
ROW($1:$19),0),ROW($1:$19))+1,1)*10^ROW($1:$19)/10)</f>
        <v>6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161</v>
      </c>
      <c r="K918">
        <f>SUMPRODUCT(MID(0&amp;feed!K918,LARGE(INDEX(ISNUMBER(--MID(feed!K918,ROW($1:$19),1))*
ROW($1:$19),0),ROW($1:$19))+1,1)*10^ROW($1:$19)/10)</f>
        <v>3</v>
      </c>
      <c r="L918">
        <f>SUMPRODUCT(MID(0&amp;feed!L918,LARGE(INDEX(ISNUMBER(--MID(feed!L918,ROW($1:$19),1))*
ROW($1:$19),0),ROW($1:$19))+1,1)*10^ROW($1:$19)/10)</f>
        <v>0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422</v>
      </c>
      <c r="O918">
        <f>SUMPRODUCT(MID(0&amp;feed!O918,LARGE(INDEX(ISNUMBER(--MID(feed!O918,ROW($1:$5),1))*
ROW($1:$5),0),ROW($1:$5))+1,1)*10^ROW($1:$5)/10)</f>
        <v>53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feed!R918</f>
        <v>Southern Cone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918" t="str">
        <f>feed!U918</f>
        <v>http://blocgame.com/stats.php?id=65081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15210</v>
      </c>
      <c r="AA918" s="8">
        <f>V918/N918</f>
        <v>38.708530805687204</v>
      </c>
      <c r="AB918" s="4">
        <f>N918/6</f>
        <v>70.333333333333329</v>
      </c>
      <c r="AC918" s="4">
        <f>V918/6</f>
        <v>2722.5</v>
      </c>
    </row>
    <row r="919" spans="1:29" x14ac:dyDescent="0.25">
      <c r="A919" t="str">
        <f>feed!A920</f>
        <v>fuckmejerry</v>
      </c>
      <c r="B919" t="str">
        <f>feed!B920</f>
        <v>basher6643</v>
      </c>
      <c r="C919" t="str">
        <f>feed!C920</f>
        <v>The Order</v>
      </c>
      <c r="D919">
        <f>SUMPRODUCT(MID(0&amp;feed!D920,LARGE(INDEX(ISNUMBER(--MID(feed!D920,ROW($1:$19),1))*
ROW($1:$19),0),ROW($1:$19))+1,1)*10^ROW($1:$19)/10)</f>
        <v>11</v>
      </c>
      <c r="E919">
        <f>SUMPRODUCT(MID(0&amp;feed!E920,LARGE(INDEX(ISNUMBER(--MID(feed!E920,ROW($1:$19),1))*
ROW($1:$19),0),ROW($1:$19))+1,1)*10^ROW($1:$19)/10)</f>
        <v>0</v>
      </c>
      <c r="F919" t="str">
        <f>feed!F920</f>
        <v>First World War surplus</v>
      </c>
      <c r="G919" t="str">
        <f>feed!G920</f>
        <v>Good</v>
      </c>
      <c r="H919">
        <f>SUMPRODUCT(MID(0&amp;feed!H920,LARGE(INDEX(ISNUMBER(--MID(feed!H920,ROW($1:$1),1))*
ROW($1:$1),0),ROW($1:$1))+1,1)*10^ROW($1:$1)/10)</f>
        <v>2</v>
      </c>
      <c r="I919" t="str">
        <f>feed!I920</f>
        <v>Undisciplined Rabble</v>
      </c>
      <c r="J919">
        <f>SUMPRODUCT(MID(0&amp;feed!J920,LARGE(INDEX(ISNUMBER(--MID(feed!J920,ROW($1:$19),1))*
ROW($1:$19),0),ROW($1:$19))+1,1)*10^ROW($1:$19)/10)</f>
        <v>17</v>
      </c>
      <c r="K919">
        <f>SUMPRODUCT(MID(0&amp;feed!K920,LARGE(INDEX(ISNUMBER(--MID(feed!K920,ROW($1:$19),1))*
ROW($1:$19),0),ROW($1:$19))+1,1)*10^ROW($1:$19)/10)</f>
        <v>3</v>
      </c>
      <c r="L919">
        <f>SUMPRODUCT(MID(0&amp;feed!L920,LARGE(INDEX(ISNUMBER(--MID(feed!L920,ROW($1:$19),1))*
ROW($1:$19),0),ROW($1:$19))+1,1)*10^ROW($1:$19)/10)</f>
        <v>1</v>
      </c>
      <c r="M919" t="str">
        <f>feed!M920</f>
        <v>Central Planning</v>
      </c>
      <c r="N919">
        <f>SUMPRODUCT(MID(0&amp;feed!N920,LARGE(INDEX(ISNUMBER(--MID(feed!N920,ROW($1:$5),1))*
ROW($1:$5),0),ROW($1:$5))+1,1)*10^ROW($1:$5)/10)</f>
        <v>421</v>
      </c>
      <c r="O919">
        <f>SUMPRODUCT(MID(0&amp;feed!O920,LARGE(INDEX(ISNUMBER(--MID(feed!O920,ROW($1:$5),1))*
ROW($1:$5),0),ROW($1:$5))+1,1)*10^ROW($1:$5)/10)</f>
        <v>2406</v>
      </c>
      <c r="P919" t="str">
        <f>feed!P920</f>
        <v>Untapped</v>
      </c>
      <c r="Q919">
        <f>IF(P919=0,40, IF(P919="Depleted",0, IF(P919="Near Depletion",10, IF(P919="Plentiful",70, IF(P919="Untapped",90,"Error")))))</f>
        <v>90</v>
      </c>
      <c r="R919" t="str">
        <f>feed!Q920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feed!R920</f>
        <v>Egypt</v>
      </c>
      <c r="U919" t="str">
        <f>feed!S920</f>
        <v>Neutral</v>
      </c>
      <c r="V91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919" t="str">
        <f>feed!U920</f>
        <v>http://blocgame.com/stats.php?id=64451</v>
      </c>
      <c r="X919" s="4">
        <f>SUMPRODUCT(MID(0&amp;feed!V920,LARGE(INDEX(ISNUMBER(--MID(feed!V920,ROW($1:$5),1))*
ROW($1:$5),0),ROW($1:$5))+1,1)*10^ROW($1:$5)/10)</f>
        <v>0</v>
      </c>
      <c r="Y919">
        <f>feed!W920</f>
        <v>0</v>
      </c>
      <c r="Z919" s="4">
        <f>V919-H919*750-K919*375-L919*375</f>
        <v>17002</v>
      </c>
      <c r="AA919" s="8">
        <f>V919/N919</f>
        <v>47.510688836104514</v>
      </c>
      <c r="AB919" s="4">
        <f>N919/6</f>
        <v>70.166666666666671</v>
      </c>
      <c r="AC919" s="4">
        <f>V919/6</f>
        <v>3333.6666666666665</v>
      </c>
    </row>
    <row r="920" spans="1:29" x14ac:dyDescent="0.25">
      <c r="A920" t="str">
        <f>feed!A919</f>
        <v>gloriousleader1</v>
      </c>
      <c r="B920" t="str">
        <f>feed!B919</f>
        <v>gloriousleader1</v>
      </c>
      <c r="C920">
        <f>feed!C919</f>
        <v>0</v>
      </c>
      <c r="D920">
        <f>SUMPRODUCT(MID(0&amp;feed!D919,LARGE(INDEX(ISNUMBER(--MID(feed!D919,ROW($1:$19),1))*
ROW($1:$19),0),ROW($1:$19))+1,1)*10^ROW($1:$19)/10)</f>
        <v>4</v>
      </c>
      <c r="E920">
        <f>SUMPRODUCT(MID(0&amp;feed!E919,LARGE(INDEX(ISNUMBER(--MID(feed!E919,ROW($1:$19),1))*
ROW($1:$19),0),ROW($1:$19))+1,1)*10^ROW($1:$19)/10)</f>
        <v>0</v>
      </c>
      <c r="F920" t="str">
        <f>feed!F919</f>
        <v>First World War surplus</v>
      </c>
      <c r="G920" t="str">
        <f>feed!G919</f>
        <v>Questionable</v>
      </c>
      <c r="H920">
        <f>SUMPRODUCT(MID(0&amp;feed!H919,LARGE(INDEX(ISNUMBER(--MID(feed!H919,ROW($1:$1),1))*
ROW($1:$1),0),ROW($1:$1))+1,1)*10^ROW($1:$1)/10)</f>
        <v>0</v>
      </c>
      <c r="I920" t="str">
        <f>feed!I919</f>
        <v>Standard</v>
      </c>
      <c r="J920">
        <f>SUMPRODUCT(MID(0&amp;feed!J919,LARGE(INDEX(ISNUMBER(--MID(feed!J919,ROW($1:$19),1))*
ROW($1:$19),0),ROW($1:$19))+1,1)*10^ROW($1:$19)/10)</f>
        <v>57</v>
      </c>
      <c r="K920">
        <f>SUMPRODUCT(MID(0&amp;feed!K919,LARGE(INDEX(ISNUMBER(--MID(feed!K919,ROW($1:$19),1))*
ROW($1:$19),0),ROW($1:$19))+1,1)*10^ROW($1:$19)/10)</f>
        <v>2</v>
      </c>
      <c r="L920">
        <f>SUMPRODUCT(MID(0&amp;feed!L919,LARGE(INDEX(ISNUMBER(--MID(feed!L919,ROW($1:$19),1))*
ROW($1:$19),0),ROW($1:$19))+1,1)*10^ROW($1:$19)/10)</f>
        <v>0</v>
      </c>
      <c r="M920" t="str">
        <f>feed!M919</f>
        <v>Mixed Economy</v>
      </c>
      <c r="N920">
        <f>SUMPRODUCT(MID(0&amp;feed!N919,LARGE(INDEX(ISNUMBER(--MID(feed!N919,ROW($1:$5),1))*
ROW($1:$5),0),ROW($1:$5))+1,1)*10^ROW($1:$5)/10)</f>
        <v>421</v>
      </c>
      <c r="O920">
        <f>SUMPRODUCT(MID(0&amp;feed!O919,LARGE(INDEX(ISNUMBER(--MID(feed!O919,ROW($1:$5),1))*
ROW($1:$5),0),ROW($1:$5))+1,1)*10^ROW($1:$5)/10)</f>
        <v>0</v>
      </c>
      <c r="P920" t="str">
        <f>feed!P919</f>
        <v>Untapped</v>
      </c>
      <c r="Q920">
        <f>IF(P920=0,40, IF(P920="Depleted",0, IF(P920="Near Depletion",10, IF(P920="Plentiful",70, IF(P920="Untapped",90,"Error")))))</f>
        <v>90</v>
      </c>
      <c r="R920" t="str">
        <f>feed!Q919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feed!R919</f>
        <v>China</v>
      </c>
      <c r="U920" t="str">
        <f>feed!S919</f>
        <v>Neutral</v>
      </c>
      <c r="V920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920" t="str">
        <f>feed!U919</f>
        <v>http://blocgame.com/stats.php?id=64299</v>
      </c>
      <c r="X920" s="4">
        <f>SUMPRODUCT(MID(0&amp;feed!V919,LARGE(INDEX(ISNUMBER(--MID(feed!V919,ROW($1:$5),1))*
ROW($1:$5),0),ROW($1:$5))+1,1)*10^ROW($1:$5)/10)</f>
        <v>0</v>
      </c>
      <c r="Y920">
        <f>feed!W919</f>
        <v>0</v>
      </c>
      <c r="Z920" s="4">
        <f>V920-H920*750-K920*375-L920*375</f>
        <v>10595</v>
      </c>
      <c r="AA920" s="8">
        <f>V920/N920</f>
        <v>26.947743467933492</v>
      </c>
      <c r="AB920" s="4">
        <f>N920/6</f>
        <v>70.166666666666671</v>
      </c>
      <c r="AC920" s="4">
        <f>V920/6</f>
        <v>1890.8333333333333</v>
      </c>
    </row>
    <row r="921" spans="1:29" x14ac:dyDescent="0.25">
      <c r="A921" t="str">
        <f>feed!A921</f>
        <v>Mooncrickets</v>
      </c>
      <c r="B921" t="str">
        <f>feed!B921</f>
        <v>Some Spook</v>
      </c>
      <c r="C921" t="str">
        <f>feed!C921</f>
        <v>Socialist Arab Union</v>
      </c>
      <c r="D921">
        <f>SUMPRODUCT(MID(0&amp;feed!D921,LARGE(INDEX(ISNUMBER(--MID(feed!D921,ROW($1:$19),1))*
ROW($1:$19),0),ROW($1:$19))+1,1)*10^ROW($1:$19)/10)</f>
        <v>21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24</v>
      </c>
      <c r="K921">
        <f>SUMPRODUCT(MID(0&amp;feed!K921,LARGE(INDEX(ISNUMBER(--MID(feed!K921,ROW($1:$19),1))*
ROW($1:$19),0),ROW($1:$19))+1,1)*10^ROW($1:$19)/10)</f>
        <v>4</v>
      </c>
      <c r="L921">
        <f>SUMPRODUCT(MID(0&amp;feed!L921,LARGE(INDEX(ISNUMBER(--MID(feed!L921,ROW($1:$19),1))*
ROW($1:$19),0),ROW($1:$19))+1,1)*10^ROW($1:$19)/10)</f>
        <v>2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418</v>
      </c>
      <c r="O921">
        <f>SUMPRODUCT(MID(0&amp;feed!O921,LARGE(INDEX(ISNUMBER(--MID(feed!O921,ROW($1:$5),1))*
ROW($1:$5),0),ROW($1:$5))+1,1)*10^ROW($1:$5)/10)</f>
        <v>471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feed!R921</f>
        <v>East Africa</v>
      </c>
      <c r="U921" t="str">
        <f>feed!S921</f>
        <v>Soviet Union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921" t="str">
        <f>feed!U921</f>
        <v>http://blocgame.com/stats.php?id=65029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23487</v>
      </c>
      <c r="AA921" s="8">
        <f>V921/N921</f>
        <v>61.571770334928232</v>
      </c>
      <c r="AB921" s="4">
        <f>N921/6</f>
        <v>69.666666666666671</v>
      </c>
      <c r="AC921" s="4">
        <f>V921/6</f>
        <v>4289.5</v>
      </c>
    </row>
    <row r="922" spans="1:29" x14ac:dyDescent="0.25">
      <c r="A922" t="str">
        <f>feed!A922</f>
        <v>empire hanafi</v>
      </c>
      <c r="B922" t="str">
        <f>feed!B922</f>
        <v>hanafi</v>
      </c>
      <c r="C922">
        <f>feed!C922</f>
        <v>0</v>
      </c>
      <c r="D922">
        <f>SUMPRODUCT(MID(0&amp;feed!D922,LARGE(INDEX(ISNUMBER(--MID(feed!D922,ROW($1:$19),1))*
ROW($1:$19),0),ROW($1:$19))+1,1)*10^ROW($1:$19)/10)</f>
        <v>113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1</v>
      </c>
      <c r="K922">
        <f>SUMPRODUCT(MID(0&amp;feed!K922,LARGE(INDEX(ISNUMBER(--MID(feed!K922,ROW($1:$19),1))*
ROW($1:$19),0),ROW($1:$19))+1,1)*10^ROW($1:$19)/10)</f>
        <v>8</v>
      </c>
      <c r="L922">
        <f>SUMPRODUCT(MID(0&amp;feed!L922,LARGE(INDEX(ISNUMBER(--MID(feed!L922,ROW($1:$19),1))*
ROW($1:$19),0),ROW($1:$19))+1,1)*10^ROW($1:$19)/10)</f>
        <v>4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417</v>
      </c>
      <c r="O922">
        <f>SUMPRODUCT(MID(0&amp;feed!O922,LARGE(INDEX(ISNUMBER(--MID(feed!O922,ROW($1:$5),1))*
ROW($1:$5),0),ROW($1:$5))+1,1)*10^ROW($1:$5)/10)</f>
        <v>748</v>
      </c>
      <c r="P922" t="str">
        <f>feed!P922</f>
        <v>Near Depletion</v>
      </c>
      <c r="Q922">
        <f>IF(P922=0,40, IF(P922="Depleted",0, IF(P922="Near Depletion",10, IF(P922="Plentiful",70, IF(P922="Untapped",90,"Error")))))</f>
        <v>10</v>
      </c>
      <c r="R922" t="str">
        <f>feed!Q922</f>
        <v>Large</v>
      </c>
      <c r="S922">
        <f>IF(R922="None",0, IF(R922="Meagre",1.5, IF(R922="Small",3, IF(R922="Mediocre",4.5, IF(R922="Somewhat Large",6, IF(R922="Large",7.5, IF(R922="Powerful",9, IF(R922="Very Powerful",10,"Error"))))))))</f>
        <v>7.5</v>
      </c>
      <c r="T922" t="str">
        <f>feed!R922</f>
        <v>East Indies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922" t="str">
        <f>feed!U922</f>
        <v>http://blocgame.com/stats.php?id=64663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17120</v>
      </c>
      <c r="AA922" s="8">
        <f>V922/N922</f>
        <v>53.645083932853716</v>
      </c>
      <c r="AB922" s="4">
        <f>N922/6</f>
        <v>69.5</v>
      </c>
      <c r="AC922" s="4">
        <f>V922/6</f>
        <v>3728.3333333333335</v>
      </c>
    </row>
    <row r="923" spans="1:29" x14ac:dyDescent="0.25">
      <c r="A923" t="str">
        <f>feed!A923</f>
        <v>Puddle of Mudd</v>
      </c>
      <c r="B923" t="str">
        <f>feed!B923</f>
        <v>Mr. Bossman</v>
      </c>
      <c r="C923" t="str">
        <f>feed!C923</f>
        <v>Brotherhood of Nod</v>
      </c>
      <c r="D923">
        <f>SUMPRODUCT(MID(0&amp;feed!D923,LARGE(INDEX(ISNUMBER(--MID(feed!D923,ROW($1:$19),1))*
ROW($1:$19),0),ROW($1:$19))+1,1)*10^ROW($1:$19)/10)</f>
        <v>63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77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0</v>
      </c>
      <c r="M923" t="str">
        <f>feed!M923</f>
        <v>Free Market</v>
      </c>
      <c r="N923">
        <f>SUMPRODUCT(MID(0&amp;feed!N923,LARGE(INDEX(ISNUMBER(--MID(feed!N923,ROW($1:$5),1))*
ROW($1:$5),0),ROW($1:$5))+1,1)*10^ROW($1:$5)/10)</f>
        <v>416</v>
      </c>
      <c r="O923">
        <f>SUMPRODUCT(MID(0&amp;feed!O923,LARGE(INDEX(ISNUMBER(--MID(feed!O923,ROW($1:$5),1))*
ROW($1:$5),0),ROW($1:$5))+1,1)*10^ROW($1:$5)/10)</f>
        <v>214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Large</v>
      </c>
      <c r="S923">
        <f>IF(R923="None",0, IF(R923="Meagre",1.5, IF(R923="Small",3, IF(R923="Mediocre",4.5, IF(R923="Somewhat Large",6, IF(R923="Large",7.5, IF(R923="Powerful",9, IF(R923="Very Powerful",10,"Error"))))))))</f>
        <v>7.5</v>
      </c>
      <c r="T923" t="str">
        <f>feed!R923</f>
        <v>Arabia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923" t="str">
        <f>feed!U923</f>
        <v>http://blocgame.com/stats.php?id=64311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24383</v>
      </c>
      <c r="AA923" s="8">
        <f>V923/N923</f>
        <v>64.92307692307692</v>
      </c>
      <c r="AB923" s="4">
        <f>N923/6</f>
        <v>69.333333333333329</v>
      </c>
      <c r="AC923" s="4">
        <f>V923/6</f>
        <v>4501.333333333333</v>
      </c>
    </row>
    <row r="924" spans="1:29" x14ac:dyDescent="0.25">
      <c r="A924" t="str">
        <f>feed!A924</f>
        <v>Chainah</v>
      </c>
      <c r="B924" t="str">
        <f>feed!B924</f>
        <v>Donald Drumpf</v>
      </c>
      <c r="C924">
        <f>feed!C924</f>
        <v>0</v>
      </c>
      <c r="D924">
        <f>SUMPRODUCT(MID(0&amp;feed!D924,LARGE(INDEX(ISNUMBER(--MID(feed!D924,ROW($1:$19),1))*
ROW($1:$19),0),ROW($1:$19))+1,1)*10^ROW($1:$19)/10)</f>
        <v>30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Good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36</v>
      </c>
      <c r="K924">
        <f>SUMPRODUCT(MID(0&amp;feed!K924,LARGE(INDEX(ISNUMBER(--MID(feed!K924,ROW($1:$19),1))*
ROW($1:$19),0),ROW($1:$19))+1,1)*10^ROW($1:$19)/10)</f>
        <v>7</v>
      </c>
      <c r="L924">
        <f>SUMPRODUCT(MID(0&amp;feed!L924,LARGE(INDEX(ISNUMBER(--MID(feed!L924,ROW($1:$19),1))*
ROW($1:$19),0),ROW($1:$19))+1,1)*10^ROW($1:$19)/10)</f>
        <v>2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415</v>
      </c>
      <c r="O924">
        <f>SUMPRODUCT(MID(0&amp;feed!O924,LARGE(INDEX(ISNUMBER(--MID(feed!O924,ROW($1:$5),1))*
ROW($1:$5),0),ROW($1:$5))+1,1)*10^ROW($1:$5)/10)</f>
        <v>2330</v>
      </c>
      <c r="P924">
        <f>feed!P924</f>
        <v>0</v>
      </c>
      <c r="Q924">
        <f>IF(P924=0,40, IF(P924="Depleted",0, IF(P924="Near Depletion",10, IF(P924="Plentiful",70, IF(P924="Untapped",90,"Error")))))</f>
        <v>40</v>
      </c>
      <c r="R924" t="str">
        <f>feed!Q924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feed!R924</f>
        <v>Arabia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924" t="str">
        <f>feed!U924</f>
        <v>http://blocgame.com/stats.php?id=65034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16325</v>
      </c>
      <c r="AA924" s="8">
        <f>V924/N924</f>
        <v>47.46987951807229</v>
      </c>
      <c r="AB924" s="4">
        <f>N924/6</f>
        <v>69.166666666666671</v>
      </c>
      <c r="AC924" s="4">
        <f>V924/6</f>
        <v>3283.3333333333335</v>
      </c>
    </row>
    <row r="925" spans="1:29" x14ac:dyDescent="0.25">
      <c r="A925" t="str">
        <f>feed!A925</f>
        <v>con</v>
      </c>
      <c r="B925" t="str">
        <f>feed!B925</f>
        <v>uiocon</v>
      </c>
      <c r="C925">
        <f>feed!C925</f>
        <v>0</v>
      </c>
      <c r="D925">
        <f>SUMPRODUCT(MID(0&amp;feed!D925,LARGE(INDEX(ISNUMBER(--MID(feed!D925,ROW($1:$19),1))*
ROW($1:$19),0),ROW($1:$19))+1,1)*10^ROW($1:$19)/10)</f>
        <v>9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Good</v>
      </c>
      <c r="H925">
        <f>SUMPRODUCT(MID(0&amp;feed!H925,LARGE(INDEX(ISNUMBER(--MID(feed!H925,ROW($1:$1),1))*
ROW($1:$1),0),ROW($1:$1))+1,1)*10^ROW($1:$1)/10)</f>
        <v>0</v>
      </c>
      <c r="I925" t="str">
        <f>feed!I925</f>
        <v>Standard</v>
      </c>
      <c r="J925">
        <f>SUMPRODUCT(MID(0&amp;feed!J925,LARGE(INDEX(ISNUMBER(--MID(feed!J925,ROW($1:$19),1))*
ROW($1:$19),0),ROW($1:$19))+1,1)*10^ROW($1:$19)/10)</f>
        <v>75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Free Market</v>
      </c>
      <c r="N925">
        <f>SUMPRODUCT(MID(0&amp;feed!N925,LARGE(INDEX(ISNUMBER(--MID(feed!N925,ROW($1:$5),1))*
ROW($1:$5),0),ROW($1:$5))+1,1)*10^ROW($1:$5)/10)</f>
        <v>415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feed!R925</f>
        <v>Congo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925" t="str">
        <f>feed!U925</f>
        <v>http://blocgame.com/stats.php?id=65153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15917</v>
      </c>
      <c r="AA925" s="8">
        <f>V925/N925</f>
        <v>40.161445783132528</v>
      </c>
      <c r="AB925" s="4">
        <f>N925/6</f>
        <v>69.166666666666671</v>
      </c>
      <c r="AC925" s="4">
        <f>V925/6</f>
        <v>2777.8333333333335</v>
      </c>
    </row>
    <row r="926" spans="1:29" x14ac:dyDescent="0.25">
      <c r="A926" t="str">
        <f>feed!A926</f>
        <v>Trade Economics</v>
      </c>
      <c r="B926" t="str">
        <f>feed!B926</f>
        <v>Gen. Internet</v>
      </c>
      <c r="C926" t="str">
        <f>feed!C926</f>
        <v>SPQR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Isolated</v>
      </c>
      <c r="H926">
        <f>SUMPRODUCT(MID(0&amp;feed!H926,LARGE(INDEX(ISNUMBER(--MID(feed!H926,ROW($1:$1),1))*
ROW($1:$1),0),ROW($1:$1))+1,1)*10^ROW($1:$1)/10)</f>
        <v>0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11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1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413</v>
      </c>
      <c r="O926">
        <f>SUMPRODUCT(MID(0&amp;feed!O926,LARGE(INDEX(ISNUMBER(--MID(feed!O926,ROW($1:$5),1))*
ROW($1:$5),0),ROW($1:$5))+1,1)*10^ROW($1:$5)/10)</f>
        <v>303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feed!R926</f>
        <v>Caribbean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926" t="str">
        <f>feed!U926</f>
        <v>http://blocgame.com/stats.php?id=65164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22865</v>
      </c>
      <c r="AA926" s="8">
        <f>V926/N926</f>
        <v>58.087167070217916</v>
      </c>
      <c r="AB926" s="4">
        <f>N926/6</f>
        <v>68.833333333333329</v>
      </c>
      <c r="AC926" s="4">
        <f>V926/6</f>
        <v>3998.3333333333335</v>
      </c>
    </row>
    <row r="927" spans="1:29" x14ac:dyDescent="0.25">
      <c r="A927" t="str">
        <f>feed!A929</f>
        <v>PadangJarak</v>
      </c>
      <c r="B927" t="str">
        <f>feed!B929</f>
        <v>PadangJarak</v>
      </c>
      <c r="C927" t="str">
        <f>feed!C929</f>
        <v>The Khilafah</v>
      </c>
      <c r="D927">
        <f>SUMPRODUCT(MID(0&amp;feed!D929,LARGE(INDEX(ISNUMBER(--MID(feed!D929,ROW($1:$19),1))*
ROW($1:$19),0),ROW($1:$19))+1,1)*10^ROW($1:$19)/10)</f>
        <v>20</v>
      </c>
      <c r="E927">
        <f>SUMPRODUCT(MID(0&amp;feed!E929,LARGE(INDEX(ISNUMBER(--MID(feed!E929,ROW($1:$19),1))*
ROW($1:$19),0),ROW($1:$19))+1,1)*10^ROW($1:$19)/10)</f>
        <v>0</v>
      </c>
      <c r="F927" t="str">
        <f>feed!F929</f>
        <v>First World War surplus</v>
      </c>
      <c r="G927" t="str">
        <f>feed!G929</f>
        <v>Gandhi-like</v>
      </c>
      <c r="H927">
        <f>SUMPRODUCT(MID(0&amp;feed!H929,LARGE(INDEX(ISNUMBER(--MID(feed!H929,ROW($1:$1),1))*
ROW($1:$1),0),ROW($1:$1))+1,1)*10^ROW($1:$1)/10)</f>
        <v>2</v>
      </c>
      <c r="I927" t="str">
        <f>feed!I929</f>
        <v>Poor</v>
      </c>
      <c r="J927">
        <f>SUMPRODUCT(MID(0&amp;feed!J929,LARGE(INDEX(ISNUMBER(--MID(feed!J929,ROW($1:$19),1))*
ROW($1:$19),0),ROW($1:$19))+1,1)*10^ROW($1:$19)/10)</f>
        <v>1</v>
      </c>
      <c r="K927">
        <f>SUMPRODUCT(MID(0&amp;feed!K929,LARGE(INDEX(ISNUMBER(--MID(feed!K929,ROW($1:$19),1))*
ROW($1:$19),0),ROW($1:$19))+1,1)*10^ROW($1:$19)/10)</f>
        <v>6</v>
      </c>
      <c r="L927">
        <f>SUMPRODUCT(MID(0&amp;feed!L929,LARGE(INDEX(ISNUMBER(--MID(feed!L929,ROW($1:$19),1))*
ROW($1:$19),0),ROW($1:$19))+1,1)*10^ROW($1:$19)/10)</f>
        <v>4</v>
      </c>
      <c r="M927" t="str">
        <f>feed!M929</f>
        <v>Mixed Economy</v>
      </c>
      <c r="N927">
        <f>SUMPRODUCT(MID(0&amp;feed!N929,LARGE(INDEX(ISNUMBER(--MID(feed!N929,ROW($1:$5),1))*
ROW($1:$5),0),ROW($1:$5))+1,1)*10^ROW($1:$5)/10)</f>
        <v>411</v>
      </c>
      <c r="O927">
        <f>SUMPRODUCT(MID(0&amp;feed!O929,LARGE(INDEX(ISNUMBER(--MID(feed!O929,ROW($1:$5),1))*
ROW($1:$5),0),ROW($1:$5))+1,1)*10^ROW($1:$5)/10)</f>
        <v>283</v>
      </c>
      <c r="P927" t="str">
        <f>feed!P929</f>
        <v>Untapped</v>
      </c>
      <c r="Q927">
        <f>IF(P927=0,40, IF(P927="Depleted",0, IF(P927="Near Depletion",10, IF(P927="Plentiful",70, IF(P927="Untapped",90,"Error")))))</f>
        <v>90</v>
      </c>
      <c r="R927" t="str">
        <f>feed!Q929</f>
        <v>Large</v>
      </c>
      <c r="S927">
        <f>IF(R927="None",0, IF(R927="Meagre",1.5, IF(R927="Small",3, IF(R927="Mediocre",4.5, IF(R927="Somewhat Large",6, IF(R927="Large",7.5, IF(R927="Powerful",9, IF(R927="Very Powerful",10,"Error"))))))))</f>
        <v>7.5</v>
      </c>
      <c r="T927" t="str">
        <f>feed!R929</f>
        <v>Guinea</v>
      </c>
      <c r="U927" t="str">
        <f>feed!S929</f>
        <v>Neutral</v>
      </c>
      <c r="V927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927" t="str">
        <f>feed!U929</f>
        <v>http://blocgame.com/stats.php?id=64954</v>
      </c>
      <c r="X927" s="4">
        <f>SUMPRODUCT(MID(0&amp;feed!V929,LARGE(INDEX(ISNUMBER(--MID(feed!V929,ROW($1:$5),1))*
ROW($1:$5),0),ROW($1:$5))+1,1)*10^ROW($1:$5)/10)</f>
        <v>1</v>
      </c>
      <c r="Y927">
        <f>feed!W929</f>
        <v>0</v>
      </c>
      <c r="Z927" s="4">
        <f>V927-H927*750-K927*375-L927*375</f>
        <v>14750</v>
      </c>
      <c r="AA927" s="8">
        <f>V927/N927</f>
        <v>48.661800486618006</v>
      </c>
      <c r="AB927" s="4">
        <f>N927/6</f>
        <v>68.5</v>
      </c>
      <c r="AC927" s="4">
        <f>V927/6</f>
        <v>3333.3333333333335</v>
      </c>
    </row>
    <row r="928" spans="1:29" x14ac:dyDescent="0.25">
      <c r="A928" t="str">
        <f>feed!A927</f>
        <v>Shalinia</v>
      </c>
      <c r="B928" t="str">
        <f>feed!B927</f>
        <v>Mamante Zaccheo</v>
      </c>
      <c r="C928">
        <f>feed!C927</f>
        <v>0</v>
      </c>
      <c r="D928">
        <f>SUMPRODUCT(MID(0&amp;feed!D927,LARGE(INDEX(ISNUMBER(--MID(feed!D927,ROW($1:$19),1))*
ROW($1:$19),0),ROW($1:$19))+1,1)*10^ROW($1:$19)/10)</f>
        <v>34</v>
      </c>
      <c r="E928">
        <f>SUMPRODUCT(MID(0&amp;feed!E927,LARGE(INDEX(ISNUMBER(--MID(feed!E927,ROW($1:$19),1))*
ROW($1:$19),0),ROW($1:$19))+1,1)*10^ROW($1:$19)/10)</f>
        <v>0</v>
      </c>
      <c r="F928" t="str">
        <f>feed!F927</f>
        <v>Finest of the 19th century</v>
      </c>
      <c r="G928" t="str">
        <f>feed!G927</f>
        <v>Good</v>
      </c>
      <c r="H928">
        <f>SUMPRODUCT(MID(0&amp;feed!H927,LARGE(INDEX(ISNUMBER(--MID(feed!H927,ROW($1:$1),1))*
ROW($1:$1),0),ROW($1:$1))+1,1)*10^ROW($1:$1)/10)</f>
        <v>1</v>
      </c>
      <c r="I928" t="str">
        <f>feed!I927</f>
        <v>Standard</v>
      </c>
      <c r="J928">
        <f>SUMPRODUCT(MID(0&amp;feed!J927,LARGE(INDEX(ISNUMBER(--MID(feed!J927,ROW($1:$19),1))*
ROW($1:$19),0),ROW($1:$19))+1,1)*10^ROW($1:$19)/10)</f>
        <v>52</v>
      </c>
      <c r="K928">
        <f>SUMPRODUCT(MID(0&amp;feed!K927,LARGE(INDEX(ISNUMBER(--MID(feed!K927,ROW($1:$19),1))*
ROW($1:$19),0),ROW($1:$19))+1,1)*10^ROW($1:$19)/10)</f>
        <v>8</v>
      </c>
      <c r="L928">
        <f>SUMPRODUCT(MID(0&amp;feed!L927,LARGE(INDEX(ISNUMBER(--MID(feed!L927,ROW($1:$19),1))*
ROW($1:$19),0),ROW($1:$19))+1,1)*10^ROW($1:$19)/10)</f>
        <v>0</v>
      </c>
      <c r="M928" t="str">
        <f>feed!M927</f>
        <v>Free Market</v>
      </c>
      <c r="N928">
        <f>SUMPRODUCT(MID(0&amp;feed!N927,LARGE(INDEX(ISNUMBER(--MID(feed!N927,ROW($1:$5),1))*
ROW($1:$5),0),ROW($1:$5))+1,1)*10^ROW($1:$5)/10)</f>
        <v>411</v>
      </c>
      <c r="O928">
        <f>SUMPRODUCT(MID(0&amp;feed!O927,LARGE(INDEX(ISNUMBER(--MID(feed!O927,ROW($1:$5),1))*
ROW($1:$5),0),ROW($1:$5))+1,1)*10^ROW($1:$5)/10)</f>
        <v>0</v>
      </c>
      <c r="P928" t="str">
        <f>feed!P927</f>
        <v>Untapped</v>
      </c>
      <c r="Q928">
        <f>IF(P928=0,40, IF(P928="Depleted",0, IF(P928="Near Depletion",10, IF(P928="Plentiful",70, IF(P928="Untapped",90,"Error")))))</f>
        <v>90</v>
      </c>
      <c r="R928" t="str">
        <f>feed!Q927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feed!R927</f>
        <v>Amazonia</v>
      </c>
      <c r="U928" t="str">
        <f>feed!S927</f>
        <v>United States</v>
      </c>
      <c r="V928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928" t="str">
        <f>feed!U927</f>
        <v>http://blocgame.com/stats.php?id=49581</v>
      </c>
      <c r="X928" s="4">
        <f>SUMPRODUCT(MID(0&amp;feed!V927,LARGE(INDEX(ISNUMBER(--MID(feed!V927,ROW($1:$5),1))*
ROW($1:$5),0),ROW($1:$5))+1,1)*10^ROW($1:$5)/10)</f>
        <v>0</v>
      </c>
      <c r="Y928">
        <f>feed!W927</f>
        <v>0</v>
      </c>
      <c r="Z928" s="4">
        <f>V928-H928*750-K928*375-L928*375</f>
        <v>22183</v>
      </c>
      <c r="AA928" s="8">
        <f>V928/N928</f>
        <v>63.097323600973233</v>
      </c>
      <c r="AB928" s="4">
        <f>N928/6</f>
        <v>68.5</v>
      </c>
      <c r="AC928" s="4">
        <f>V928/6</f>
        <v>4322.166666666667</v>
      </c>
    </row>
    <row r="929" spans="1:29" x14ac:dyDescent="0.25">
      <c r="A929" t="str">
        <f>feed!A928</f>
        <v>Vape</v>
      </c>
      <c r="B929" t="str">
        <f>feed!B928</f>
        <v>amira</v>
      </c>
      <c r="C929" t="str">
        <f>feed!C928</f>
        <v>Socialist Arab Union</v>
      </c>
      <c r="D929">
        <f>SUMPRODUCT(MID(0&amp;feed!D928,LARGE(INDEX(ISNUMBER(--MID(feed!D928,ROW($1:$19),1))*
ROW($1:$19),0),ROW($1:$19))+1,1)*10^ROW($1:$19)/10)</f>
        <v>42</v>
      </c>
      <c r="E929">
        <f>SUMPRODUCT(MID(0&amp;feed!E928,LARGE(INDEX(ISNUMBER(--MID(feed!E928,ROW($1:$19),1))*
ROW($1:$19),0),ROW($1:$19))+1,1)*10^ROW($1:$19)/10)</f>
        <v>0</v>
      </c>
      <c r="F929" t="str">
        <f>feed!F928</f>
        <v>Korean War surplus</v>
      </c>
      <c r="G929" t="str">
        <f>feed!G928</f>
        <v>Gandhi-like</v>
      </c>
      <c r="H929">
        <f>SUMPRODUCT(MID(0&amp;feed!H928,LARGE(INDEX(ISNUMBER(--MID(feed!H928,ROW($1:$1),1))*
ROW($1:$1),0),ROW($1:$1))+1,1)*10^ROW($1:$1)/10)</f>
        <v>1</v>
      </c>
      <c r="I929" t="str">
        <f>feed!I928</f>
        <v>Elite</v>
      </c>
      <c r="J929">
        <f>SUMPRODUCT(MID(0&amp;feed!J928,LARGE(INDEX(ISNUMBER(--MID(feed!J928,ROW($1:$19),1))*
ROW($1:$19),0),ROW($1:$19))+1,1)*10^ROW($1:$19)/10)</f>
        <v>2</v>
      </c>
      <c r="K929">
        <f>SUMPRODUCT(MID(0&amp;feed!K928,LARGE(INDEX(ISNUMBER(--MID(feed!K928,ROW($1:$19),1))*
ROW($1:$19),0),ROW($1:$19))+1,1)*10^ROW($1:$19)/10)</f>
        <v>11</v>
      </c>
      <c r="L929">
        <f>SUMPRODUCT(MID(0&amp;feed!L928,LARGE(INDEX(ISNUMBER(--MID(feed!L928,ROW($1:$19),1))*
ROW($1:$19),0),ROW($1:$19))+1,1)*10^ROW($1:$19)/10)</f>
        <v>4</v>
      </c>
      <c r="M929" t="str">
        <f>feed!M928</f>
        <v>Central Planning</v>
      </c>
      <c r="N929">
        <f>SUMPRODUCT(MID(0&amp;feed!N928,LARGE(INDEX(ISNUMBER(--MID(feed!N928,ROW($1:$5),1))*
ROW($1:$5),0),ROW($1:$5))+1,1)*10^ROW($1:$5)/10)</f>
        <v>411</v>
      </c>
      <c r="O929">
        <f>SUMPRODUCT(MID(0&amp;feed!O928,LARGE(INDEX(ISNUMBER(--MID(feed!O928,ROW($1:$5),1))*
ROW($1:$5),0),ROW($1:$5))+1,1)*10^ROW($1:$5)/10)</f>
        <v>3230</v>
      </c>
      <c r="P929" t="str">
        <f>feed!P928</f>
        <v>Untapped</v>
      </c>
      <c r="Q929">
        <f>IF(P929=0,40, IF(P929="Depleted",0, IF(P929="Near Depletion",10, IF(P929="Plentiful",70, IF(P929="Untapped",90,"Error")))))</f>
        <v>90</v>
      </c>
      <c r="R929" t="str">
        <f>feed!Q928</f>
        <v>Very Powerful</v>
      </c>
      <c r="S929">
        <f>IF(R929="None",0, IF(R929="Meagre",1.5, IF(R929="Small",3, IF(R929="Mediocre",4.5, IF(R929="Somewhat Large",6, IF(R929="Large",7.5, IF(R929="Powerful",9, IF(R929="Very Powerful",10,"Error"))))))))</f>
        <v>10</v>
      </c>
      <c r="T929" t="str">
        <f>feed!R928</f>
        <v>Arabia</v>
      </c>
      <c r="U929" t="str">
        <f>feed!S928</f>
        <v>Soviet Union</v>
      </c>
      <c r="V92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929" t="str">
        <f>feed!U928</f>
        <v>http://blocgame.com/stats.php?id=62642</v>
      </c>
      <c r="X929" s="4">
        <f>SUMPRODUCT(MID(0&amp;feed!V928,LARGE(INDEX(ISNUMBER(--MID(feed!V928,ROW($1:$5),1))*
ROW($1:$5),0),ROW($1:$5))+1,1)*10^ROW($1:$5)/10)</f>
        <v>0</v>
      </c>
      <c r="Y929">
        <f>feed!W928</f>
        <v>0</v>
      </c>
      <c r="Z929" s="4">
        <f>V929-H929*750-K929*375-L929*375</f>
        <v>15882</v>
      </c>
      <c r="AA929" s="8">
        <f>V929/N929</f>
        <v>54.153284671532845</v>
      </c>
      <c r="AB929" s="4">
        <f>N929/6</f>
        <v>68.5</v>
      </c>
      <c r="AC929" s="4">
        <f>V929/6</f>
        <v>3709.5</v>
      </c>
    </row>
    <row r="930" spans="1:29" x14ac:dyDescent="0.25">
      <c r="A930" t="str">
        <f>feed!A931</f>
        <v>laclippers</v>
      </c>
      <c r="B930" t="str">
        <f>feed!B931</f>
        <v>laclippers</v>
      </c>
      <c r="C930">
        <f>feed!C931</f>
        <v>0</v>
      </c>
      <c r="D930">
        <f>SUMPRODUCT(MID(0&amp;feed!D931,LARGE(INDEX(ISNUMBER(--MID(feed!D931,ROW($1:$19),1))*
ROW($1:$19),0),ROW($1:$19))+1,1)*10^ROW($1:$19)/10)</f>
        <v>8</v>
      </c>
      <c r="E930">
        <f>SUMPRODUCT(MID(0&amp;feed!E931,LARGE(INDEX(ISNUMBER(--MID(feed!E931,ROW($1:$19),1))*
ROW($1:$19),0),ROW($1:$19))+1,1)*10^ROW($1:$19)/10)</f>
        <v>0</v>
      </c>
      <c r="F930" t="str">
        <f>feed!F931</f>
        <v>Finest of the 19th century</v>
      </c>
      <c r="G930" t="str">
        <f>feed!G931</f>
        <v>Gandhi-like</v>
      </c>
      <c r="H930">
        <f>SUMPRODUCT(MID(0&amp;feed!H931,LARGE(INDEX(ISNUMBER(--MID(feed!H931,ROW($1:$1),1))*
ROW($1:$1),0),ROW($1:$1))+1,1)*10^ROW($1:$1)/10)</f>
        <v>0</v>
      </c>
      <c r="I930" t="str">
        <f>feed!I931</f>
        <v>Undisciplined Rabble</v>
      </c>
      <c r="J930">
        <f>SUMPRODUCT(MID(0&amp;feed!J931,LARGE(INDEX(ISNUMBER(--MID(feed!J931,ROW($1:$19),1))*
ROW($1:$19),0),ROW($1:$19))+1,1)*10^ROW($1:$19)/10)</f>
        <v>15</v>
      </c>
      <c r="K930">
        <f>SUMPRODUCT(MID(0&amp;feed!K931,LARGE(INDEX(ISNUMBER(--MID(feed!K931,ROW($1:$19),1))*
ROW($1:$19),0),ROW($1:$19))+1,1)*10^ROW($1:$19)/10)</f>
        <v>2</v>
      </c>
      <c r="L930">
        <f>SUMPRODUCT(MID(0&amp;feed!L931,LARGE(INDEX(ISNUMBER(--MID(feed!L931,ROW($1:$19),1))*
ROW($1:$19),0),ROW($1:$19))+1,1)*10^ROW($1:$19)/10)</f>
        <v>2</v>
      </c>
      <c r="M930" t="str">
        <f>feed!M931</f>
        <v>Free Market</v>
      </c>
      <c r="N930">
        <f>SUMPRODUCT(MID(0&amp;feed!N931,LARGE(INDEX(ISNUMBER(--MID(feed!N931,ROW($1:$5),1))*
ROW($1:$5),0),ROW($1:$5))+1,1)*10^ROW($1:$5)/10)</f>
        <v>410</v>
      </c>
      <c r="O930">
        <f>SUMPRODUCT(MID(0&amp;feed!O931,LARGE(INDEX(ISNUMBER(--MID(feed!O931,ROW($1:$5),1))*
ROW($1:$5),0),ROW($1:$5))+1,1)*10^ROW($1:$5)/10)</f>
        <v>2608</v>
      </c>
      <c r="P930" t="str">
        <f>feed!P931</f>
        <v>Untapped</v>
      </c>
      <c r="Q930">
        <f>IF(P930=0,40, IF(P930="Depleted",0, IF(P930="Near Depletion",10, IF(P930="Plentiful",70, IF(P930="Untapped",90,"Error")))))</f>
        <v>90</v>
      </c>
      <c r="R930" t="str">
        <f>feed!Q931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feed!R931</f>
        <v>Atlas</v>
      </c>
      <c r="U930" t="str">
        <f>feed!S931</f>
        <v>United States</v>
      </c>
      <c r="V930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0" t="str">
        <f>feed!U931</f>
        <v>http://blocgame.com/stats.php?id=64706</v>
      </c>
      <c r="X930" s="4">
        <f>SUMPRODUCT(MID(0&amp;feed!V931,LARGE(INDEX(ISNUMBER(--MID(feed!V931,ROW($1:$5),1))*
ROW($1:$5),0),ROW($1:$5))+1,1)*10^ROW($1:$5)/10)</f>
        <v>0</v>
      </c>
      <c r="Y930">
        <f>feed!W931</f>
        <v>0</v>
      </c>
      <c r="Z930" s="4">
        <f>V930-H930*750-K930*375-L930*375</f>
        <v>18500</v>
      </c>
      <c r="AA930" s="8">
        <f>V930/N930</f>
        <v>48.780487804878049</v>
      </c>
      <c r="AB930" s="4">
        <f>N930/6</f>
        <v>68.333333333333329</v>
      </c>
      <c r="AC930" s="4">
        <f>V930/6</f>
        <v>3333.3333333333335</v>
      </c>
    </row>
    <row r="931" spans="1:29" x14ac:dyDescent="0.25">
      <c r="A931" t="str">
        <f>feed!A932</f>
        <v>marshawnlynch</v>
      </c>
      <c r="B931" t="str">
        <f>feed!B932</f>
        <v>marshawnlynch</v>
      </c>
      <c r="C931">
        <f>feed!C932</f>
        <v>0</v>
      </c>
      <c r="D931">
        <f>SUMPRODUCT(MID(0&amp;feed!D932,LARGE(INDEX(ISNUMBER(--MID(feed!D932,ROW($1:$19),1))*
ROW($1:$19),0),ROW($1:$19))+1,1)*10^ROW($1:$19)/10)</f>
        <v>18</v>
      </c>
      <c r="E931">
        <f>SUMPRODUCT(MID(0&amp;feed!E932,LARGE(INDEX(ISNUMBER(--MID(feed!E932,ROW($1:$19),1))*
ROW($1:$19),0),ROW($1:$19))+1,1)*10^ROW($1:$19)/10)</f>
        <v>0</v>
      </c>
      <c r="F931" t="str">
        <f>feed!F932</f>
        <v>Finest of the 19th century</v>
      </c>
      <c r="G931" t="str">
        <f>feed!G932</f>
        <v>Gandhi-like</v>
      </c>
      <c r="H931">
        <f>SUMPRODUCT(MID(0&amp;feed!H932,LARGE(INDEX(ISNUMBER(--MID(feed!H932,ROW($1:$1),1))*
ROW($1:$1),0),ROW($1:$1))+1,1)*10^ROW($1:$1)/10)</f>
        <v>0</v>
      </c>
      <c r="I931" t="str">
        <f>feed!I932</f>
        <v>Undisciplined Rabble</v>
      </c>
      <c r="J931">
        <f>SUMPRODUCT(MID(0&amp;feed!J932,LARGE(INDEX(ISNUMBER(--MID(feed!J932,ROW($1:$19),1))*
ROW($1:$19),0),ROW($1:$19))+1,1)*10^ROW($1:$19)/10)</f>
        <v>15</v>
      </c>
      <c r="K931">
        <f>SUMPRODUCT(MID(0&amp;feed!K932,LARGE(INDEX(ISNUMBER(--MID(feed!K932,ROW($1:$19),1))*
ROW($1:$19),0),ROW($1:$19))+1,1)*10^ROW($1:$19)/10)</f>
        <v>2</v>
      </c>
      <c r="L931">
        <f>SUMPRODUCT(MID(0&amp;feed!L932,LARGE(INDEX(ISNUMBER(--MID(feed!L932,ROW($1:$19),1))*
ROW($1:$19),0),ROW($1:$19))+1,1)*10^ROW($1:$19)/10)</f>
        <v>2</v>
      </c>
      <c r="M931" t="str">
        <f>feed!M932</f>
        <v>Free Market</v>
      </c>
      <c r="N931">
        <f>SUMPRODUCT(MID(0&amp;feed!N932,LARGE(INDEX(ISNUMBER(--MID(feed!N932,ROW($1:$5),1))*
ROW($1:$5),0),ROW($1:$5))+1,1)*10^ROW($1:$5)/10)</f>
        <v>410</v>
      </c>
      <c r="O931">
        <f>SUMPRODUCT(MID(0&amp;feed!O932,LARGE(INDEX(ISNUMBER(--MID(feed!O932,ROW($1:$5),1))*
ROW($1:$5),0),ROW($1:$5))+1,1)*10^ROW($1:$5)/10)</f>
        <v>3882</v>
      </c>
      <c r="P931" t="str">
        <f>feed!P932</f>
        <v>Untapped</v>
      </c>
      <c r="Q931">
        <f>IF(P931=0,40, IF(P931="Depleted",0, IF(P931="Near Depletion",10, IF(P931="Plentiful",70, IF(P931="Untapped",90,"Error")))))</f>
        <v>90</v>
      </c>
      <c r="R931" t="str">
        <f>feed!Q932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feed!R932</f>
        <v>Atlas</v>
      </c>
      <c r="U931" t="str">
        <f>feed!S932</f>
        <v>United States</v>
      </c>
      <c r="V931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1" t="str">
        <f>feed!U932</f>
        <v>http://blocgame.com/stats.php?id=64709</v>
      </c>
      <c r="X931" s="4">
        <f>SUMPRODUCT(MID(0&amp;feed!V932,LARGE(INDEX(ISNUMBER(--MID(feed!V932,ROW($1:$5),1))*
ROW($1:$5),0),ROW($1:$5))+1,1)*10^ROW($1:$5)/10)</f>
        <v>0</v>
      </c>
      <c r="Y931">
        <f>feed!W932</f>
        <v>0</v>
      </c>
      <c r="Z931" s="4">
        <f>V931-H931*750-K931*375-L931*375</f>
        <v>18500</v>
      </c>
      <c r="AA931" s="8">
        <f>V931/N931</f>
        <v>48.780487804878049</v>
      </c>
      <c r="AB931" s="4">
        <f>N931/6</f>
        <v>68.333333333333329</v>
      </c>
      <c r="AC931" s="4">
        <f>V931/6</f>
        <v>3333.3333333333335</v>
      </c>
    </row>
    <row r="932" spans="1:29" x14ac:dyDescent="0.25">
      <c r="A932" t="str">
        <f>feed!A933</f>
        <v>cjentus</v>
      </c>
      <c r="B932" t="str">
        <f>feed!B933</f>
        <v>cjentus</v>
      </c>
      <c r="C932">
        <f>feed!C933</f>
        <v>0</v>
      </c>
      <c r="D932">
        <f>SUMPRODUCT(MID(0&amp;feed!D933,LARGE(INDEX(ISNUMBER(--MID(feed!D933,ROW($1:$19),1))*
ROW($1:$19),0),ROW($1:$19))+1,1)*10^ROW($1:$19)/10)</f>
        <v>8</v>
      </c>
      <c r="E932">
        <f>SUMPRODUCT(MID(0&amp;feed!E933,LARGE(INDEX(ISNUMBER(--MID(feed!E933,ROW($1:$19),1))*
ROW($1:$19),0),ROW($1:$19))+1,1)*10^ROW($1:$19)/10)</f>
        <v>0</v>
      </c>
      <c r="F932" t="str">
        <f>feed!F933</f>
        <v>Finest of the 19th century</v>
      </c>
      <c r="G932" t="str">
        <f>feed!G933</f>
        <v>Gandhi-like</v>
      </c>
      <c r="H932">
        <f>SUMPRODUCT(MID(0&amp;feed!H933,LARGE(INDEX(ISNUMBER(--MID(feed!H933,ROW($1:$1),1))*
ROW($1:$1),0),ROW($1:$1))+1,1)*10^ROW($1:$1)/10)</f>
        <v>0</v>
      </c>
      <c r="I932" t="str">
        <f>feed!I933</f>
        <v>Undisciplined Rabble</v>
      </c>
      <c r="J932">
        <f>SUMPRODUCT(MID(0&amp;feed!J933,LARGE(INDEX(ISNUMBER(--MID(feed!J933,ROW($1:$19),1))*
ROW($1:$19),0),ROW($1:$19))+1,1)*10^ROW($1:$19)/10)</f>
        <v>14</v>
      </c>
      <c r="K932">
        <f>SUMPRODUCT(MID(0&amp;feed!K933,LARGE(INDEX(ISNUMBER(--MID(feed!K933,ROW($1:$19),1))*
ROW($1:$19),0),ROW($1:$19))+1,1)*10^ROW($1:$19)/10)</f>
        <v>2</v>
      </c>
      <c r="L932">
        <f>SUMPRODUCT(MID(0&amp;feed!L933,LARGE(INDEX(ISNUMBER(--MID(feed!L933,ROW($1:$19),1))*
ROW($1:$19),0),ROW($1:$19))+1,1)*10^ROW($1:$19)/10)</f>
        <v>2</v>
      </c>
      <c r="M932" t="str">
        <f>feed!M933</f>
        <v>Free Market</v>
      </c>
      <c r="N932">
        <f>SUMPRODUCT(MID(0&amp;feed!N933,LARGE(INDEX(ISNUMBER(--MID(feed!N933,ROW($1:$5),1))*
ROW($1:$5),0),ROW($1:$5))+1,1)*10^ROW($1:$5)/10)</f>
        <v>410</v>
      </c>
      <c r="O932">
        <f>SUMPRODUCT(MID(0&amp;feed!O933,LARGE(INDEX(ISNUMBER(--MID(feed!O933,ROW($1:$5),1))*
ROW($1:$5),0),ROW($1:$5))+1,1)*10^ROW($1:$5)/10)</f>
        <v>3260</v>
      </c>
      <c r="P932" t="str">
        <f>feed!P933</f>
        <v>Untapped</v>
      </c>
      <c r="Q932">
        <f>IF(P932=0,40, IF(P932="Depleted",0, IF(P932="Near Depletion",10, IF(P932="Plentiful",70, IF(P932="Untapped",90,"Error")))))</f>
        <v>90</v>
      </c>
      <c r="R932" t="str">
        <f>feed!Q933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feed!R933</f>
        <v>Atlas</v>
      </c>
      <c r="U932" t="str">
        <f>feed!S933</f>
        <v>United States</v>
      </c>
      <c r="V932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2" t="str">
        <f>feed!U933</f>
        <v>http://blocgame.com/stats.php?id=64735</v>
      </c>
      <c r="X932" s="4">
        <f>SUMPRODUCT(MID(0&amp;feed!V933,LARGE(INDEX(ISNUMBER(--MID(feed!V933,ROW($1:$5),1))*
ROW($1:$5),0),ROW($1:$5))+1,1)*10^ROW($1:$5)/10)</f>
        <v>0</v>
      </c>
      <c r="Y932">
        <f>feed!W933</f>
        <v>0</v>
      </c>
      <c r="Z932" s="4">
        <f>V932-H932*750-K932*375-L932*375</f>
        <v>18500</v>
      </c>
      <c r="AA932" s="8">
        <f>V932/N932</f>
        <v>48.780487804878049</v>
      </c>
      <c r="AB932" s="4">
        <f>N932/6</f>
        <v>68.333333333333329</v>
      </c>
      <c r="AC932" s="4">
        <f>V932/6</f>
        <v>3333.3333333333335</v>
      </c>
    </row>
    <row r="933" spans="1:29" x14ac:dyDescent="0.25">
      <c r="A933" t="str">
        <f>feed!A934</f>
        <v>mylifeformeme</v>
      </c>
      <c r="B933" t="str">
        <f>feed!B934</f>
        <v>mylifeformeme</v>
      </c>
      <c r="C933">
        <f>feed!C934</f>
        <v>0</v>
      </c>
      <c r="D933">
        <f>SUMPRODUCT(MID(0&amp;feed!D934,LARGE(INDEX(ISNUMBER(--MID(feed!D934,ROW($1:$19),1))*
ROW($1:$19),0),ROW($1:$19))+1,1)*10^ROW($1:$19)/10)</f>
        <v>8</v>
      </c>
      <c r="E933">
        <f>SUMPRODUCT(MID(0&amp;feed!E934,LARGE(INDEX(ISNUMBER(--MID(feed!E934,ROW($1:$19),1))*
ROW($1:$19),0),ROW($1:$19))+1,1)*10^ROW($1:$19)/10)</f>
        <v>0</v>
      </c>
      <c r="F933" t="str">
        <f>feed!F934</f>
        <v>Finest of the 19th century</v>
      </c>
      <c r="G933" t="str">
        <f>feed!G934</f>
        <v>Gandhi-like</v>
      </c>
      <c r="H933">
        <f>SUMPRODUCT(MID(0&amp;feed!H934,LARGE(INDEX(ISNUMBER(--MID(feed!H934,ROW($1:$1),1))*
ROW($1:$1),0),ROW($1:$1))+1,1)*10^ROW($1:$1)/10)</f>
        <v>0</v>
      </c>
      <c r="I933" t="str">
        <f>feed!I934</f>
        <v>Poor</v>
      </c>
      <c r="J933">
        <f>SUMPRODUCT(MID(0&amp;feed!J934,LARGE(INDEX(ISNUMBER(--MID(feed!J934,ROW($1:$19),1))*
ROW($1:$19),0),ROW($1:$19))+1,1)*10^ROW($1:$19)/10)</f>
        <v>14</v>
      </c>
      <c r="K933">
        <f>SUMPRODUCT(MID(0&amp;feed!K934,LARGE(INDEX(ISNUMBER(--MID(feed!K934,ROW($1:$19),1))*
ROW($1:$19),0),ROW($1:$19))+1,1)*10^ROW($1:$19)/10)</f>
        <v>2</v>
      </c>
      <c r="L933">
        <f>SUMPRODUCT(MID(0&amp;feed!L934,LARGE(INDEX(ISNUMBER(--MID(feed!L934,ROW($1:$19),1))*
ROW($1:$19),0),ROW($1:$19))+1,1)*10^ROW($1:$19)/10)</f>
        <v>2</v>
      </c>
      <c r="M933" t="str">
        <f>feed!M934</f>
        <v>Free Market</v>
      </c>
      <c r="N933">
        <f>SUMPRODUCT(MID(0&amp;feed!N934,LARGE(INDEX(ISNUMBER(--MID(feed!N934,ROW($1:$5),1))*
ROW($1:$5),0),ROW($1:$5))+1,1)*10^ROW($1:$5)/10)</f>
        <v>410</v>
      </c>
      <c r="O933">
        <f>SUMPRODUCT(MID(0&amp;feed!O934,LARGE(INDEX(ISNUMBER(--MID(feed!O934,ROW($1:$5),1))*
ROW($1:$5),0),ROW($1:$5))+1,1)*10^ROW($1:$5)/10)</f>
        <v>3997</v>
      </c>
      <c r="P933" t="str">
        <f>feed!P934</f>
        <v>Untapped</v>
      </c>
      <c r="Q933">
        <f>IF(P933=0,40, IF(P933="Depleted",0, IF(P933="Near Depletion",10, IF(P933="Plentiful",70, IF(P933="Untapped",90,"Error")))))</f>
        <v>90</v>
      </c>
      <c r="R933" t="str">
        <f>feed!Q934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feed!R934</f>
        <v>Egypt</v>
      </c>
      <c r="U933" t="str">
        <f>feed!S934</f>
        <v>United States</v>
      </c>
      <c r="V933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933" t="str">
        <f>feed!U934</f>
        <v>http://blocgame.com/stats.php?id=64829</v>
      </c>
      <c r="X933" s="4">
        <f>SUMPRODUCT(MID(0&amp;feed!V934,LARGE(INDEX(ISNUMBER(--MID(feed!V934,ROW($1:$5),1))*
ROW($1:$5),0),ROW($1:$5))+1,1)*10^ROW($1:$5)/10)</f>
        <v>0</v>
      </c>
      <c r="Y933">
        <f>feed!W934</f>
        <v>0</v>
      </c>
      <c r="Z933" s="4">
        <f>V933-H933*750-K933*375-L933*375</f>
        <v>15000</v>
      </c>
      <c r="AA933" s="8">
        <f>V933/N933</f>
        <v>40.243902439024389</v>
      </c>
      <c r="AB933" s="4">
        <f>N933/6</f>
        <v>68.333333333333329</v>
      </c>
      <c r="AC933" s="4">
        <f>V933/6</f>
        <v>2750</v>
      </c>
    </row>
    <row r="934" spans="1:29" x14ac:dyDescent="0.25">
      <c r="A934" t="str">
        <f>feed!A930</f>
        <v>Snusers</v>
      </c>
      <c r="B934" t="str">
        <f>feed!B930</f>
        <v>Snuupy</v>
      </c>
      <c r="C934" t="str">
        <f>feed!C930</f>
        <v>The Order</v>
      </c>
      <c r="D934">
        <f>SUMPRODUCT(MID(0&amp;feed!D930,LARGE(INDEX(ISNUMBER(--MID(feed!D930,ROW($1:$19),1))*
ROW($1:$19),0),ROW($1:$19))+1,1)*10^ROW($1:$19)/10)</f>
        <v>259</v>
      </c>
      <c r="E934">
        <f>SUMPRODUCT(MID(0&amp;feed!E930,LARGE(INDEX(ISNUMBER(--MID(feed!E930,ROW($1:$19),1))*
ROW($1:$19),0),ROW($1:$19))+1,1)*10^ROW($1:$19)/10)</f>
        <v>16</v>
      </c>
      <c r="F934" t="str">
        <f>feed!F930</f>
        <v>Almost Modern</v>
      </c>
      <c r="G934" t="str">
        <f>feed!G930</f>
        <v>Gandhi-like</v>
      </c>
      <c r="H934">
        <f>SUMPRODUCT(MID(0&amp;feed!H930,LARGE(INDEX(ISNUMBER(--MID(feed!H930,ROW($1:$1),1))*
ROW($1:$1),0),ROW($1:$1))+1,1)*10^ROW($1:$1)/10)</f>
        <v>8</v>
      </c>
      <c r="I934" t="str">
        <f>feed!I930</f>
        <v>Good</v>
      </c>
      <c r="J934">
        <f>SUMPRODUCT(MID(0&amp;feed!J930,LARGE(INDEX(ISNUMBER(--MID(feed!J930,ROW($1:$19),1))*
ROW($1:$19),0),ROW($1:$19))+1,1)*10^ROW($1:$19)/10)</f>
        <v>0</v>
      </c>
      <c r="K934">
        <f>SUMPRODUCT(MID(0&amp;feed!K930,LARGE(INDEX(ISNUMBER(--MID(feed!K930,ROW($1:$19),1))*
ROW($1:$19),0),ROW($1:$19))+1,1)*10^ROW($1:$19)/10)</f>
        <v>110</v>
      </c>
      <c r="L934">
        <f>SUMPRODUCT(MID(0&amp;feed!L930,LARGE(INDEX(ISNUMBER(--MID(feed!L930,ROW($1:$19),1))*
ROW($1:$19),0),ROW($1:$19))+1,1)*10^ROW($1:$19)/10)</f>
        <v>0</v>
      </c>
      <c r="M934" t="str">
        <f>feed!M930</f>
        <v>Free Market</v>
      </c>
      <c r="N934">
        <f>SUMPRODUCT(MID(0&amp;feed!N930,LARGE(INDEX(ISNUMBER(--MID(feed!N930,ROW($1:$5),1))*
ROW($1:$5),0),ROW($1:$5))+1,1)*10^ROW($1:$5)/10)</f>
        <v>410</v>
      </c>
      <c r="O934">
        <f>SUMPRODUCT(MID(0&amp;feed!O930,LARGE(INDEX(ISNUMBER(--MID(feed!O930,ROW($1:$5),1))*
ROW($1:$5),0),ROW($1:$5))+1,1)*10^ROW($1:$5)/10)</f>
        <v>7382</v>
      </c>
      <c r="P934">
        <f>feed!P930</f>
        <v>0</v>
      </c>
      <c r="Q934">
        <f>IF(P934=0,40, IF(P934="Depleted",0, IF(P934="Near Depletion",10, IF(P934="Plentiful",70, IF(P934="Untapped",90,"Error")))))</f>
        <v>40</v>
      </c>
      <c r="R934" t="str">
        <f>feed!Q930</f>
        <v>Very Powerful</v>
      </c>
      <c r="S934">
        <f>IF(R934="None",0, IF(R934="Meagre",1.5, IF(R934="Small",3, IF(R934="Mediocre",4.5, IF(R934="Somewhat Large",6, IF(R934="Large",7.5, IF(R934="Powerful",9, IF(R934="Very Powerful",10,"Error"))))))))</f>
        <v>10</v>
      </c>
      <c r="T934" t="str">
        <f>feed!R930</f>
        <v>The Subcontinent</v>
      </c>
      <c r="U934" t="str">
        <f>feed!S930</f>
        <v>Neutral</v>
      </c>
      <c r="V93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934" t="str">
        <f>feed!U930</f>
        <v>http://blocgame.com/stats.php?id=58336</v>
      </c>
      <c r="X934" s="4">
        <f>SUMPRODUCT(MID(0&amp;feed!V930,LARGE(INDEX(ISNUMBER(--MID(feed!V930,ROW($1:$5),1))*
ROW($1:$5),0),ROW($1:$5))+1,1)*10^ROW($1:$5)/10)</f>
        <v>0</v>
      </c>
      <c r="Y934">
        <f>feed!W930</f>
        <v>0</v>
      </c>
      <c r="Z934" s="4">
        <f>V934-H934*750-K934*375-L934*375</f>
        <v>79131</v>
      </c>
      <c r="AA934" s="8">
        <f>V934/N934</f>
        <v>308.24634146341464</v>
      </c>
      <c r="AB934" s="4">
        <f>N934/6</f>
        <v>68.333333333333329</v>
      </c>
      <c r="AC934" s="4">
        <f>V934/6</f>
        <v>21063.5</v>
      </c>
    </row>
    <row r="935" spans="1:29" x14ac:dyDescent="0.25">
      <c r="A935" t="str">
        <f>feed!A935</f>
        <v>SomaliFarmers</v>
      </c>
      <c r="B935" t="str">
        <f>feed!B935</f>
        <v>dynastylord</v>
      </c>
      <c r="C935">
        <f>feed!C935</f>
        <v>0</v>
      </c>
      <c r="D935">
        <f>SUMPRODUCT(MID(0&amp;feed!D935,LARGE(INDEX(ISNUMBER(--MID(feed!D935,ROW($1:$19),1))*
ROW($1:$19),0),ROW($1:$19))+1,1)*10^ROW($1:$19)/10)</f>
        <v>10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7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407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feed!R935</f>
        <v>Congo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935" t="str">
        <f>feed!U935</f>
        <v>http://blocgame.com/stats.php?id=64225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7605</v>
      </c>
      <c r="AA935" s="8">
        <f>V935/N935</f>
        <v>21.44963144963145</v>
      </c>
      <c r="AB935" s="4">
        <f>N935/6</f>
        <v>67.833333333333329</v>
      </c>
      <c r="AC935" s="4">
        <f>V935/6</f>
        <v>1455</v>
      </c>
    </row>
    <row r="936" spans="1:29" x14ac:dyDescent="0.25">
      <c r="A936" t="str">
        <f>feed!A937</f>
        <v>Nautique</v>
      </c>
      <c r="B936" t="str">
        <f>feed!B937</f>
        <v>wayneeconomist</v>
      </c>
      <c r="C936" t="str">
        <f>feed!C937</f>
        <v>Steel Brotherhood</v>
      </c>
      <c r="D936">
        <f>SUMPRODUCT(MID(0&amp;feed!D937,LARGE(INDEX(ISNUMBER(--MID(feed!D937,ROW($1:$19),1))*
ROW($1:$19),0),ROW($1:$19))+1,1)*10^ROW($1:$19)/10)</f>
        <v>9</v>
      </c>
      <c r="E936">
        <f>SUMPRODUCT(MID(0&amp;feed!E937,LARGE(INDEX(ISNUMBER(--MID(feed!E937,ROW($1:$19),1))*
ROW($1:$19),0),ROW($1:$19))+1,1)*10^ROW($1:$19)/10)</f>
        <v>2</v>
      </c>
      <c r="F936" t="str">
        <f>feed!F937</f>
        <v>Korean War surplus</v>
      </c>
      <c r="G936" t="str">
        <f>feed!G937</f>
        <v>Gandhi-like</v>
      </c>
      <c r="H936">
        <f>SUMPRODUCT(MID(0&amp;feed!H937,LARGE(INDEX(ISNUMBER(--MID(feed!H937,ROW($1:$1),1))*
ROW($1:$1),0),ROW($1:$1))+1,1)*10^ROW($1:$1)/10)</f>
        <v>6</v>
      </c>
      <c r="I936" t="str">
        <f>feed!I937</f>
        <v>Poor</v>
      </c>
      <c r="J936">
        <f>SUMPRODUCT(MID(0&amp;feed!J937,LARGE(INDEX(ISNUMBER(--MID(feed!J937,ROW($1:$19),1))*
ROW($1:$19),0),ROW($1:$19))+1,1)*10^ROW($1:$19)/10)</f>
        <v>4</v>
      </c>
      <c r="K936">
        <f>SUMPRODUCT(MID(0&amp;feed!K937,LARGE(INDEX(ISNUMBER(--MID(feed!K937,ROW($1:$19),1))*
ROW($1:$19),0),ROW($1:$19))+1,1)*10^ROW($1:$19)/10)</f>
        <v>16</v>
      </c>
      <c r="L936">
        <f>SUMPRODUCT(MID(0&amp;feed!L937,LARGE(INDEX(ISNUMBER(--MID(feed!L937,ROW($1:$19),1))*
ROW($1:$19),0),ROW($1:$19))+1,1)*10^ROW($1:$19)/10)</f>
        <v>7</v>
      </c>
      <c r="M936" t="str">
        <f>feed!M937</f>
        <v>Free Market</v>
      </c>
      <c r="N936">
        <f>SUMPRODUCT(MID(0&amp;feed!N937,LARGE(INDEX(ISNUMBER(--MID(feed!N937,ROW($1:$5),1))*
ROW($1:$5),0),ROW($1:$5))+1,1)*10^ROW($1:$5)/10)</f>
        <v>406</v>
      </c>
      <c r="O936">
        <f>SUMPRODUCT(MID(0&amp;feed!O937,LARGE(INDEX(ISNUMBER(--MID(feed!O937,ROW($1:$5),1))*
ROW($1:$5),0),ROW($1:$5))+1,1)*10^ROW($1:$5)/10)</f>
        <v>1226</v>
      </c>
      <c r="P936" t="str">
        <f>feed!P937</f>
        <v>Untapped</v>
      </c>
      <c r="Q936">
        <f>IF(P936=0,40, IF(P936="Depleted",0, IF(P936="Near Depletion",10, IF(P936="Plentiful",70, IF(P936="Untapped",90,"Error")))))</f>
        <v>90</v>
      </c>
      <c r="R936" t="str">
        <f>feed!Q937</f>
        <v>Large</v>
      </c>
      <c r="S936">
        <f>IF(R936="None",0, IF(R936="Meagre",1.5, IF(R936="Small",3, IF(R936="Mediocre",4.5, IF(R936="Somewhat Large",6, IF(R936="Large",7.5, IF(R936="Powerful",9, IF(R936="Very Powerful",10,"Error"))))))))</f>
        <v>7.5</v>
      </c>
      <c r="T936" t="str">
        <f>feed!R937</f>
        <v>The Subcontinent</v>
      </c>
      <c r="U936" t="str">
        <f>feed!S937</f>
        <v>Soviet Union</v>
      </c>
      <c r="V93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936" t="str">
        <f>feed!U937</f>
        <v>http://blocgame.com/stats.php?id=58443</v>
      </c>
      <c r="X936" s="4">
        <f>SUMPRODUCT(MID(0&amp;feed!V937,LARGE(INDEX(ISNUMBER(--MID(feed!V937,ROW($1:$5),1))*
ROW($1:$5),0),ROW($1:$5))+1,1)*10^ROW($1:$5)/10)</f>
        <v>0</v>
      </c>
      <c r="Y936">
        <f>feed!W937</f>
        <v>0</v>
      </c>
      <c r="Z936" s="4">
        <f>V936-H936*750-K936*375-L936*375</f>
        <v>21304</v>
      </c>
      <c r="AA936" s="8">
        <f>V936/N936</f>
        <v>84.800492610837438</v>
      </c>
      <c r="AB936" s="4">
        <f>N936/6</f>
        <v>67.666666666666671</v>
      </c>
      <c r="AC936" s="4">
        <f>V936/6</f>
        <v>5738.166666666667</v>
      </c>
    </row>
    <row r="937" spans="1:29" x14ac:dyDescent="0.25">
      <c r="A937" t="str">
        <f>feed!A936</f>
        <v>Kirgazstan</v>
      </c>
      <c r="B937" t="str">
        <f>feed!B936</f>
        <v>Solon4ak</v>
      </c>
      <c r="C937">
        <f>feed!C936</f>
        <v>0</v>
      </c>
      <c r="D937">
        <f>SUMPRODUCT(MID(0&amp;feed!D936,LARGE(INDEX(ISNUMBER(--MID(feed!D936,ROW($1:$19),1))*
ROW($1:$19),0),ROW($1:$19))+1,1)*10^ROW($1:$19)/10)</f>
        <v>0</v>
      </c>
      <c r="E937">
        <f>SUMPRODUCT(MID(0&amp;feed!E936,LARGE(INDEX(ISNUMBER(--MID(feed!E936,ROW($1:$19),1))*
ROW($1:$19),0),ROW($1:$19))+1,1)*10^ROW($1:$19)/10)</f>
        <v>0</v>
      </c>
      <c r="F937" t="str">
        <f>feed!F936</f>
        <v>Finest of the 19th century</v>
      </c>
      <c r="G937" t="str">
        <f>feed!G936</f>
        <v>Angelic</v>
      </c>
      <c r="H937">
        <f>SUMPRODUCT(MID(0&amp;feed!H936,LARGE(INDEX(ISNUMBER(--MID(feed!H936,ROW($1:$1),1))*
ROW($1:$1),0),ROW($1:$1))+1,1)*10^ROW($1:$1)/10)</f>
        <v>0</v>
      </c>
      <c r="I937" t="str">
        <f>feed!I936</f>
        <v>Standard</v>
      </c>
      <c r="J937">
        <f>SUMPRODUCT(MID(0&amp;feed!J936,LARGE(INDEX(ISNUMBER(--MID(feed!J936,ROW($1:$19),1))*
ROW($1:$19),0),ROW($1:$19))+1,1)*10^ROW($1:$19)/10)</f>
        <v>86</v>
      </c>
      <c r="K937">
        <f>SUMPRODUCT(MID(0&amp;feed!K936,LARGE(INDEX(ISNUMBER(--MID(feed!K936,ROW($1:$19),1))*
ROW($1:$19),0),ROW($1:$19))+1,1)*10^ROW($1:$19)/10)</f>
        <v>2</v>
      </c>
      <c r="L937">
        <f>SUMPRODUCT(MID(0&amp;feed!L936,LARGE(INDEX(ISNUMBER(--MID(feed!L936,ROW($1:$19),1))*
ROW($1:$19),0),ROW($1:$19))+1,1)*10^ROW($1:$19)/10)</f>
        <v>0</v>
      </c>
      <c r="M937" t="str">
        <f>feed!M936</f>
        <v>Central Planning</v>
      </c>
      <c r="N937">
        <f>SUMPRODUCT(MID(0&amp;feed!N936,LARGE(INDEX(ISNUMBER(--MID(feed!N936,ROW($1:$5),1))*
ROW($1:$5),0),ROW($1:$5))+1,1)*10^ROW($1:$5)/10)</f>
        <v>406</v>
      </c>
      <c r="O937">
        <f>SUMPRODUCT(MID(0&amp;feed!O936,LARGE(INDEX(ISNUMBER(--MID(feed!O936,ROW($1:$5),1))*
ROW($1:$5),0),ROW($1:$5))+1,1)*10^ROW($1:$5)/10)</f>
        <v>0</v>
      </c>
      <c r="P937" t="str">
        <f>feed!P936</f>
        <v>Untapped</v>
      </c>
      <c r="Q937">
        <f>IF(P937=0,40, IF(P937="Depleted",0, IF(P937="Near Depletion",10, IF(P937="Plentiful",70, IF(P937="Untapped",90,"Error")))))</f>
        <v>90</v>
      </c>
      <c r="R937" t="str">
        <f>feed!Q936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feed!R936</f>
        <v>Indochina</v>
      </c>
      <c r="U937" t="str">
        <f>feed!S936</f>
        <v>Neutral</v>
      </c>
      <c r="V93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7" t="str">
        <f>feed!U936</f>
        <v>http://blocgame.com/stats.php?id=55341</v>
      </c>
      <c r="X937" s="4">
        <f>SUMPRODUCT(MID(0&amp;feed!V936,LARGE(INDEX(ISNUMBER(--MID(feed!V936,ROW($1:$5),1))*
ROW($1:$5),0),ROW($1:$5))+1,1)*10^ROW($1:$5)/10)</f>
        <v>0</v>
      </c>
      <c r="Y937">
        <f>feed!W936</f>
        <v>0</v>
      </c>
      <c r="Z937" s="4">
        <f>V937-H937*750-K937*375-L937*375</f>
        <v>19250</v>
      </c>
      <c r="AA937" s="8">
        <f>V937/N937</f>
        <v>49.261083743842363</v>
      </c>
      <c r="AB937" s="4">
        <f>N937/6</f>
        <v>67.666666666666671</v>
      </c>
      <c r="AC937" s="4">
        <f>V937/6</f>
        <v>3333.3333333333335</v>
      </c>
    </row>
    <row r="938" spans="1:29" x14ac:dyDescent="0.25">
      <c r="A938" t="str">
        <f>feed!A938</f>
        <v>Coalition</v>
      </c>
      <c r="B938" t="str">
        <f>feed!B938</f>
        <v>Bilingo</v>
      </c>
      <c r="C938">
        <f>feed!C938</f>
        <v>0</v>
      </c>
      <c r="D938">
        <f>SUMPRODUCT(MID(0&amp;feed!D938,LARGE(INDEX(ISNUMBER(--MID(feed!D938,ROW($1:$19),1))*
ROW($1:$19),0),ROW($1:$19))+1,1)*10^ROW($1:$19)/10)</f>
        <v>19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5</v>
      </c>
      <c r="K938">
        <f>SUMPRODUCT(MID(0&amp;feed!K938,LARGE(INDEX(ISNUMBER(--MID(feed!K938,ROW($1:$19),1))*
ROW($1:$19),0),ROW($1:$19))+1,1)*10^ROW($1:$19)/10)</f>
        <v>5</v>
      </c>
      <c r="L938">
        <f>SUMPRODUCT(MID(0&amp;feed!L938,LARGE(INDEX(ISNUMBER(--MID(feed!L938,ROW($1:$19),1))*
ROW($1:$19),0),ROW($1:$19))+1,1)*10^ROW($1:$19)/10)</f>
        <v>1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406</v>
      </c>
      <c r="O938">
        <f>SUMPRODUCT(MID(0&amp;feed!O938,LARGE(INDEX(ISNUMBER(--MID(feed!O938,ROW($1:$5),1))*
ROW($1:$5),0),ROW($1:$5))+1,1)*10^ROW($1:$5)/10)</f>
        <v>381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Meagre</v>
      </c>
      <c r="S938">
        <f>IF(R938="None",0, IF(R938="Meagre",1.5, IF(R938="Small",3, IF(R938="Mediocre",4.5, IF(R938="Somewhat Large",6, IF(R938="Large",7.5, IF(R938="Powerful",9, IF(R938="Very Powerful",10,"Error"))))))))</f>
        <v>1.5</v>
      </c>
      <c r="T938" t="str">
        <f>feed!R938</f>
        <v>Mesoamerica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938" t="str">
        <f>feed!U938</f>
        <v>http://blocgame.com/stats.php?id=65008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17932</v>
      </c>
      <c r="AA938" s="8">
        <f>V938/N938</f>
        <v>49.709359605911331</v>
      </c>
      <c r="AB938" s="4">
        <f>N938/6</f>
        <v>67.666666666666671</v>
      </c>
      <c r="AC938" s="4">
        <f>V938/6</f>
        <v>3363.6666666666665</v>
      </c>
    </row>
    <row r="939" spans="1:29" x14ac:dyDescent="0.25">
      <c r="A939" t="str">
        <f>feed!A939</f>
        <v>Cheetos Fingers</v>
      </c>
      <c r="B939" t="str">
        <f>feed!B939</f>
        <v>Phantomir Putin</v>
      </c>
      <c r="C939" t="str">
        <f>feed!C939</f>
        <v>The Fallen</v>
      </c>
      <c r="D939">
        <f>SUMPRODUCT(MID(0&amp;feed!D939,LARGE(INDEX(ISNUMBER(--MID(feed!D939,ROW($1:$19),1))*
ROW($1:$19),0),ROW($1:$19))+1,1)*10^ROW($1:$19)/10)</f>
        <v>25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8</v>
      </c>
      <c r="K939">
        <f>SUMPRODUCT(MID(0&amp;feed!K939,LARGE(INDEX(ISNUMBER(--MID(feed!K939,ROW($1:$19),1))*
ROW($1:$19),0),ROW($1:$19))+1,1)*10^ROW($1:$19)/10)</f>
        <v>7</v>
      </c>
      <c r="L939">
        <f>SUMPRODUCT(MID(0&amp;feed!L939,LARGE(INDEX(ISNUMBER(--MID(feed!L939,ROW($1:$19),1))*
ROW($1:$19),0),ROW($1:$19))+1,1)*10^ROW($1:$19)/10)</f>
        <v>2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406</v>
      </c>
      <c r="O939">
        <f>SUMPRODUCT(MID(0&amp;feed!O939,LARGE(INDEX(ISNUMBER(--MID(feed!O939,ROW($1:$5),1))*
ROW($1:$5),0),ROW($1:$5))+1,1)*10^ROW($1:$5)/10)</f>
        <v>319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Small</v>
      </c>
      <c r="S939">
        <f>IF(R939="None",0, IF(R939="Meagre",1.5, IF(R939="Small",3, IF(R939="Mediocre",4.5, IF(R939="Somewhat Large",6, IF(R939="Large",7.5, IF(R939="Powerful",9, IF(R939="Very Powerful",10,"Error"))))))))</f>
        <v>3</v>
      </c>
      <c r="T939" t="str">
        <f>feed!R939</f>
        <v>Guinea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939" t="str">
        <f>feed!U939</f>
        <v>http://blocgame.com/stats.php?id=65144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20414</v>
      </c>
      <c r="AA939" s="8">
        <f>V939/N939</f>
        <v>58.593596059113302</v>
      </c>
      <c r="AB939" s="4">
        <f>N939/6</f>
        <v>67.666666666666671</v>
      </c>
      <c r="AC939" s="4">
        <f>V939/6</f>
        <v>3964.8333333333335</v>
      </c>
    </row>
    <row r="940" spans="1:29" x14ac:dyDescent="0.25">
      <c r="A940" t="str">
        <f>feed!A940</f>
        <v>Aminia</v>
      </c>
      <c r="B940" t="str">
        <f>feed!B940</f>
        <v>WashNats</v>
      </c>
      <c r="C940">
        <f>feed!C940</f>
        <v>0</v>
      </c>
      <c r="D940">
        <f>SUMPRODUCT(MID(0&amp;feed!D940,LARGE(INDEX(ISNUMBER(--MID(feed!D940,ROW($1:$19),1))*
ROW($1:$19),0),ROW($1:$19))+1,1)*10^ROW($1:$19)/10)</f>
        <v>40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Gandhi-like</v>
      </c>
      <c r="H940">
        <f>SUMPRODUCT(MID(0&amp;feed!H940,LARGE(INDEX(ISNUMBER(--MID(feed!H940,ROW($1:$1),1))*
ROW($1:$1),0),ROW($1:$1))+1,1)*10^ROW($1:$1)/10)</f>
        <v>0</v>
      </c>
      <c r="I940" t="str">
        <f>feed!I940</f>
        <v>Good</v>
      </c>
      <c r="J940">
        <f>SUMPRODUCT(MID(0&amp;feed!J940,LARGE(INDEX(ISNUMBER(--MID(feed!J940,ROW($1:$19),1))*
ROW($1:$19),0),ROW($1:$19))+1,1)*10^ROW($1:$19)/10)</f>
        <v>152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405</v>
      </c>
      <c r="O940">
        <f>SUMPRODUCT(MID(0&amp;feed!O940,LARGE(INDEX(ISNUMBER(--MID(feed!O940,ROW($1:$5),1))*
ROW($1:$5),0),ROW($1:$5))+1,1)*10^ROW($1:$5)/10)</f>
        <v>21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Caribbean</v>
      </c>
      <c r="U940" t="str">
        <f>feed!S940</f>
        <v>United States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940" t="str">
        <f>feed!U940</f>
        <v>http://blocgame.com/stats.php?id=59913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15463</v>
      </c>
      <c r="AA940" s="8">
        <f>V940/N940</f>
        <v>40.032098765432096</v>
      </c>
      <c r="AB940" s="4">
        <f>N940/6</f>
        <v>67.5</v>
      </c>
      <c r="AC940" s="4">
        <f>V940/6</f>
        <v>2702.1666666666665</v>
      </c>
    </row>
    <row r="941" spans="1:29" x14ac:dyDescent="0.25">
      <c r="A941" t="str">
        <f>feed!A941</f>
        <v>SuperDuper</v>
      </c>
      <c r="B941" t="str">
        <f>feed!B941</f>
        <v>Jose Miguel</v>
      </c>
      <c r="C941">
        <f>feed!C941</f>
        <v>0</v>
      </c>
      <c r="D941">
        <f>SUMPRODUCT(MID(0&amp;feed!D941,LARGE(INDEX(ISNUMBER(--MID(feed!D941,ROW($1:$19),1))*
ROW($1:$19),0),ROW($1:$19))+1,1)*10^ROW($1:$19)/10)</f>
        <v>8</v>
      </c>
      <c r="E941">
        <f>SUMPRODUCT(MID(0&amp;feed!E941,LARGE(INDEX(ISNUMBER(--MID(feed!E941,ROW($1:$19),1))*
ROW($1:$19),0),ROW($1:$19))+1,1)*10^ROW($1:$19)/10)</f>
        <v>0</v>
      </c>
      <c r="F941" t="str">
        <f>feed!F941</f>
        <v>Second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57</v>
      </c>
      <c r="K941">
        <f>SUMPRODUCT(MID(0&amp;feed!K941,LARGE(INDEX(ISNUMBER(--MID(feed!K941,ROW($1:$19),1))*
ROW($1:$19),0),ROW($1:$19))+1,1)*10^ROW($1:$19)/10)</f>
        <v>3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405</v>
      </c>
      <c r="O941">
        <f>SUMPRODUCT(MID(0&amp;feed!O941,LARGE(INDEX(ISNUMBER(--MID(feed!O941,ROW($1:$5),1))*
ROW($1:$5),0),ROW($1:$5))+1,1)*10^ROW($1:$5)/10)</f>
        <v>45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Meagre</v>
      </c>
      <c r="S941">
        <f>IF(R941="None",0, IF(R941="Meagre",1.5, IF(R941="Small",3, IF(R941="Mediocre",4.5, IF(R941="Somewhat Large",6, IF(R941="Large",7.5, IF(R941="Powerful",9, IF(R941="Very Powerful",10,"Error"))))))))</f>
        <v>1.5</v>
      </c>
      <c r="T941" t="str">
        <f>feed!R941</f>
        <v>Mesoamerica</v>
      </c>
      <c r="U941" t="str">
        <f>feed!S941</f>
        <v>Soviet Union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941" t="str">
        <f>feed!U941</f>
        <v>http://blocgame.com/stats.php?id=64894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21064</v>
      </c>
      <c r="AA941" s="8">
        <f>V941/N941</f>
        <v>54.787654320987656</v>
      </c>
      <c r="AB941" s="4">
        <f>N941/6</f>
        <v>67.5</v>
      </c>
      <c r="AC941" s="4">
        <f>V941/6</f>
        <v>3698.1666666666665</v>
      </c>
    </row>
    <row r="942" spans="1:29" x14ac:dyDescent="0.25">
      <c r="A942" t="str">
        <f>feed!A942</f>
        <v>merlinidota</v>
      </c>
      <c r="B942" t="str">
        <f>feed!B942</f>
        <v>merlinidota</v>
      </c>
      <c r="C942">
        <f>feed!C942</f>
        <v>0</v>
      </c>
      <c r="D942">
        <f>SUMPRODUCT(MID(0&amp;feed!D942,LARGE(INDEX(ISNUMBER(--MID(feed!D942,ROW($1:$19),1))*
ROW($1:$19),0),ROW($1:$19))+1,1)*10^ROW($1:$19)/10)</f>
        <v>8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Normal</v>
      </c>
      <c r="H942">
        <f>SUMPRODUCT(MID(0&amp;feed!H942,LARGE(INDEX(ISNUMBER(--MID(feed!H942,ROW($1:$1),1))*
ROW($1:$1),0),ROW($1:$1))+1,1)*10^ROW($1:$1)/10)</f>
        <v>0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11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402</v>
      </c>
      <c r="O942">
        <f>SUMPRODUCT(MID(0&amp;feed!O942,LARGE(INDEX(ISNUMBER(--MID(feed!O942,ROW($1:$5),1))*
ROW($1:$5),0),ROW($1:$5))+1,1)*10^ROW($1:$5)/10)</f>
        <v>2645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feed!R942</f>
        <v>Egypt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942" t="str">
        <f>feed!U942</f>
        <v>http://blocgame.com/stats.php?id=64846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9845</v>
      </c>
      <c r="AA942" s="8">
        <f>V942/N942</f>
        <v>28.221393034825869</v>
      </c>
      <c r="AB942" s="4">
        <f>N942/6</f>
        <v>67</v>
      </c>
      <c r="AC942" s="4">
        <f>V942/6</f>
        <v>1890.8333333333333</v>
      </c>
    </row>
    <row r="943" spans="1:29" x14ac:dyDescent="0.25">
      <c r="A943" t="str">
        <f>feed!A943</f>
        <v>Grenan</v>
      </c>
      <c r="B943" t="str">
        <f>feed!B943</f>
        <v>Alistair Kenovack</v>
      </c>
      <c r="C943">
        <f>feed!C943</f>
        <v>0</v>
      </c>
      <c r="D943">
        <f>SUMPRODUCT(MID(0&amp;feed!D943,LARGE(INDEX(ISNUMBER(--MID(feed!D943,ROW($1:$19),1))*
ROW($1:$19),0),ROW($1:$19))+1,1)*10^ROW($1:$19)/10)</f>
        <v>12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1</v>
      </c>
      <c r="I943" t="str">
        <f>feed!I943</f>
        <v>Poor</v>
      </c>
      <c r="J943">
        <f>SUMPRODUCT(MID(0&amp;feed!J943,LARGE(INDEX(ISNUMBER(--MID(feed!J943,ROW($1:$19),1))*
ROW($1:$19),0),ROW($1:$19))+1,1)*10^ROW($1:$19)/10)</f>
        <v>24</v>
      </c>
      <c r="K943">
        <f>SUMPRODUCT(MID(0&amp;feed!K943,LARGE(INDEX(ISNUMBER(--MID(feed!K943,ROW($1:$19),1))*
ROW($1:$19),0),ROW($1:$19))+1,1)*10^ROW($1:$19)/10)</f>
        <v>3</v>
      </c>
      <c r="L943">
        <f>SUMPRODUCT(MID(0&amp;feed!L943,LARGE(INDEX(ISNUMBER(--MID(feed!L943,ROW($1:$19),1))*
ROW($1:$19),0),ROW($1:$19))+1,1)*10^ROW($1:$19)/10)</f>
        <v>1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402</v>
      </c>
      <c r="O943">
        <f>SUMPRODUCT(MID(0&amp;feed!O943,LARGE(INDEX(ISNUMBER(--MID(feed!O943,ROW($1:$5),1))*
ROW($1:$5),0),ROW($1:$5))+1,1)*10^ROW($1:$5)/10)</f>
        <v>1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Caribbean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943" t="str">
        <f>feed!U943</f>
        <v>http://blocgame.com/stats.php?id=65069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14085</v>
      </c>
      <c r="AA943" s="8">
        <f>V943/N943</f>
        <v>40.634328358208954</v>
      </c>
      <c r="AB943" s="4">
        <f>N943/6</f>
        <v>67</v>
      </c>
      <c r="AC943" s="4">
        <f>V943/6</f>
        <v>2722.5</v>
      </c>
    </row>
    <row r="944" spans="1:29" x14ac:dyDescent="0.25">
      <c r="A944" t="str">
        <f>feed!A944</f>
        <v>supplyblock</v>
      </c>
      <c r="B944" t="str">
        <f>feed!B944</f>
        <v>supplyblock</v>
      </c>
      <c r="C944">
        <f>feed!C944</f>
        <v>0</v>
      </c>
      <c r="D944">
        <f>SUMPRODUCT(MID(0&amp;feed!D944,LARGE(INDEX(ISNUMBER(--MID(feed!D944,ROW($1:$19),1))*
ROW($1:$19),0),ROW($1:$19))+1,1)*10^ROW($1:$19)/10)</f>
        <v>18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14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2</v>
      </c>
      <c r="M944" t="str">
        <f>feed!M944</f>
        <v>Free Market</v>
      </c>
      <c r="N944">
        <f>SUMPRODUCT(MID(0&amp;feed!N944,LARGE(INDEX(ISNUMBER(--MID(feed!N944,ROW($1:$5),1))*
ROW($1:$5),0),ROW($1:$5))+1,1)*10^ROW($1:$5)/10)</f>
        <v>401</v>
      </c>
      <c r="O944">
        <f>SUMPRODUCT(MID(0&amp;feed!O944,LARGE(INDEX(ISNUMBER(--MID(feed!O944,ROW($1:$5),1))*
ROW($1:$5),0),ROW($1:$5))+1,1)*10^ROW($1:$5)/10)</f>
        <v>3359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feed!R944</f>
        <v>Atlas</v>
      </c>
      <c r="U944" t="str">
        <f>feed!S944</f>
        <v>United States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http://blocgame.com/stats.php?id=64715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18500</v>
      </c>
      <c r="AA944" s="8">
        <f>V944/N944</f>
        <v>49.875311720698257</v>
      </c>
      <c r="AB944" s="4">
        <f>N944/6</f>
        <v>66.833333333333329</v>
      </c>
      <c r="AC944" s="4">
        <f>V944/6</f>
        <v>3333.3333333333335</v>
      </c>
    </row>
    <row r="945" spans="1:29" x14ac:dyDescent="0.25">
      <c r="A945" t="str">
        <f>feed!A945</f>
        <v>ninjasinpyjamas</v>
      </c>
      <c r="B945" t="str">
        <f>feed!B945</f>
        <v>ninjasinpyjamas</v>
      </c>
      <c r="C945">
        <f>feed!C945</f>
        <v>0</v>
      </c>
      <c r="D945">
        <f>SUMPRODUCT(MID(0&amp;feed!D945,LARGE(INDEX(ISNUMBER(--MID(feed!D945,ROW($1:$19),1))*
ROW($1:$19),0),ROW($1:$19))+1,1)*10^ROW($1:$19)/10)</f>
        <v>8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14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2</v>
      </c>
      <c r="M945" t="str">
        <f>feed!M945</f>
        <v>Free Market</v>
      </c>
      <c r="N945">
        <f>SUMPRODUCT(MID(0&amp;feed!N945,LARGE(INDEX(ISNUMBER(--MID(feed!N945,ROW($1:$5),1))*
ROW($1:$5),0),ROW($1:$5))+1,1)*10^ROW($1:$5)/10)</f>
        <v>401</v>
      </c>
      <c r="O945">
        <f>SUMPRODUCT(MID(0&amp;feed!O945,LARGE(INDEX(ISNUMBER(--MID(feed!O945,ROW($1:$5),1))*
ROW($1:$5),0),ROW($1:$5))+1,1)*10^ROW($1:$5)/10)</f>
        <v>3285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feed!R945</f>
        <v>Atlas</v>
      </c>
      <c r="U945" t="str">
        <f>feed!S945</f>
        <v>United States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http://blocgame.com/stats.php?id=64730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18500</v>
      </c>
      <c r="AA945" s="8">
        <f>V945/N945</f>
        <v>49.875311720698257</v>
      </c>
      <c r="AB945" s="4">
        <f>N945/6</f>
        <v>66.833333333333329</v>
      </c>
      <c r="AC945" s="4">
        <f>V945/6</f>
        <v>3333.3333333333335</v>
      </c>
    </row>
    <row r="946" spans="1:29" x14ac:dyDescent="0.25">
      <c r="A946" t="str">
        <f>feed!A946</f>
        <v>Kateriae</v>
      </c>
      <c r="B946" t="str">
        <f>feed!B946</f>
        <v>redsky</v>
      </c>
      <c r="C946" t="str">
        <f>feed!C946</f>
        <v>The Order</v>
      </c>
      <c r="D946">
        <f>SUMPRODUCT(MID(0&amp;feed!D946,LARGE(INDEX(ISNUMBER(--MID(feed!D946,ROW($1:$19),1))*
ROW($1:$19),0),ROW($1:$19))+1,1)*10^ROW($1:$19)/10)</f>
        <v>50</v>
      </c>
      <c r="E946">
        <f>SUMPRODUCT(MID(0&amp;feed!E946,LARGE(INDEX(ISNUMBER(--MID(feed!E946,ROW($1:$19),1))*
ROW($1:$19),0),ROW($1:$19))+1,1)*10^ROW($1:$19)/10)</f>
        <v>0</v>
      </c>
      <c r="F946" t="str">
        <f>feed!F946</f>
        <v>Second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1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3</v>
      </c>
      <c r="K946">
        <f>SUMPRODUCT(MID(0&amp;feed!K946,LARGE(INDEX(ISNUMBER(--MID(feed!K946,ROW($1:$19),1))*
ROW($1:$19),0),ROW($1:$19))+1,1)*10^ROW($1:$19)/10)</f>
        <v>5</v>
      </c>
      <c r="L946">
        <f>SUMPRODUCT(MID(0&amp;feed!L946,LARGE(INDEX(ISNUMBER(--MID(feed!L946,ROW($1:$19),1))*
ROW($1:$19),0),ROW($1:$19))+1,1)*10^ROW($1:$19)/10)</f>
        <v>2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400</v>
      </c>
      <c r="O946">
        <f>SUMPRODUCT(MID(0&amp;feed!O946,LARGE(INDEX(ISNUMBER(--MID(feed!O946,ROW($1:$5),1))*
ROW($1:$5),0),ROW($1:$5))+1,1)*10^ROW($1:$5)/10)</f>
        <v>465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Mediocre</v>
      </c>
      <c r="S946">
        <f>IF(R946="None",0, IF(R946="Meagre",1.5, IF(R946="Small",3, IF(R946="Mediocre",4.5, IF(R946="Somewhat Large",6, IF(R946="Large",7.5, IF(R946="Powerful",9, IF(R946="Very Powerful",10,"Error"))))))))</f>
        <v>4.5</v>
      </c>
      <c r="T946" t="str">
        <f>feed!R946</f>
        <v>Guinea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946" t="str">
        <f>feed!U946</f>
        <v>http://blocgame.com/stats.php?id=64503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19673</v>
      </c>
      <c r="AA946" s="8">
        <f>V946/N946</f>
        <v>57.62</v>
      </c>
      <c r="AB946" s="4">
        <f>N946/6</f>
        <v>66.666666666666671</v>
      </c>
      <c r="AC946" s="4">
        <f>V946/6</f>
        <v>3841.3333333333335</v>
      </c>
    </row>
    <row r="947" spans="1:29" x14ac:dyDescent="0.25">
      <c r="A947" t="str">
        <f>feed!A947</f>
        <v>Askya</v>
      </c>
      <c r="B947" t="str">
        <f>feed!B947</f>
        <v>EskimoKing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22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Good</v>
      </c>
      <c r="H947">
        <f>SUMPRODUCT(MID(0&amp;feed!H947,LARGE(INDEX(ISNUMBER(--MID(feed!H947,ROW($1:$1),1))*
ROW($1:$1),0),ROW($1:$1))+1,1)*10^ROW($1:$1)/10)</f>
        <v>0</v>
      </c>
      <c r="I947" t="str">
        <f>feed!I947</f>
        <v>Elite</v>
      </c>
      <c r="J947">
        <f>SUMPRODUCT(MID(0&amp;feed!J947,LARGE(INDEX(ISNUMBER(--MID(feed!J947,ROW($1:$19),1))*
ROW($1:$19),0),ROW($1:$19))+1,1)*10^ROW($1:$19)/10)</f>
        <v>12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400</v>
      </c>
      <c r="O947">
        <f>SUMPRODUCT(MID(0&amp;feed!O947,LARGE(INDEX(ISNUMBER(--MID(feed!O947,ROW($1:$5),1))*
ROW($1:$5),0),ROW($1:$5))+1,1)*10^ROW($1:$5)/10)</f>
        <v>348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Small</v>
      </c>
      <c r="S947">
        <f>IF(R947="None",0, IF(R947="Meagre",1.5, IF(R947="Small",3, IF(R947="Mediocre",4.5, IF(R947="Somewhat Large",6, IF(R947="Large",7.5, IF(R947="Powerful",9, IF(R947="Very Powerful",10,"Error"))))))))</f>
        <v>3</v>
      </c>
      <c r="T947" t="str">
        <f>feed!R947</f>
        <v>East Africa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947" t="str">
        <f>feed!U947</f>
        <v>http://blocgame.com/stats.php?id=65129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25287</v>
      </c>
      <c r="AA947" s="8">
        <f>V947/N947</f>
        <v>66.03</v>
      </c>
      <c r="AB947" s="4">
        <f>N947/6</f>
        <v>66.666666666666671</v>
      </c>
      <c r="AC947" s="4">
        <f>V947/6</f>
        <v>4402</v>
      </c>
    </row>
    <row r="948" spans="1:29" x14ac:dyDescent="0.25">
      <c r="A948" t="str">
        <f>feed!A948</f>
        <v>switzerdouch</v>
      </c>
      <c r="B948" t="str">
        <f>feed!B948</f>
        <v>yaboimtndew</v>
      </c>
      <c r="C948">
        <f>feed!C948</f>
        <v>0</v>
      </c>
      <c r="D948">
        <f>SUMPRODUCT(MID(0&amp;feed!D948,LARGE(INDEX(ISNUMBER(--MID(feed!D948,ROW($1:$19),1))*
ROW($1:$19),0),ROW($1:$19))+1,1)*10^ROW($1:$19)/10)</f>
        <v>1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Normal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14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399</v>
      </c>
      <c r="O948">
        <f>SUMPRODUCT(MID(0&amp;feed!O948,LARGE(INDEX(ISNUMBER(--MID(feed!O948,ROW($1:$5),1))*
ROW($1:$5),0),ROW($1:$5))+1,1)*10^ROW($1:$5)/10)</f>
        <v>121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feed!R948</f>
        <v>Mesoamerica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948" t="str">
        <f>feed!U948</f>
        <v>http://blocgame.com/stats.php?id=58997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4584</v>
      </c>
      <c r="AA948" s="8">
        <f>V948/N948</f>
        <v>13.368421052631579</v>
      </c>
      <c r="AB948" s="4">
        <f>N948/6</f>
        <v>66.5</v>
      </c>
      <c r="AC948" s="4">
        <f>V948/6</f>
        <v>889</v>
      </c>
    </row>
    <row r="949" spans="1:29" x14ac:dyDescent="0.25">
      <c r="A949" t="str">
        <f>feed!A949</f>
        <v>notidehunter</v>
      </c>
      <c r="B949" t="str">
        <f>feed!B949</f>
        <v>notidehunter</v>
      </c>
      <c r="C949">
        <f>feed!C949</f>
        <v>0</v>
      </c>
      <c r="D949">
        <f>SUMPRODUCT(MID(0&amp;feed!D949,LARGE(INDEX(ISNUMBER(--MID(feed!D949,ROW($1:$19),1))*
ROW($1:$19),0),ROW($1:$19))+1,1)*10^ROW($1:$19)/10)</f>
        <v>18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11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2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399</v>
      </c>
      <c r="O949">
        <f>SUMPRODUCT(MID(0&amp;feed!O949,LARGE(INDEX(ISNUMBER(--MID(feed!O949,ROW($1:$5),1))*
ROW($1:$5),0),ROW($1:$5))+1,1)*10^ROW($1:$5)/10)</f>
        <v>960</v>
      </c>
      <c r="P949" t="str">
        <f>feed!P949</f>
        <v>Untapped</v>
      </c>
      <c r="Q949">
        <f>IF(P949=0,40, IF(P949="Depleted",0, IF(P949="Near Depletion",10, IF(P949="Plentiful",70, IF(P949="Untapped",90,"Error")))))</f>
        <v>90</v>
      </c>
      <c r="R949" t="str">
        <f>feed!Q949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feed!R949</f>
        <v>Egypt</v>
      </c>
      <c r="U949" t="str">
        <f>feed!S949</f>
        <v>United States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http://blocgame.com/stats.php?id=64849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18500</v>
      </c>
      <c r="AA949" s="8">
        <f>V949/N949</f>
        <v>50.125313283208023</v>
      </c>
      <c r="AB949" s="4">
        <f>N949/6</f>
        <v>66.5</v>
      </c>
      <c r="AC949" s="4">
        <f>V949/6</f>
        <v>3333.3333333333335</v>
      </c>
    </row>
    <row r="950" spans="1:29" x14ac:dyDescent="0.25">
      <c r="A950" t="str">
        <f>feed!A950</f>
        <v>Svetia</v>
      </c>
      <c r="B950" t="str">
        <f>feed!B950</f>
        <v>VladyPut</v>
      </c>
      <c r="C950">
        <f>feed!C950</f>
        <v>0</v>
      </c>
      <c r="D950">
        <f>SUMPRODUCT(MID(0&amp;feed!D950,LARGE(INDEX(ISNUMBER(--MID(feed!D950,ROW($1:$19),1))*
ROW($1:$19),0),ROW($1:$19))+1,1)*10^ROW($1:$19)/10)</f>
        <v>25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Good</v>
      </c>
      <c r="J950">
        <f>SUMPRODUCT(MID(0&amp;feed!J950,LARGE(INDEX(ISNUMBER(--MID(feed!J950,ROW($1:$19),1))*
ROW($1:$19),0),ROW($1:$19))+1,1)*10^ROW($1:$19)/10)</f>
        <v>3</v>
      </c>
      <c r="K950">
        <f>SUMPRODUCT(MID(0&amp;feed!K950,LARGE(INDEX(ISNUMBER(--MID(feed!K950,ROW($1:$19),1))*
ROW($1:$19),0),ROW($1:$19))+1,1)*10^ROW($1:$19)/10)</f>
        <v>4</v>
      </c>
      <c r="L950">
        <f>SUMPRODUCT(MID(0&amp;feed!L950,LARGE(INDEX(ISNUMBER(--MID(feed!L950,ROW($1:$19),1))*
ROW($1:$19),0),ROW($1:$19))+1,1)*10^ROW($1:$19)/10)</f>
        <v>1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398</v>
      </c>
      <c r="O950">
        <f>SUMPRODUCT(MID(0&amp;feed!O950,LARGE(INDEX(ISNUMBER(--MID(feed!O950,ROW($1:$5),1))*
ROW($1:$5),0),ROW($1:$5))+1,1)*10^ROW($1:$5)/10)</f>
        <v>107</v>
      </c>
      <c r="P950" t="str">
        <f>feed!P950</f>
        <v>Untapped</v>
      </c>
      <c r="Q950">
        <f>IF(P950=0,40, IF(P950="Depleted",0, IF(P950="Near Depletion",10, IF(P950="Plentiful",70, IF(P950="Untapped",90,"Error")))))</f>
        <v>90</v>
      </c>
      <c r="R950" t="str">
        <f>feed!Q950</f>
        <v>Meagre</v>
      </c>
      <c r="S950">
        <f>IF(R950="None",0, IF(R950="Meagre",1.5, IF(R950="Small",3, IF(R950="Mediocre",4.5, IF(R950="Somewhat Large",6, IF(R950="Large",7.5, IF(R950="Powerful",9, IF(R950="Very Powerful",10,"Error"))))))))</f>
        <v>1.5</v>
      </c>
      <c r="T950" t="str">
        <f>feed!R950</f>
        <v>China</v>
      </c>
      <c r="U950" t="str">
        <f>feed!S950</f>
        <v>United States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http://blocgame.com/stats.php?id=64876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18125</v>
      </c>
      <c r="AA950" s="8">
        <f>V950/N950</f>
        <v>50.251256281407038</v>
      </c>
      <c r="AB950" s="4">
        <f>N950/6</f>
        <v>66.333333333333329</v>
      </c>
      <c r="AC950" s="4">
        <f>V950/6</f>
        <v>3333.3333333333335</v>
      </c>
    </row>
    <row r="951" spans="1:29" x14ac:dyDescent="0.25">
      <c r="A951" t="str">
        <f>feed!A951</f>
        <v>Puncak Alam</v>
      </c>
      <c r="B951" t="str">
        <f>feed!B951</f>
        <v>Abg Ami</v>
      </c>
      <c r="C951">
        <f>feed!C951</f>
        <v>0</v>
      </c>
      <c r="D951">
        <f>SUMPRODUCT(MID(0&amp;feed!D951,LARGE(INDEX(ISNUMBER(--MID(feed!D951,ROW($1:$19),1))*
ROW($1:$19),0),ROW($1:$19))+1,1)*10^ROW($1:$19)/10)</f>
        <v>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Good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19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396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Indochina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951" t="str">
        <f>feed!U951</f>
        <v>http://blocgame.com/stats.php?id=60373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12727</v>
      </c>
      <c r="AA951" s="8">
        <f>V951/N951</f>
        <v>34.032828282828284</v>
      </c>
      <c r="AB951" s="4">
        <f>N951/6</f>
        <v>66</v>
      </c>
      <c r="AC951" s="4">
        <f>V951/6</f>
        <v>2246.1666666666665</v>
      </c>
    </row>
    <row r="952" spans="1:29" x14ac:dyDescent="0.25">
      <c r="A952" t="str">
        <f>feed!A952</f>
        <v>weebsunite</v>
      </c>
      <c r="B952" t="str">
        <f>feed!B952</f>
        <v>weebsunite</v>
      </c>
      <c r="C952">
        <f>feed!C952</f>
        <v>0</v>
      </c>
      <c r="D952">
        <f>SUMPRODUCT(MID(0&amp;feed!D952,LARGE(INDEX(ISNUMBER(--MID(feed!D952,ROW($1:$19),1))*
ROW($1:$19),0),ROW($1:$19))+1,1)*10^ROW($1:$19)/10)</f>
        <v>4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Good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15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396</v>
      </c>
      <c r="O952">
        <f>SUMPRODUCT(MID(0&amp;feed!O952,LARGE(INDEX(ISNUMBER(--MID(feed!O952,ROW($1:$5),1))*
ROW($1:$5),0),ROW($1:$5))+1,1)*10^ROW($1:$5)/10)</f>
        <v>2274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feed!R952</f>
        <v>Atlas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952" t="str">
        <f>feed!U952</f>
        <v>http://blocgame.com/stats.php?id=64356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15000</v>
      </c>
      <c r="AA952" s="8">
        <f>V952/N952</f>
        <v>41.666666666666664</v>
      </c>
      <c r="AB952" s="4">
        <f>N952/6</f>
        <v>66</v>
      </c>
      <c r="AC952" s="4">
        <f>V952/6</f>
        <v>2750</v>
      </c>
    </row>
    <row r="953" spans="1:29" x14ac:dyDescent="0.25">
      <c r="A953" t="str">
        <f>feed!A953</f>
        <v>ggwplol</v>
      </c>
      <c r="B953" t="str">
        <f>feed!B953</f>
        <v>mpetersen4</v>
      </c>
      <c r="C953">
        <f>feed!C953</f>
        <v>0</v>
      </c>
      <c r="D953">
        <f>SUMPRODUCT(MID(0&amp;feed!D953,LARGE(INDEX(ISNUMBER(--MID(feed!D953,ROW($1:$19),1))*
ROW($1:$19),0),ROW($1:$19))+1,1)*10^ROW($1:$19)/10)</f>
        <v>7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159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396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Southern Africa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953" t="str">
        <f>feed!U953</f>
        <v>http://blocgame.com/stats.php?id=64707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15617</v>
      </c>
      <c r="AA953" s="8">
        <f>V953/N953</f>
        <v>41.330808080808083</v>
      </c>
      <c r="AB953" s="4">
        <f>N953/6</f>
        <v>66</v>
      </c>
      <c r="AC953" s="4">
        <f>V953/6</f>
        <v>2727.8333333333335</v>
      </c>
    </row>
    <row r="954" spans="1:29" x14ac:dyDescent="0.25">
      <c r="A954" t="str">
        <f>feed!A954</f>
        <v>Kelvenia</v>
      </c>
      <c r="B954" t="str">
        <f>feed!B954</f>
        <v>Lance Adams</v>
      </c>
      <c r="C954">
        <f>feed!C954</f>
        <v>0</v>
      </c>
      <c r="D954">
        <f>SUMPRODUCT(MID(0&amp;feed!D954,LARGE(INDEX(ISNUMBER(--MID(feed!D954,ROW($1:$19),1))*
ROW($1:$19),0),ROW($1:$19))+1,1)*10^ROW($1:$19)/10)</f>
        <v>5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Normal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66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395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feed!R954</f>
        <v>Amazonia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954" t="str">
        <f>feed!U954</f>
        <v>http://blocgame.com/stats.php?id=61410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13000</v>
      </c>
      <c r="AA954" s="8">
        <f>V954/N954</f>
        <v>34.810126582278478</v>
      </c>
      <c r="AB954" s="4">
        <f>N954/6</f>
        <v>65.833333333333329</v>
      </c>
      <c r="AC954" s="4">
        <f>V954/6</f>
        <v>2291.6666666666665</v>
      </c>
    </row>
    <row r="955" spans="1:29" x14ac:dyDescent="0.25">
      <c r="A955" t="str">
        <f>feed!A955</f>
        <v>Dumbdumb</v>
      </c>
      <c r="B955" t="str">
        <f>feed!B955</f>
        <v>Dumbdumb</v>
      </c>
      <c r="C955">
        <f>feed!C955</f>
        <v>0</v>
      </c>
      <c r="D955">
        <f>SUMPRODUCT(MID(0&amp;feed!D955,LARGE(INDEX(ISNUMBER(--MID(feed!D955,ROW($1:$19),1))*
ROW($1:$19),0),ROW($1:$19))+1,1)*10^ROW($1:$19)/10)</f>
        <v>3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111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395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Indochina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955" t="str">
        <f>feed!U955</f>
        <v>http://blocgame.com/stats.php?id=63201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11295</v>
      </c>
      <c r="AA955" s="8">
        <f>V955/N955</f>
        <v>30.49367088607595</v>
      </c>
      <c r="AB955" s="4">
        <f>N955/6</f>
        <v>65.833333333333329</v>
      </c>
      <c r="AC955" s="4">
        <f>V955/6</f>
        <v>2007.5</v>
      </c>
    </row>
    <row r="956" spans="1:29" x14ac:dyDescent="0.25">
      <c r="A956" t="str">
        <f>feed!A956</f>
        <v>Zimbiosis</v>
      </c>
      <c r="B956" t="str">
        <f>feed!B956</f>
        <v>Zimbiote</v>
      </c>
      <c r="C956">
        <f>feed!C956</f>
        <v>0</v>
      </c>
      <c r="D956">
        <f>SUMPRODUCT(MID(0&amp;feed!D956,LARGE(INDEX(ISNUMBER(--MID(feed!D956,ROW($1:$19),1))*
ROW($1:$19),0),ROW($1:$19))+1,1)*10^ROW($1:$19)/10)</f>
        <v>25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22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392</v>
      </c>
      <c r="O956">
        <f>SUMPRODUCT(MID(0&amp;feed!O956,LARGE(INDEX(ISNUMBER(--MID(feed!O956,ROW($1:$5),1))*
ROW($1:$5),0),ROW($1:$5))+1,1)*10^ROW($1:$5)/10)</f>
        <v>448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feed!R956</f>
        <v>Southern Cone</v>
      </c>
      <c r="U956" t="str">
        <f>feed!S956</f>
        <v>United States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http://blocgame.com/stats.php?id=40417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18500</v>
      </c>
      <c r="AA956" s="8">
        <f>V956/N956</f>
        <v>51.020408163265309</v>
      </c>
      <c r="AB956" s="4">
        <f>N956/6</f>
        <v>65.333333333333329</v>
      </c>
      <c r="AC956" s="4">
        <f>V956/6</f>
        <v>3333.3333333333335</v>
      </c>
    </row>
    <row r="957" spans="1:29" x14ac:dyDescent="0.25">
      <c r="A957" t="str">
        <f>feed!A957</f>
        <v>Kyranon</v>
      </c>
      <c r="B957" t="str">
        <f>feed!B957</f>
        <v>Kyrano</v>
      </c>
      <c r="C957">
        <f>feed!C957</f>
        <v>0</v>
      </c>
      <c r="D957">
        <f>SUMPRODUCT(MID(0&amp;feed!D957,LARGE(INDEX(ISNUMBER(--MID(feed!D957,ROW($1:$19),1))*
ROW($1:$19),0),ROW($1:$19))+1,1)*10^ROW($1:$19)/10)</f>
        <v>6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Poor</v>
      </c>
      <c r="J957">
        <f>SUMPRODUCT(MID(0&amp;feed!J957,LARGE(INDEX(ISNUMBER(--MID(feed!J957,ROW($1:$19),1))*
ROW($1:$19),0),ROW($1:$19))+1,1)*10^ROW($1:$19)/10)</f>
        <v>106</v>
      </c>
      <c r="K957">
        <f>SUMPRODUCT(MID(0&amp;feed!K957,LARGE(INDEX(ISNUMBER(--MID(feed!K957,ROW($1:$19),1))*
ROW($1:$19),0),ROW($1:$19))+1,1)*10^ROW($1:$19)/10)</f>
        <v>6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391</v>
      </c>
      <c r="O957">
        <f>SUMPRODUCT(MID(0&amp;feed!O957,LARGE(INDEX(ISNUMBER(--MID(feed!O957,ROW($1:$5),1))*
ROW($1:$5),0),ROW($1:$5))+1,1)*10^ROW($1:$5)/10)</f>
        <v>134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feed!R957</f>
        <v>Southern Cone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957" t="str">
        <f>feed!U957</f>
        <v>http://blocgame.com/stats.php?id=65048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13710</v>
      </c>
      <c r="AA957" s="8">
        <f>V957/N957</f>
        <v>41.777493606138108</v>
      </c>
      <c r="AB957" s="4">
        <f>N957/6</f>
        <v>65.166666666666671</v>
      </c>
      <c r="AC957" s="4">
        <f>V957/6</f>
        <v>2722.5</v>
      </c>
    </row>
    <row r="958" spans="1:29" x14ac:dyDescent="0.25">
      <c r="A958" t="str">
        <f>feed!A958</f>
        <v>Themida</v>
      </c>
      <c r="B958" t="str">
        <f>feed!B958</f>
        <v>themi97</v>
      </c>
      <c r="C958">
        <f>feed!C958</f>
        <v>0</v>
      </c>
      <c r="D958">
        <f>SUMPRODUCT(MID(0&amp;feed!D958,LARGE(INDEX(ISNUMBER(--MID(feed!D958,ROW($1:$19),1))*
ROW($1:$19),0),ROW($1:$19))+1,1)*10^ROW($1:$19)/10)</f>
        <v>20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Gandhi-like</v>
      </c>
      <c r="H958">
        <f>SUMPRODUCT(MID(0&amp;feed!H958,LARGE(INDEX(ISNUMBER(--MID(feed!H958,ROW($1:$1),1))*
ROW($1:$1),0),ROW($1:$1))+1,1)*10^ROW($1:$1)/10)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173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390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feed!R958</f>
        <v>Mesoamerica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http://blocgame.com/stats.php?id=65000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19250</v>
      </c>
      <c r="AA958" s="8">
        <f>V958/N958</f>
        <v>51.282051282051285</v>
      </c>
      <c r="AB958" s="4">
        <f>N958/6</f>
        <v>65</v>
      </c>
      <c r="AC958" s="4">
        <f>V958/6</f>
        <v>3333.3333333333335</v>
      </c>
    </row>
    <row r="959" spans="1:29" x14ac:dyDescent="0.25">
      <c r="A959" t="str">
        <f>feed!A959</f>
        <v>Borns</v>
      </c>
      <c r="B959" t="str">
        <f>feed!B959</f>
        <v>Colton.A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Good</v>
      </c>
      <c r="J959">
        <f>SUMPRODUCT(MID(0&amp;feed!J959,LARGE(INDEX(ISNUMBER(--MID(feed!J959,ROW($1:$19),1))*
ROW($1:$19),0),ROW($1:$19))+1,1)*10^ROW($1:$19)/10)</f>
        <v>156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1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390</v>
      </c>
      <c r="O959">
        <f>SUMPRODUCT(MID(0&amp;feed!O959,LARGE(INDEX(ISNUMBER(--MID(feed!O959,ROW($1:$5),1))*
ROW($1:$5),0),ROW($1:$5))+1,1)*10^ROW($1:$5)/10)</f>
        <v>1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feed!R959</f>
        <v>Congo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http://blocgame.com/stats.php?id=65049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18875</v>
      </c>
      <c r="AA959" s="8">
        <f>V959/N959</f>
        <v>51.282051282051285</v>
      </c>
      <c r="AB959" s="4">
        <f>N959/6</f>
        <v>65</v>
      </c>
      <c r="AC959" s="4">
        <f>V959/6</f>
        <v>3333.3333333333335</v>
      </c>
    </row>
    <row r="960" spans="1:29" x14ac:dyDescent="0.25">
      <c r="A960" t="str">
        <f>feed!A960</f>
        <v>hypocrates</v>
      </c>
      <c r="B960" t="str">
        <f>feed!B960</f>
        <v>sarah4424</v>
      </c>
      <c r="C960" t="str">
        <f>feed!C960</f>
        <v>Brotherhood of Nod</v>
      </c>
      <c r="D960">
        <f>SUMPRODUCT(MID(0&amp;feed!D960,LARGE(INDEX(ISNUMBER(--MID(feed!D960,ROW($1:$19),1))*
ROW($1:$19),0),ROW($1:$19))+1,1)*10^ROW($1:$19)/10)</f>
        <v>18</v>
      </c>
      <c r="E960">
        <f>SUMPRODUCT(MID(0&amp;feed!E960,LARGE(INDEX(ISNUMBER(--MID(feed!E960,ROW($1:$19),1))*
ROW($1:$19),0),ROW($1:$19))+1,1)*10^ROW($1:$19)/10)</f>
        <v>0</v>
      </c>
      <c r="F960" t="str">
        <f>feed!F960</f>
        <v>Second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1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17</v>
      </c>
      <c r="K960">
        <f>SUMPRODUCT(MID(0&amp;feed!K960,LARGE(INDEX(ISNUMBER(--MID(feed!K960,ROW($1:$19),1))*
ROW($1:$19),0),ROW($1:$19))+1,1)*10^ROW($1:$19)/10)</f>
        <v>4</v>
      </c>
      <c r="L960">
        <f>SUMPRODUCT(MID(0&amp;feed!L960,LARGE(INDEX(ISNUMBER(--MID(feed!L960,ROW($1:$19),1))*
ROW($1:$19),0),ROW($1:$19))+1,1)*10^ROW($1:$19)/10)</f>
        <v>2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389</v>
      </c>
      <c r="O960">
        <f>SUMPRODUCT(MID(0&amp;feed!O960,LARGE(INDEX(ISNUMBER(--MID(feed!O960,ROW($1:$5),1))*
ROW($1:$5),0),ROW($1:$5))+1,1)*10^ROW($1:$5)/10)</f>
        <v>3013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feed!R960</f>
        <v>Mesopotamia</v>
      </c>
      <c r="U960" t="str">
        <f>feed!S960</f>
        <v>United States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http://blocgame.com/stats.php?id=64450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17000</v>
      </c>
      <c r="AA960" s="8">
        <f>V960/N960</f>
        <v>51.413881748071979</v>
      </c>
      <c r="AB960" s="4">
        <f>N960/6</f>
        <v>64.833333333333329</v>
      </c>
      <c r="AC960" s="4">
        <f>V960/6</f>
        <v>3333.3333333333335</v>
      </c>
    </row>
    <row r="961" spans="1:29" x14ac:dyDescent="0.25">
      <c r="A961" t="str">
        <f>feed!A961</f>
        <v>Niematah</v>
      </c>
      <c r="B961" t="str">
        <f>feed!B961</f>
        <v>Dmitri Boris</v>
      </c>
      <c r="C961">
        <f>feed!C961</f>
        <v>0</v>
      </c>
      <c r="D961">
        <f>SUMPRODUCT(MID(0&amp;feed!D961,LARGE(INDEX(ISNUMBER(--MID(feed!D961,ROW($1:$19),1))*
ROW($1:$19),0),ROW($1:$19))+1,1)*10^ROW($1:$19)/10)</f>
        <v>22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8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2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388</v>
      </c>
      <c r="O961">
        <f>SUMPRODUCT(MID(0&amp;feed!O961,LARGE(INDEX(ISNUMBER(--MID(feed!O961,ROW($1:$5),1))*
ROW($1:$5),0),ROW($1:$5))+1,1)*10^ROW($1:$5)/10)</f>
        <v>158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China</v>
      </c>
      <c r="U961" t="str">
        <f>feed!S961</f>
        <v>Soviet Union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http://blocgame.com/stats.php?id=65111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18125</v>
      </c>
      <c r="AA961" s="8">
        <f>V961/N961</f>
        <v>51.546391752577321</v>
      </c>
      <c r="AB961" s="4">
        <f>N961/6</f>
        <v>64.666666666666671</v>
      </c>
      <c r="AC961" s="4">
        <f>V961/6</f>
        <v>3333.3333333333335</v>
      </c>
    </row>
    <row r="962" spans="1:29" x14ac:dyDescent="0.25">
      <c r="A962" t="str">
        <f>feed!A962</f>
        <v>southern myr</v>
      </c>
      <c r="B962" t="str">
        <f>feed!B962</f>
        <v>shaher91</v>
      </c>
      <c r="C962">
        <f>feed!C962</f>
        <v>0</v>
      </c>
      <c r="D962">
        <f>SUMPRODUCT(MID(0&amp;feed!D962,LARGE(INDEX(ISNUMBER(--MID(feed!D962,ROW($1:$19),1))*
ROW($1:$19),0),ROW($1:$19))+1,1)*10^ROW($1:$19)/10)</f>
        <v>27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131</v>
      </c>
      <c r="K962">
        <f>SUMPRODUCT(MID(0&amp;feed!K962,LARGE(INDEX(ISNUMBER(--MID(feed!K962,ROW($1:$19),1))*
ROW($1:$19),0),ROW($1:$19))+1,1)*10^ROW($1:$19)/10)</f>
        <v>3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387</v>
      </c>
      <c r="O962">
        <f>SUMPRODUCT(MID(0&amp;feed!O962,LARGE(INDEX(ISNUMBER(--MID(feed!O962,ROW($1:$5),1))*
ROW($1:$5),0),ROW($1:$5))+1,1)*10^ROW($1:$5)/10)</f>
        <v>417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feed!R962</f>
        <v>East Indies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http://blocgame.com/stats.php?id=60804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18125</v>
      </c>
      <c r="AA962" s="8">
        <f>V962/N962</f>
        <v>51.679586563307495</v>
      </c>
      <c r="AB962" s="4">
        <f>N962/6</f>
        <v>64.5</v>
      </c>
      <c r="AC962" s="4">
        <f>V962/6</f>
        <v>3333.3333333333335</v>
      </c>
    </row>
    <row r="963" spans="1:29" x14ac:dyDescent="0.25">
      <c r="A963" t="str">
        <f>feed!A963</f>
        <v>bombingsymy</v>
      </c>
      <c r="B963" t="str">
        <f>feed!B963</f>
        <v>Tahla6969</v>
      </c>
      <c r="C963">
        <f>feed!C963</f>
        <v>0</v>
      </c>
      <c r="D963">
        <f>SUMPRODUCT(MID(0&amp;feed!D963,LARGE(INDEX(ISNUMBER(--MID(feed!D963,ROW($1:$19),1))*
ROW($1:$19),0),ROW($1:$19))+1,1)*10^ROW($1:$19)/10)</f>
        <v>4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Normal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17</v>
      </c>
      <c r="K963">
        <f>SUMPRODUCT(MID(0&amp;feed!K963,LARGE(INDEX(ISNUMBER(--MID(feed!K963,ROW($1:$19),1))*
ROW($1:$19),0),ROW($1:$19))+1,1)*10^ROW($1:$19)/10)</f>
        <v>3</v>
      </c>
      <c r="L963">
        <f>SUMPRODUCT(MID(0&amp;feed!L963,LARGE(INDEX(ISNUMBER(--MID(feed!L963,ROW($1:$19),1))*
ROW($1:$19),0),ROW($1:$19))+1,1)*10^ROW($1:$19)/10)</f>
        <v>1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386</v>
      </c>
      <c r="O963">
        <f>SUMPRODUCT(MID(0&amp;feed!O963,LARGE(INDEX(ISNUMBER(--MID(feed!O963,ROW($1:$5),1))*
ROW($1:$5),0),ROW($1:$5))+1,1)*10^ROW($1:$5)/10)</f>
        <v>244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Pacific Rim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963" t="str">
        <f>feed!U963</f>
        <v>http://blocgame.com/stats.php?id=64477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8114</v>
      </c>
      <c r="AA963" s="8">
        <f>V963/N963</f>
        <v>24.906735751295336</v>
      </c>
      <c r="AB963" s="4">
        <f>N963/6</f>
        <v>64.333333333333329</v>
      </c>
      <c r="AC963" s="4">
        <f>V963/6</f>
        <v>1602.3333333333333</v>
      </c>
    </row>
    <row r="964" spans="1:29" x14ac:dyDescent="0.25">
      <c r="A964" t="str">
        <f>feed!A964</f>
        <v>Svensvar</v>
      </c>
      <c r="B964" t="str">
        <f>feed!B964</f>
        <v>JIMJAM</v>
      </c>
      <c r="C964" t="str">
        <f>feed!C964</f>
        <v>JIMJAM\\\'s army</v>
      </c>
      <c r="D964">
        <f>SUMPRODUCT(MID(0&amp;feed!D964,LARGE(INDEX(ISNUMBER(--MID(feed!D964,ROW($1:$19),1))*
ROW($1:$19),0),ROW($1:$19))+1,1)*10^ROW($1:$19)/10)</f>
        <v>20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162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384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feed!R964</f>
        <v>Congo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http://blocgame.com/stats.php?id=65079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18875</v>
      </c>
      <c r="AA964" s="8">
        <f>V964/N964</f>
        <v>52.083333333333336</v>
      </c>
      <c r="AB964" s="4">
        <f>N964/6</f>
        <v>64</v>
      </c>
      <c r="AC964" s="4">
        <f>V964/6</f>
        <v>3333.3333333333335</v>
      </c>
    </row>
    <row r="965" spans="1:29" x14ac:dyDescent="0.25">
      <c r="A965" t="str">
        <f>feed!A966</f>
        <v>Tokai</v>
      </c>
      <c r="B965" t="str">
        <f>feed!B966</f>
        <v>hana</v>
      </c>
      <c r="C965" t="str">
        <f>feed!C966</f>
        <v>The Order</v>
      </c>
      <c r="D965">
        <f>SUMPRODUCT(MID(0&amp;feed!D966,LARGE(INDEX(ISNUMBER(--MID(feed!D966,ROW($1:$19),1))*
ROW($1:$19),0),ROW($1:$19))+1,1)*10^ROW($1:$19)/10)</f>
        <v>16</v>
      </c>
      <c r="E965">
        <f>SUMPRODUCT(MID(0&amp;feed!E966,LARGE(INDEX(ISNUMBER(--MID(feed!E966,ROW($1:$19),1))*
ROW($1:$19),0),ROW($1:$19))+1,1)*10^ROW($1:$19)/10)</f>
        <v>0</v>
      </c>
      <c r="F965" t="str">
        <f>feed!F966</f>
        <v>First World War surplus</v>
      </c>
      <c r="G965" t="str">
        <f>feed!G966</f>
        <v>Gandhi-like</v>
      </c>
      <c r="H965">
        <f>SUMPRODUCT(MID(0&amp;feed!H966,LARGE(INDEX(ISNUMBER(--MID(feed!H966,ROW($1:$1),1))*
ROW($1:$1),0),ROW($1:$1))+1,1)*10^ROW($1:$1)/10)</f>
        <v>1</v>
      </c>
      <c r="I965" t="str">
        <f>feed!I966</f>
        <v>Standard</v>
      </c>
      <c r="J965">
        <f>SUMPRODUCT(MID(0&amp;feed!J966,LARGE(INDEX(ISNUMBER(--MID(feed!J966,ROW($1:$19),1))*
ROW($1:$19),0),ROW($1:$19))+1,1)*10^ROW($1:$19)/10)</f>
        <v>16</v>
      </c>
      <c r="K965">
        <f>SUMPRODUCT(MID(0&amp;feed!K966,LARGE(INDEX(ISNUMBER(--MID(feed!K966,ROW($1:$19),1))*
ROW($1:$19),0),ROW($1:$19))+1,1)*10^ROW($1:$19)/10)</f>
        <v>14</v>
      </c>
      <c r="L965">
        <f>SUMPRODUCT(MID(0&amp;feed!L966,LARGE(INDEX(ISNUMBER(--MID(feed!L966,ROW($1:$19),1))*
ROW($1:$19),0),ROW($1:$19))+1,1)*10^ROW($1:$19)/10)</f>
        <v>3</v>
      </c>
      <c r="M965" t="str">
        <f>feed!M966</f>
        <v>Mixed Economy</v>
      </c>
      <c r="N965">
        <f>SUMPRODUCT(MID(0&amp;feed!N966,LARGE(INDEX(ISNUMBER(--MID(feed!N966,ROW($1:$5),1))*
ROW($1:$5),0),ROW($1:$5))+1,1)*10^ROW($1:$5)/10)</f>
        <v>383</v>
      </c>
      <c r="O965">
        <f>SUMPRODUCT(MID(0&amp;feed!O966,LARGE(INDEX(ISNUMBER(--MID(feed!O966,ROW($1:$5),1))*
ROW($1:$5),0),ROW($1:$5))+1,1)*10^ROW($1:$5)/10)</f>
        <v>189</v>
      </c>
      <c r="P965" t="str">
        <f>feed!P966</f>
        <v>Untapped</v>
      </c>
      <c r="Q965">
        <f>IF(P965=0,40, IF(P965="Depleted",0, IF(P965="Near Depletion",10, IF(P965="Plentiful",70, IF(P965="Untapped",90,"Error")))))</f>
        <v>90</v>
      </c>
      <c r="R965" t="str">
        <f>feed!Q966</f>
        <v>Large</v>
      </c>
      <c r="S965">
        <f>IF(R965="None",0, IF(R965="Meagre",1.5, IF(R965="Small",3, IF(R965="Mediocre",4.5, IF(R965="Somewhat Large",6, IF(R965="Large",7.5, IF(R965="Powerful",9, IF(R965="Very Powerful",10,"Error"))))))))</f>
        <v>7.5</v>
      </c>
      <c r="T965" t="str">
        <f>feed!R966</f>
        <v>Guinea</v>
      </c>
      <c r="U965" t="str">
        <f>feed!S966</f>
        <v>Soviet Union</v>
      </c>
      <c r="V96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5" t="str">
        <f>feed!U966</f>
        <v>http://blocgame.com/stats.php?id=64972</v>
      </c>
      <c r="X965" s="4">
        <f>SUMPRODUCT(MID(0&amp;feed!V966,LARGE(INDEX(ISNUMBER(--MID(feed!V966,ROW($1:$5),1))*
ROW($1:$5),0),ROW($1:$5))+1,1)*10^ROW($1:$5)/10)</f>
        <v>0</v>
      </c>
      <c r="Y965">
        <f>feed!W966</f>
        <v>0</v>
      </c>
      <c r="Z965" s="4">
        <f>V965-H965*750-K965*375-L965*375</f>
        <v>12875</v>
      </c>
      <c r="AA965" s="8">
        <f>V965/N965</f>
        <v>52.219321148825067</v>
      </c>
      <c r="AB965" s="4">
        <f>N965/6</f>
        <v>63.833333333333336</v>
      </c>
      <c r="AC965" s="4">
        <f>V965/6</f>
        <v>3333.3333333333335</v>
      </c>
    </row>
    <row r="966" spans="1:29" x14ac:dyDescent="0.25">
      <c r="A966" t="str">
        <f>feed!A965</f>
        <v>Colony 9</v>
      </c>
      <c r="B966" t="str">
        <f>feed!B965</f>
        <v>Homs</v>
      </c>
      <c r="C966">
        <f>feed!C965</f>
        <v>0</v>
      </c>
      <c r="D966">
        <f>SUMPRODUCT(MID(0&amp;feed!D965,LARGE(INDEX(ISNUMBER(--MID(feed!D965,ROW($1:$19),1))*
ROW($1:$19),0),ROW($1:$19))+1,1)*10^ROW($1:$19)/10)</f>
        <v>2</v>
      </c>
      <c r="E966">
        <f>SUMPRODUCT(MID(0&amp;feed!E965,LARGE(INDEX(ISNUMBER(--MID(feed!E965,ROW($1:$19),1))*
ROW($1:$19),0),ROW($1:$19))+1,1)*10^ROW($1:$19)/10)</f>
        <v>0</v>
      </c>
      <c r="F966" t="str">
        <f>feed!F965</f>
        <v>Finest of the 19th century</v>
      </c>
      <c r="G966" t="str">
        <f>feed!G965</f>
        <v>Gandhi-like</v>
      </c>
      <c r="H966">
        <f>SUMPRODUCT(MID(0&amp;feed!H965,LARGE(INDEX(ISNUMBER(--MID(feed!H965,ROW($1:$1),1))*
ROW($1:$1),0),ROW($1:$1))+1,1)*10^ROW($1:$1)/10)</f>
        <v>0</v>
      </c>
      <c r="I966" t="str">
        <f>feed!I965</f>
        <v>Elite</v>
      </c>
      <c r="J966">
        <f>SUMPRODUCT(MID(0&amp;feed!J965,LARGE(INDEX(ISNUMBER(--MID(feed!J965,ROW($1:$19),1))*
ROW($1:$19),0),ROW($1:$19))+1,1)*10^ROW($1:$19)/10)</f>
        <v>2</v>
      </c>
      <c r="K966">
        <f>SUMPRODUCT(MID(0&amp;feed!K965,LARGE(INDEX(ISNUMBER(--MID(feed!K965,ROW($1:$19),1))*
ROW($1:$19),0),ROW($1:$19))+1,1)*10^ROW($1:$19)/10)</f>
        <v>2</v>
      </c>
      <c r="L966">
        <f>SUMPRODUCT(MID(0&amp;feed!L965,LARGE(INDEX(ISNUMBER(--MID(feed!L965,ROW($1:$19),1))*
ROW($1:$19),0),ROW($1:$19))+1,1)*10^ROW($1:$19)/10)</f>
        <v>0</v>
      </c>
      <c r="M966" t="str">
        <f>feed!M965</f>
        <v>Mixed Economy</v>
      </c>
      <c r="N966">
        <f>SUMPRODUCT(MID(0&amp;feed!N965,LARGE(INDEX(ISNUMBER(--MID(feed!N965,ROW($1:$5),1))*
ROW($1:$5),0),ROW($1:$5))+1,1)*10^ROW($1:$5)/10)</f>
        <v>383</v>
      </c>
      <c r="O966">
        <f>SUMPRODUCT(MID(0&amp;feed!O965,LARGE(INDEX(ISNUMBER(--MID(feed!O965,ROW($1:$5),1))*
ROW($1:$5),0),ROW($1:$5))+1,1)*10^ROW($1:$5)/10)</f>
        <v>0</v>
      </c>
      <c r="P966" t="str">
        <f>feed!P965</f>
        <v>Untapped</v>
      </c>
      <c r="Q966">
        <f>IF(P966=0,40, IF(P966="Depleted",0, IF(P966="Near Depletion",10, IF(P966="Plentiful",70, IF(P966="Untapped",90,"Error")))))</f>
        <v>90</v>
      </c>
      <c r="R966" t="str">
        <f>feed!Q965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feed!R965</f>
        <v>Caribbean</v>
      </c>
      <c r="U966" t="str">
        <f>feed!S965</f>
        <v>Neutral</v>
      </c>
      <c r="V966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966" t="str">
        <f>feed!U965</f>
        <v>http://blocgame.com/stats.php?id=64493</v>
      </c>
      <c r="X966" s="4">
        <f>SUMPRODUCT(MID(0&amp;feed!V965,LARGE(INDEX(ISNUMBER(--MID(feed!V965,ROW($1:$5),1))*
ROW($1:$5),0),ROW($1:$5))+1,1)*10^ROW($1:$5)/10)</f>
        <v>0</v>
      </c>
      <c r="Y966">
        <f>feed!W965</f>
        <v>0</v>
      </c>
      <c r="Z966" s="4">
        <f>V966-H966*750-K966*375-L966*375</f>
        <v>18950</v>
      </c>
      <c r="AA966" s="8">
        <f>V966/N966</f>
        <v>51.436031331592687</v>
      </c>
      <c r="AB966" s="4">
        <f>N966/6</f>
        <v>63.833333333333336</v>
      </c>
      <c r="AC966" s="4">
        <f>V966/6</f>
        <v>3283.3333333333335</v>
      </c>
    </row>
    <row r="967" spans="1:29" x14ac:dyDescent="0.25">
      <c r="A967" t="str">
        <f>feed!A967</f>
        <v>Nemesqr</v>
      </c>
      <c r="B967" t="str">
        <f>feed!B967</f>
        <v>Nemesqr</v>
      </c>
      <c r="C967">
        <f>feed!C967</f>
        <v>0</v>
      </c>
      <c r="D967">
        <f>SUMPRODUCT(MID(0&amp;feed!D967,LARGE(INDEX(ISNUMBER(--MID(feed!D967,ROW($1:$19),1))*
ROW($1:$19),0),ROW($1:$19))+1,1)*10^ROW($1:$19)/10)</f>
        <v>20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173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383</v>
      </c>
      <c r="O967">
        <f>SUMPRODUCT(MID(0&amp;feed!O967,LARGE(INDEX(ISNUMBER(--MID(feed!O967,ROW($1:$5),1))*
ROW($1:$5),0),ROW($1:$5))+1,1)*10^ROW($1:$5)/10)</f>
        <v>456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Pacific Rim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http://blocgame.com/stats.php?id=65066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18875</v>
      </c>
      <c r="AA967" s="8">
        <f>V967/N967</f>
        <v>52.219321148825067</v>
      </c>
      <c r="AB967" s="4">
        <f>N967/6</f>
        <v>63.833333333333336</v>
      </c>
      <c r="AC967" s="4">
        <f>V967/6</f>
        <v>3333.3333333333335</v>
      </c>
    </row>
    <row r="968" spans="1:29" x14ac:dyDescent="0.25">
      <c r="A968" t="str">
        <f>feed!A968</f>
        <v>Genocide</v>
      </c>
      <c r="B968" t="str">
        <f>feed!B968</f>
        <v>Adolf Trump</v>
      </c>
      <c r="C968">
        <f>feed!C968</f>
        <v>0</v>
      </c>
      <c r="D968">
        <f>SUMPRODUCT(MID(0&amp;feed!D968,LARGE(INDEX(ISNUMBER(--MID(feed!D968,ROW($1:$19),1))*
ROW($1:$19),0),ROW($1:$19))+1,1)*10^ROW($1:$19)/10)</f>
        <v>9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Angelic</v>
      </c>
      <c r="H968">
        <f>SUMPRODUCT(MID(0&amp;feed!H968,LARGE(INDEX(ISNUMBER(--MID(feed!H968,ROW($1:$1),1))*
ROW($1:$1),0),ROW($1:$1))+1,1)*10^ROW($1:$1)/10)</f>
        <v>0</v>
      </c>
      <c r="I968" t="str">
        <f>feed!I968</f>
        <v>Elite</v>
      </c>
      <c r="J968">
        <f>SUMPRODUCT(MID(0&amp;feed!J968,LARGE(INDEX(ISNUMBER(--MID(feed!J968,ROW($1:$19),1))*
ROW($1:$19),0),ROW($1:$19))+1,1)*10^ROW($1:$19)/10)</f>
        <v>145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383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Meagre</v>
      </c>
      <c r="S968">
        <f>IF(R968="None",0, IF(R968="Meagre",1.5, IF(R968="Small",3, IF(R968="Mediocre",4.5, IF(R968="Somewhat Large",6, IF(R968="Large",7.5, IF(R968="Powerful",9, IF(R968="Very Powerful",10,"Error"))))))))</f>
        <v>1.5</v>
      </c>
      <c r="T968" t="str">
        <f>feed!R968</f>
        <v>China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68" t="str">
        <f>feed!U968</f>
        <v>http://blocgame.com/stats.php?id=65068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19050</v>
      </c>
      <c r="AA968" s="8">
        <f>V968/N968</f>
        <v>51.697127937336816</v>
      </c>
      <c r="AB968" s="4">
        <f>N968/6</f>
        <v>63.833333333333336</v>
      </c>
      <c r="AC968" s="4">
        <f>V968/6</f>
        <v>3300</v>
      </c>
    </row>
    <row r="969" spans="1:29" x14ac:dyDescent="0.25">
      <c r="A969" t="str">
        <f>feed!A970</f>
        <v>Made of Beans</v>
      </c>
      <c r="B969" t="str">
        <f>feed!B970</f>
        <v>FAVsniper69</v>
      </c>
      <c r="C969" t="str">
        <f>feed!C970</f>
        <v>Steel Brotherhood</v>
      </c>
      <c r="D969">
        <f>SUMPRODUCT(MID(0&amp;feed!D970,LARGE(INDEX(ISNUMBER(--MID(feed!D970,ROW($1:$19),1))*
ROW($1:$19),0),ROW($1:$19))+1,1)*10^ROW($1:$19)/10)</f>
        <v>19</v>
      </c>
      <c r="E969">
        <f>SUMPRODUCT(MID(0&amp;feed!E970,LARGE(INDEX(ISNUMBER(--MID(feed!E970,ROW($1:$19),1))*
ROW($1:$19),0),ROW($1:$19))+1,1)*10^ROW($1:$19)/10)</f>
        <v>0</v>
      </c>
      <c r="F969" t="str">
        <f>feed!F970</f>
        <v>First World War surplus</v>
      </c>
      <c r="G969" t="str">
        <f>feed!G970</f>
        <v>Axis of Evil</v>
      </c>
      <c r="H969">
        <f>SUMPRODUCT(MID(0&amp;feed!H970,LARGE(INDEX(ISNUMBER(--MID(feed!H970,ROW($1:$1),1))*
ROW($1:$1),0),ROW($1:$1))+1,1)*10^ROW($1:$1)/10)</f>
        <v>1</v>
      </c>
      <c r="I969" t="str">
        <f>feed!I970</f>
        <v>Elite</v>
      </c>
      <c r="J969">
        <f>SUMPRODUCT(MID(0&amp;feed!J970,LARGE(INDEX(ISNUMBER(--MID(feed!J970,ROW($1:$19),1))*
ROW($1:$19),0),ROW($1:$19))+1,1)*10^ROW($1:$19)/10)</f>
        <v>4</v>
      </c>
      <c r="K969">
        <f>SUMPRODUCT(MID(0&amp;feed!K970,LARGE(INDEX(ISNUMBER(--MID(feed!K970,ROW($1:$19),1))*
ROW($1:$19),0),ROW($1:$19))+1,1)*10^ROW($1:$19)/10)</f>
        <v>5</v>
      </c>
      <c r="L969">
        <f>SUMPRODUCT(MID(0&amp;feed!L970,LARGE(INDEX(ISNUMBER(--MID(feed!L970,ROW($1:$19),1))*
ROW($1:$19),0),ROW($1:$19))+1,1)*10^ROW($1:$19)/10)</f>
        <v>1</v>
      </c>
      <c r="M969" t="str">
        <f>feed!M970</f>
        <v>Free Market</v>
      </c>
      <c r="N969">
        <f>SUMPRODUCT(MID(0&amp;feed!N970,LARGE(INDEX(ISNUMBER(--MID(feed!N970,ROW($1:$5),1))*
ROW($1:$5),0),ROW($1:$5))+1,1)*10^ROW($1:$5)/10)</f>
        <v>382</v>
      </c>
      <c r="O969">
        <f>SUMPRODUCT(MID(0&amp;feed!O970,LARGE(INDEX(ISNUMBER(--MID(feed!O970,ROW($1:$5),1))*
ROW($1:$5),0),ROW($1:$5))+1,1)*10^ROW($1:$5)/10)</f>
        <v>792</v>
      </c>
      <c r="P969">
        <f>feed!P970</f>
        <v>0</v>
      </c>
      <c r="Q969">
        <f>IF(P969=0,40, IF(P969="Depleted",0, IF(P969="Near Depletion",10, IF(P969="Plentiful",70, IF(P969="Untapped",90,"Error")))))</f>
        <v>40</v>
      </c>
      <c r="R969" t="str">
        <f>feed!Q970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feed!R970</f>
        <v>China</v>
      </c>
      <c r="U969" t="str">
        <f>feed!S970</f>
        <v>Neutral</v>
      </c>
      <c r="V969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969" t="str">
        <f>feed!U970</f>
        <v>http://blocgame.com/stats.php?id=64806</v>
      </c>
      <c r="X969" s="4">
        <f>SUMPRODUCT(MID(0&amp;feed!V970,LARGE(INDEX(ISNUMBER(--MID(feed!V970,ROW($1:$5),1))*
ROW($1:$5),0),ROW($1:$5))+1,1)*10^ROW($1:$5)/10)</f>
        <v>0</v>
      </c>
      <c r="Y969">
        <f>feed!W970</f>
        <v>0</v>
      </c>
      <c r="Z969" s="4">
        <f>V969-H969*750-K969*375-L969*375</f>
        <v>21493</v>
      </c>
      <c r="AA969" s="8">
        <f>V969/N969</f>
        <v>64.117801047120423</v>
      </c>
      <c r="AB969" s="4">
        <f>N969/6</f>
        <v>63.666666666666664</v>
      </c>
      <c r="AC969" s="4">
        <f>V969/6</f>
        <v>4082.1666666666665</v>
      </c>
    </row>
    <row r="970" spans="1:29" x14ac:dyDescent="0.25">
      <c r="A970" t="str">
        <f>feed!A969</f>
        <v>Rostock</v>
      </c>
      <c r="B970" t="str">
        <f>feed!B969</f>
        <v>InnocentAce</v>
      </c>
      <c r="C970">
        <f>feed!C969</f>
        <v>0</v>
      </c>
      <c r="D970">
        <f>SUMPRODUCT(MID(0&amp;feed!D969,LARGE(INDEX(ISNUMBER(--MID(feed!D969,ROW($1:$19),1))*
ROW($1:$19),0),ROW($1:$19))+1,1)*10^ROW($1:$19)/10)</f>
        <v>51</v>
      </c>
      <c r="E970">
        <f>SUMPRODUCT(MID(0&amp;feed!E969,LARGE(INDEX(ISNUMBER(--MID(feed!E969,ROW($1:$19),1))*
ROW($1:$19),0),ROW($1:$19))+1,1)*10^ROW($1:$19)/10)</f>
        <v>0</v>
      </c>
      <c r="F970" t="str">
        <f>feed!F969</f>
        <v>Korean War surplus</v>
      </c>
      <c r="G970" t="str">
        <f>feed!G969</f>
        <v>Gandhi-like</v>
      </c>
      <c r="H970">
        <f>SUMPRODUCT(MID(0&amp;feed!H969,LARGE(INDEX(ISNUMBER(--MID(feed!H969,ROW($1:$1),1))*
ROW($1:$1),0),ROW($1:$1))+1,1)*10^ROW($1:$1)/10)</f>
        <v>1</v>
      </c>
      <c r="I970" t="str">
        <f>feed!I969</f>
        <v>Elite</v>
      </c>
      <c r="J970">
        <f>SUMPRODUCT(MID(0&amp;feed!J969,LARGE(INDEX(ISNUMBER(--MID(feed!J969,ROW($1:$19),1))*
ROW($1:$19),0),ROW($1:$19))+1,1)*10^ROW($1:$19)/10)</f>
        <v>5</v>
      </c>
      <c r="K970">
        <f>SUMPRODUCT(MID(0&amp;feed!K969,LARGE(INDEX(ISNUMBER(--MID(feed!K969,ROW($1:$19),1))*
ROW($1:$19),0),ROW($1:$19))+1,1)*10^ROW($1:$19)/10)</f>
        <v>8</v>
      </c>
      <c r="L970">
        <f>SUMPRODUCT(MID(0&amp;feed!L969,LARGE(INDEX(ISNUMBER(--MID(feed!L969,ROW($1:$19),1))*
ROW($1:$19),0),ROW($1:$19))+1,1)*10^ROW($1:$19)/10)</f>
        <v>3</v>
      </c>
      <c r="M970" t="str">
        <f>feed!M969</f>
        <v>Central Planning</v>
      </c>
      <c r="N970">
        <f>SUMPRODUCT(MID(0&amp;feed!N969,LARGE(INDEX(ISNUMBER(--MID(feed!N969,ROW($1:$5),1))*
ROW($1:$5),0),ROW($1:$5))+1,1)*10^ROW($1:$5)/10)</f>
        <v>382</v>
      </c>
      <c r="O970">
        <f>SUMPRODUCT(MID(0&amp;feed!O969,LARGE(INDEX(ISNUMBER(--MID(feed!O969,ROW($1:$5),1))*
ROW($1:$5),0),ROW($1:$5))+1,1)*10^ROW($1:$5)/10)</f>
        <v>299</v>
      </c>
      <c r="P970" t="str">
        <f>feed!P969</f>
        <v>Untapped</v>
      </c>
      <c r="Q970">
        <f>IF(P970=0,40, IF(P970="Depleted",0, IF(P970="Near Depletion",10, IF(P970="Plentiful",70, IF(P970="Untapped",90,"Error")))))</f>
        <v>90</v>
      </c>
      <c r="R970" t="str">
        <f>feed!Q969</f>
        <v>Large</v>
      </c>
      <c r="S970">
        <f>IF(R970="None",0, IF(R970="Meagre",1.5, IF(R970="Small",3, IF(R970="Mediocre",4.5, IF(R970="Somewhat Large",6, IF(R970="Large",7.5, IF(R970="Powerful",9, IF(R970="Very Powerful",10,"Error"))))))))</f>
        <v>7.5</v>
      </c>
      <c r="T970" t="str">
        <f>feed!R969</f>
        <v>China</v>
      </c>
      <c r="U970" t="str">
        <f>feed!S969</f>
        <v>Soviet Union</v>
      </c>
      <c r="V97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970" t="str">
        <f>feed!U969</f>
        <v>http://blocgame.com/stats.php?id=40376</v>
      </c>
      <c r="X970" s="4">
        <f>SUMPRODUCT(MID(0&amp;feed!V969,LARGE(INDEX(ISNUMBER(--MID(feed!V969,ROW($1:$5),1))*
ROW($1:$5),0),ROW($1:$5))+1,1)*10^ROW($1:$5)/10)</f>
        <v>0</v>
      </c>
      <c r="Y970">
        <f>feed!W969</f>
        <v>0</v>
      </c>
      <c r="Z970" s="4">
        <f>V970-H970*750-K970*375-L970*375</f>
        <v>18823</v>
      </c>
      <c r="AA970" s="8">
        <f>V970/N970</f>
        <v>62.036649214659683</v>
      </c>
      <c r="AB970" s="4">
        <f>N970/6</f>
        <v>63.666666666666664</v>
      </c>
      <c r="AC970" s="4">
        <f>V970/6</f>
        <v>3949.6666666666665</v>
      </c>
    </row>
    <row r="971" spans="1:29" x14ac:dyDescent="0.25">
      <c r="A971" t="str">
        <f>feed!A971</f>
        <v>Nackeezanadoom</v>
      </c>
      <c r="B971" t="str">
        <f>feed!B971</f>
        <v>M3rekat</v>
      </c>
      <c r="C971" t="str">
        <f>feed!C971</f>
        <v>The people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140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0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382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feed!R971</f>
        <v>Indochina</v>
      </c>
      <c r="U971" t="str">
        <f>feed!S971</f>
        <v>Soviet Union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971" t="str">
        <f>feed!U971</f>
        <v>http://blocgame.com/stats.php?id=65075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15375</v>
      </c>
      <c r="AA971" s="8">
        <f>V971/N971</f>
        <v>43.193717277486911</v>
      </c>
      <c r="AB971" s="4">
        <f>N971/6</f>
        <v>63.666666666666664</v>
      </c>
      <c r="AC971" s="4">
        <f>V971/6</f>
        <v>2750</v>
      </c>
    </row>
    <row r="972" spans="1:29" x14ac:dyDescent="0.25">
      <c r="A972" t="str">
        <f>feed!A972</f>
        <v>Dojhongo</v>
      </c>
      <c r="B972" t="str">
        <f>feed!B972</f>
        <v>Luminia152</v>
      </c>
      <c r="C972">
        <f>feed!C972</f>
        <v>0</v>
      </c>
      <c r="D972">
        <f>SUMPRODUCT(MID(0&amp;feed!D972,LARGE(INDEX(ISNUMBER(--MID(feed!D972,ROW($1:$19),1))*
ROW($1:$19),0),ROW($1:$19))+1,1)*10^ROW($1:$19)/10)</f>
        <v>10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Angelic</v>
      </c>
      <c r="H972">
        <f>SUMPRODUCT(MID(0&amp;feed!H972,LARGE(INDEX(ISNUMBER(--MID(feed!H972,ROW($1:$1),1))*
ROW($1:$1),0),ROW($1:$1))+1,1)*10^ROW($1:$1)/10)</f>
        <v>0</v>
      </c>
      <c r="I972" t="str">
        <f>feed!I972</f>
        <v>Standard</v>
      </c>
      <c r="J972">
        <f>SUMPRODUCT(MID(0&amp;feed!J972,LARGE(INDEX(ISNUMBER(--MID(feed!J972,ROW($1:$19),1))*
ROW($1:$19),0),ROW($1:$19))+1,1)*10^ROW($1:$19)/10)</f>
        <v>86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381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Atlas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http://blocgame.com/stats.php?id=54283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19250</v>
      </c>
      <c r="AA972" s="8">
        <f>V972/N972</f>
        <v>52.493438320209975</v>
      </c>
      <c r="AB972" s="4">
        <f>N972/6</f>
        <v>63.5</v>
      </c>
      <c r="AC972" s="4">
        <f>V972/6</f>
        <v>3333.3333333333335</v>
      </c>
    </row>
    <row r="973" spans="1:29" x14ac:dyDescent="0.25">
      <c r="A973" t="str">
        <f>feed!A973</f>
        <v>Bratavia</v>
      </c>
      <c r="B973" t="str">
        <f>feed!B973</f>
        <v>Jack Calvin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3</v>
      </c>
      <c r="K973">
        <f>SUMPRODUCT(MID(0&amp;feed!K973,LARGE(INDEX(ISNUMBER(--MID(feed!K973,ROW($1:$19),1))*
ROW($1:$19),0),ROW($1:$19))+1,1)*10^ROW($1:$19)/10)</f>
        <v>4</v>
      </c>
      <c r="L973">
        <f>SUMPRODUCT(MID(0&amp;feed!L973,LARGE(INDEX(ISNUMBER(--MID(feed!L973,ROW($1:$19),1))*
ROW($1:$19),0),ROW($1:$19))+1,1)*10^ROW($1:$19)/10)</f>
        <v>0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381</v>
      </c>
      <c r="O973">
        <f>SUMPRODUCT(MID(0&amp;feed!O973,LARGE(INDEX(ISNUMBER(--MID(feed!O973,ROW($1:$5),1))*
ROW($1:$5),0),ROW($1:$5))+1,1)*10^ROW($1:$5)/10)</f>
        <v>180</v>
      </c>
      <c r="P973" t="str">
        <f>feed!P973</f>
        <v>Plentiful</v>
      </c>
      <c r="Q973">
        <f>IF(P973=0,40, IF(P973="Depleted",0, IF(P973="Near Depletion",10, IF(P973="Plentiful",70, IF(P973="Untapped",90,"Error")))))</f>
        <v>70</v>
      </c>
      <c r="R973" t="str">
        <f>feed!Q973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feed!R973</f>
        <v>Indochina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973" t="str">
        <f>feed!U973</f>
        <v>http://blocgame.com/stats.php?id=60351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12251</v>
      </c>
      <c r="AA973" s="8">
        <f>V973/N973</f>
        <v>36.091863517060368</v>
      </c>
      <c r="AB973" s="4">
        <f>N973/6</f>
        <v>63.5</v>
      </c>
      <c r="AC973" s="4">
        <f>V973/6</f>
        <v>2291.8333333333335</v>
      </c>
    </row>
    <row r="974" spans="1:29" x14ac:dyDescent="0.25">
      <c r="A974" t="str">
        <f>feed!A974</f>
        <v>Airmahal</v>
      </c>
      <c r="B974" t="str">
        <f>feed!B974</f>
        <v>Limtat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1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19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380</v>
      </c>
      <c r="O974">
        <f>SUMPRODUCT(MID(0&amp;feed!O974,LARGE(INDEX(ISNUMBER(--MID(feed!O974,ROW($1:$5),1))*
ROW($1:$5),0),ROW($1:$5))+1,1)*10^ROW($1:$5)/10)</f>
        <v>484</v>
      </c>
      <c r="P974" t="str">
        <f>feed!P974</f>
        <v>Untapped</v>
      </c>
      <c r="Q974">
        <f>IF(P974=0,40, IF(P974="Depleted",0, IF(P974="Near Depletion",10, IF(P974="Plentiful",70, IF(P974="Untapped",90,"Error")))))</f>
        <v>90</v>
      </c>
      <c r="R974" t="str">
        <f>feed!Q974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feed!R974</f>
        <v>Pacific Rim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http://blocgame.com/stats.php?id=65073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17750</v>
      </c>
      <c r="AA974" s="8">
        <f>V974/N974</f>
        <v>52.631578947368418</v>
      </c>
      <c r="AB974" s="4">
        <f>N974/6</f>
        <v>63.333333333333336</v>
      </c>
      <c r="AC974" s="4">
        <f>V974/6</f>
        <v>3333.3333333333335</v>
      </c>
    </row>
    <row r="975" spans="1:29" x14ac:dyDescent="0.25">
      <c r="A975" t="str">
        <f>feed!A975</f>
        <v>Asgurd</v>
      </c>
      <c r="B975" t="str">
        <f>feed!B975</f>
        <v>oneiljack</v>
      </c>
      <c r="C975" t="str">
        <f>feed!C975</f>
        <v>The Order</v>
      </c>
      <c r="D975">
        <f>SUMPRODUCT(MID(0&amp;feed!D975,LARGE(INDEX(ISNUMBER(--MID(feed!D975,ROW($1:$19),1))*
ROW($1:$19),0),ROW($1:$19))+1,1)*10^ROW($1:$19)/10)</f>
        <v>21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2</v>
      </c>
      <c r="I975" t="str">
        <f>feed!I975</f>
        <v>Elite</v>
      </c>
      <c r="J975">
        <f>SUMPRODUCT(MID(0&amp;feed!J975,LARGE(INDEX(ISNUMBER(--MID(feed!J975,ROW($1:$19),1))*
ROW($1:$19),0),ROW($1:$19))+1,1)*10^ROW($1:$19)/10)</f>
        <v>16</v>
      </c>
      <c r="K975">
        <f>SUMPRODUCT(MID(0&amp;feed!K975,LARGE(INDEX(ISNUMBER(--MID(feed!K975,ROW($1:$19),1))*
ROW($1:$19),0),ROW($1:$19))+1,1)*10^ROW($1:$19)/10)</f>
        <v>3</v>
      </c>
      <c r="L975">
        <f>SUMPRODUCT(MID(0&amp;feed!L975,LARGE(INDEX(ISNUMBER(--MID(feed!L975,ROW($1:$19),1))*
ROW($1:$19),0),ROW($1:$19))+1,1)*10^ROW($1:$19)/10)</f>
        <v>3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378</v>
      </c>
      <c r="O975">
        <f>SUMPRODUCT(MID(0&amp;feed!O975,LARGE(INDEX(ISNUMBER(--MID(feed!O975,ROW($1:$5),1))*
ROW($1:$5),0),ROW($1:$5))+1,1)*10^ROW($1:$5)/10)</f>
        <v>505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Meagre</v>
      </c>
      <c r="S975">
        <f>IF(R975="None",0, IF(R975="Meagre",1.5, IF(R975="Small",3, IF(R975="Mediocre",4.5, IF(R975="Somewhat Large",6, IF(R975="Large",7.5, IF(R975="Powerful",9, IF(R975="Very Powerful",10,"Error"))))))))</f>
        <v>1.5</v>
      </c>
      <c r="T975" t="str">
        <f>feed!R975</f>
        <v>Indochina</v>
      </c>
      <c r="U975" t="str">
        <f>feed!S975</f>
        <v>Soviet Union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975" t="str">
        <f>feed!U975</f>
        <v>http://blocgame.com/stats.php?id=64960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20235</v>
      </c>
      <c r="AA975" s="8">
        <f>V975/N975</f>
        <v>63.452380952380949</v>
      </c>
      <c r="AB975" s="4">
        <f>N975/6</f>
        <v>63</v>
      </c>
      <c r="AC975" s="4">
        <f>V975/6</f>
        <v>3997.5</v>
      </c>
    </row>
    <row r="976" spans="1:29" x14ac:dyDescent="0.25">
      <c r="A976" t="str">
        <f>feed!A976</f>
        <v>Mulan</v>
      </c>
      <c r="B976" t="str">
        <f>feed!B976</f>
        <v>star</v>
      </c>
      <c r="C976" t="str">
        <f>feed!C976</f>
        <v>Steel Brotherhood</v>
      </c>
      <c r="D976">
        <f>SUMPRODUCT(MID(0&amp;feed!D976,LARGE(INDEX(ISNUMBER(--MID(feed!D976,ROW($1:$19),1))*
ROW($1:$19),0),ROW($1:$19))+1,1)*10^ROW($1:$19)/10)</f>
        <v>39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1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6</v>
      </c>
      <c r="K976">
        <f>SUMPRODUCT(MID(0&amp;feed!K976,LARGE(INDEX(ISNUMBER(--MID(feed!K976,ROW($1:$19),1))*
ROW($1:$19),0),ROW($1:$19))+1,1)*10^ROW($1:$19)/10)</f>
        <v>5</v>
      </c>
      <c r="L976">
        <f>SUMPRODUCT(MID(0&amp;feed!L976,LARGE(INDEX(ISNUMBER(--MID(feed!L976,ROW($1:$19),1))*
ROW($1:$19),0),ROW($1:$19))+1,1)*10^ROW($1:$19)/10)</f>
        <v>5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376</v>
      </c>
      <c r="O976">
        <f>SUMPRODUCT(MID(0&amp;feed!O976,LARGE(INDEX(ISNUMBER(--MID(feed!O976,ROW($1:$5),1))*
ROW($1:$5),0),ROW($1:$5))+1,1)*10^ROW($1:$5)/10)</f>
        <v>3946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Somewhat Large</v>
      </c>
      <c r="S976">
        <f>IF(R976="None",0, IF(R976="Meagre",1.5, IF(R976="Small",3, IF(R976="Mediocre",4.5, IF(R976="Somewhat Large",6, IF(R976="Large",7.5, IF(R976="Powerful",9, IF(R976="Very Powerful",10,"Error"))))))))</f>
        <v>6</v>
      </c>
      <c r="T976" t="str">
        <f>feed!R976</f>
        <v>Atlas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http://blocgame.com/stats.php?id=64956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15500</v>
      </c>
      <c r="AA976" s="8">
        <f>V976/N976</f>
        <v>53.191489361702125</v>
      </c>
      <c r="AB976" s="4">
        <f>N976/6</f>
        <v>62.666666666666664</v>
      </c>
      <c r="AC976" s="4">
        <f>V976/6</f>
        <v>3333.3333333333335</v>
      </c>
    </row>
    <row r="977" spans="1:29" x14ac:dyDescent="0.25">
      <c r="A977" t="str">
        <f>feed!A977</f>
        <v>WhitePeeple</v>
      </c>
      <c r="B977" t="str">
        <f>feed!B977</f>
        <v>TrumpTower</v>
      </c>
      <c r="C977">
        <f>feed!C977</f>
        <v>0</v>
      </c>
      <c r="D977">
        <f>SUMPRODUCT(MID(0&amp;feed!D977,LARGE(INDEX(ISNUMBER(--MID(feed!D977,ROW($1:$19),1))*
ROW($1:$19),0),ROW($1:$19))+1,1)*10^ROW($1:$19)/10)</f>
        <v>10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155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376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Egypt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977" t="str">
        <f>feed!U977</f>
        <v>http://blocgame.com/stats.php?id=65085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15750</v>
      </c>
      <c r="AA977" s="8">
        <f>V977/N977</f>
        <v>43.882978723404257</v>
      </c>
      <c r="AB977" s="4">
        <f>N977/6</f>
        <v>62.666666666666664</v>
      </c>
      <c r="AC977" s="4">
        <f>V977/6</f>
        <v>2750</v>
      </c>
    </row>
    <row r="978" spans="1:29" x14ac:dyDescent="0.25">
      <c r="A978">
        <f>feed!A978</f>
        <v>3456</v>
      </c>
      <c r="B978">
        <f>feed!B978</f>
        <v>3456</v>
      </c>
      <c r="C978">
        <f>feed!C978</f>
        <v>0</v>
      </c>
      <c r="D978">
        <f>SUMPRODUCT(MID(0&amp;feed!D978,LARGE(INDEX(ISNUMBER(--MID(feed!D978,ROW($1:$19),1))*
ROW($1:$19),0),ROW($1:$19))+1,1)*10^ROW($1:$19)/10)</f>
        <v>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Good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75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376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feed!R978</f>
        <v>Congo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978" t="str">
        <f>feed!U978</f>
        <v>http://blocgame.com/stats.php?id=65152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18695</v>
      </c>
      <c r="AA978" s="8">
        <f>V978/N978</f>
        <v>51.715425531914896</v>
      </c>
      <c r="AB978" s="4">
        <f>N978/6</f>
        <v>62.666666666666664</v>
      </c>
      <c r="AC978" s="4">
        <f>V978/6</f>
        <v>3240.8333333333335</v>
      </c>
    </row>
    <row r="979" spans="1:29" x14ac:dyDescent="0.25">
      <c r="A979" t="str">
        <f>feed!A979</f>
        <v>qwertyuioppp</v>
      </c>
      <c r="B979" t="str">
        <f>feed!B979</f>
        <v>qwertyuioppp</v>
      </c>
      <c r="C979" t="str">
        <f>feed!C979</f>
        <v>Brotherhood of Nod</v>
      </c>
      <c r="D979">
        <f>SUMPRODUCT(MID(0&amp;feed!D979,LARGE(INDEX(ISNUMBER(--MID(feed!D979,ROW($1:$19),1))*
ROW($1:$19),0),ROW($1:$19))+1,1)*10^ROW($1:$19)/10)</f>
        <v>62</v>
      </c>
      <c r="E979">
        <f>SUMPRODUCT(MID(0&amp;feed!E979,LARGE(INDEX(ISNUMBER(--MID(feed!E979,ROW($1:$19),1))*
ROW($1:$19),0),ROW($1:$19))+1,1)*10^ROW($1:$19)/10)</f>
        <v>0</v>
      </c>
      <c r="F979" t="str">
        <f>feed!F979</f>
        <v>Second World War surplus</v>
      </c>
      <c r="G979" t="str">
        <f>feed!G979</f>
        <v>Isolated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16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375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Arabia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http://blocgame.com/stats.php?id=61873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19250</v>
      </c>
      <c r="AA979" s="8">
        <f>V979/N979</f>
        <v>53.333333333333336</v>
      </c>
      <c r="AB979" s="4">
        <f>N979/6</f>
        <v>62.5</v>
      </c>
      <c r="AC979" s="4">
        <f>V979/6</f>
        <v>3333.3333333333335</v>
      </c>
    </row>
    <row r="980" spans="1:29" x14ac:dyDescent="0.25">
      <c r="A980" t="str">
        <f>feed!A980</f>
        <v>mexicanwall</v>
      </c>
      <c r="B980" t="str">
        <f>feed!B980</f>
        <v>mexicanwall</v>
      </c>
      <c r="C980">
        <f>feed!C980</f>
        <v>0</v>
      </c>
      <c r="D980">
        <f>SUMPRODUCT(MID(0&amp;feed!D980,LARGE(INDEX(ISNUMBER(--MID(feed!D980,ROW($1:$19),1))*
ROW($1:$19),0),ROW($1:$19))+1,1)*10^ROW($1:$19)/10)</f>
        <v>4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Questionable</v>
      </c>
      <c r="H980">
        <f>SUMPRODUCT(MID(0&amp;feed!H980,LARGE(INDEX(ISNUMBER(--MID(feed!H980,ROW($1:$1),1))*
ROW($1:$1),0),ROW($1:$1))+1,1)*10^ROW($1:$1)/10)</f>
        <v>0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57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375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feed!R980</f>
        <v>China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980" t="str">
        <f>feed!U980</f>
        <v>http://blocgame.com/stats.php?id=64294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15585</v>
      </c>
      <c r="AA980" s="8">
        <f>V980/N980</f>
        <v>43.56</v>
      </c>
      <c r="AB980" s="4">
        <f>N980/6</f>
        <v>62.5</v>
      </c>
      <c r="AC980" s="4">
        <f>V980/6</f>
        <v>2722.5</v>
      </c>
    </row>
    <row r="981" spans="1:29" x14ac:dyDescent="0.25">
      <c r="A981" t="str">
        <f>feed!A981</f>
        <v>Aristocria</v>
      </c>
      <c r="B981" t="str">
        <f>feed!B981</f>
        <v>Ashley</v>
      </c>
      <c r="C981" t="str">
        <f>feed!C981</f>
        <v>Socialist Arab Union</v>
      </c>
      <c r="D981">
        <f>SUMPRODUCT(MID(0&amp;feed!D981,LARGE(INDEX(ISNUMBER(--MID(feed!D981,ROW($1:$19),1))*
ROW($1:$19),0),ROW($1:$19))+1,1)*10^ROW($1:$19)/10)</f>
        <v>58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1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15</v>
      </c>
      <c r="K981">
        <f>SUMPRODUCT(MID(0&amp;feed!K981,LARGE(INDEX(ISNUMBER(--MID(feed!K981,ROW($1:$19),1))*
ROW($1:$19),0),ROW($1:$19))+1,1)*10^ROW($1:$19)/10)</f>
        <v>9</v>
      </c>
      <c r="L981">
        <f>SUMPRODUCT(MID(0&amp;feed!L981,LARGE(INDEX(ISNUMBER(--MID(feed!L981,ROW($1:$19),1))*
ROW($1:$19),0),ROW($1:$19))+1,1)*10^ROW($1:$19)/10)</f>
        <v>3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375</v>
      </c>
      <c r="O981">
        <f>SUMPRODUCT(MID(0&amp;feed!O981,LARGE(INDEX(ISNUMBER(--MID(feed!O981,ROW($1:$5),1))*
ROW($1:$5),0),ROW($1:$5))+1,1)*10^ROW($1:$5)/10)</f>
        <v>1022</v>
      </c>
      <c r="P981" t="str">
        <f>feed!P981</f>
        <v>Plentiful</v>
      </c>
      <c r="Q981">
        <f>IF(P981=0,40, IF(P981="Depleted",0, IF(P981="Near Depletion",10, IF(P981="Plentiful",70, IF(P981="Untapped",90,"Error")))))</f>
        <v>70</v>
      </c>
      <c r="R981" t="str">
        <f>feed!Q981</f>
        <v>Mediocre</v>
      </c>
      <c r="S981">
        <f>IF(R981="None",0, IF(R981="Meagre",1.5, IF(R981="Small",3, IF(R981="Mediocre",4.5, IF(R981="Somewhat Large",6, IF(R981="Large",7.5, IF(R981="Powerful",9, IF(R981="Very Powerful",10,"Error"))))))))</f>
        <v>4.5</v>
      </c>
      <c r="T981" t="str">
        <f>feed!R981</f>
        <v>Arabia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http://blocgame.com/stats.php?id=64850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14750</v>
      </c>
      <c r="AA981" s="8">
        <f>V981/N981</f>
        <v>53.333333333333336</v>
      </c>
      <c r="AB981" s="4">
        <f>N981/6</f>
        <v>62.5</v>
      </c>
      <c r="AC981" s="4">
        <f>V981/6</f>
        <v>3333.3333333333335</v>
      </c>
    </row>
    <row r="982" spans="1:29" x14ac:dyDescent="0.25">
      <c r="A982" t="str">
        <f>feed!A982</f>
        <v>GODLESS BLACKS</v>
      </c>
      <c r="B982" t="str">
        <f>feed!B982</f>
        <v>Ingrate119</v>
      </c>
      <c r="C982">
        <f>feed!C982</f>
        <v>0</v>
      </c>
      <c r="D982">
        <f>SUMPRODUCT(MID(0&amp;feed!D982,LARGE(INDEX(ISNUMBER(--MID(feed!D982,ROW($1:$19),1))*
ROW($1:$19),0),ROW($1:$19))+1,1)*10^ROW($1:$19)/10)</f>
        <v>12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4</v>
      </c>
      <c r="K982">
        <f>SUMPRODUCT(MID(0&amp;feed!K982,LARGE(INDEX(ISNUMBER(--MID(feed!K982,ROW($1:$19),1))*
ROW($1:$19),0),ROW($1:$19))+1,1)*10^ROW($1:$19)/10)</f>
        <v>7</v>
      </c>
      <c r="L982">
        <f>SUMPRODUCT(MID(0&amp;feed!L982,LARGE(INDEX(ISNUMBER(--MID(feed!L982,ROW($1:$19),1))*
ROW($1:$19),0),ROW($1:$19))+1,1)*10^ROW($1:$19)/10)</f>
        <v>1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375</v>
      </c>
      <c r="O982">
        <f>SUMPRODUCT(MID(0&amp;feed!O982,LARGE(INDEX(ISNUMBER(--MID(feed!O982,ROW($1:$5),1))*
ROW($1:$5),0),ROW($1:$5))+1,1)*10^ROW($1:$5)/10)</f>
        <v>376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feed!R982</f>
        <v>East Africa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982" t="str">
        <f>feed!U982</f>
        <v>http://blocgame.com/stats.php?id=65030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21418</v>
      </c>
      <c r="AA982" s="8">
        <f>V982/N982</f>
        <v>65.114666666666665</v>
      </c>
      <c r="AB982" s="4">
        <f>N982/6</f>
        <v>62.5</v>
      </c>
      <c r="AC982" s="4">
        <f>V982/6</f>
        <v>4069.6666666666665</v>
      </c>
    </row>
    <row r="983" spans="1:29" x14ac:dyDescent="0.25">
      <c r="A983" t="str">
        <f>feed!A983</f>
        <v>Caisetto</v>
      </c>
      <c r="B983" t="str">
        <f>feed!B983</f>
        <v>Cartu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155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375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feed!R983</f>
        <v>The Subcontinent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http://blocgame.com/stats.php?id=65047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19250</v>
      </c>
      <c r="AA983" s="8">
        <f>V983/N983</f>
        <v>53.333333333333336</v>
      </c>
      <c r="AB983" s="4">
        <f>N983/6</f>
        <v>62.5</v>
      </c>
      <c r="AC983" s="4">
        <f>V983/6</f>
        <v>3333.3333333333335</v>
      </c>
    </row>
    <row r="984" spans="1:29" x14ac:dyDescent="0.25">
      <c r="A984" t="str">
        <f>feed!A984</f>
        <v>New Democracy</v>
      </c>
      <c r="B984" t="str">
        <f>feed!B984</f>
        <v>quezt25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Angelic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109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375</v>
      </c>
      <c r="O984">
        <f>SUMPRODUCT(MID(0&amp;feed!O984,LARGE(INDEX(ISNUMBER(--MID(feed!O984,ROW($1:$5),1))*
ROW($1:$5),0),ROW($1:$5))+1,1)*10^ROW($1:$5)/10)</f>
        <v>254</v>
      </c>
      <c r="P984" t="str">
        <f>feed!P984</f>
        <v>Untapped</v>
      </c>
      <c r="Q984">
        <f>IF(P984=0,40, IF(P984="Depleted",0, IF(P984="Near Depletion",10, IF(P984="Plentiful",70, IF(P984="Untapped",90,"Error")))))</f>
        <v>90</v>
      </c>
      <c r="R984" t="str">
        <f>feed!Q984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feed!R984</f>
        <v>Southern Africa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http://blocgame.com/stats.php?id=65109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18875</v>
      </c>
      <c r="AA984" s="8">
        <f>V984/N984</f>
        <v>53.333333333333336</v>
      </c>
      <c r="AB984" s="4">
        <f>N984/6</f>
        <v>62.5</v>
      </c>
      <c r="AC984" s="4">
        <f>V984/6</f>
        <v>3333.3333333333335</v>
      </c>
    </row>
    <row r="985" spans="1:29" x14ac:dyDescent="0.25">
      <c r="A985" t="str">
        <f>feed!A985</f>
        <v>Lantany</v>
      </c>
      <c r="B985" t="str">
        <f>feed!B985</f>
        <v>Colchiz</v>
      </c>
      <c r="C985">
        <f>feed!C985</f>
        <v>0</v>
      </c>
      <c r="D985">
        <f>SUMPRODUCT(MID(0&amp;feed!D985,LARGE(INDEX(ISNUMBER(--MID(feed!D985,ROW($1:$19),1))*
ROW($1:$19),0),ROW($1:$19))+1,1)*10^ROW($1:$19)/10)</f>
        <v>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Good</v>
      </c>
      <c r="H985">
        <f>SUMPRODUCT(MID(0&amp;feed!H985,LARGE(INDEX(ISNUMBER(--MID(feed!H985,ROW($1:$1),1))*
ROW($1:$1),0),ROW($1:$1))+1,1)*10^ROW($1:$1)/10)</f>
        <v>0</v>
      </c>
      <c r="I985" t="str">
        <f>feed!I985</f>
        <v>Elite</v>
      </c>
      <c r="J985">
        <f>SUMPRODUCT(MID(0&amp;feed!J985,LARGE(INDEX(ISNUMBER(--MID(feed!J985,ROW($1:$19),1))*
ROW($1:$19),0),ROW($1:$19))+1,1)*10^ROW($1:$19)/10)</f>
        <v>98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373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feed!R985</f>
        <v>Gran Colombia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985" t="str">
        <f>feed!U985</f>
        <v>http://blocgame.com/stats.php?id=64529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15017</v>
      </c>
      <c r="AA985" s="8">
        <f>V985/N985</f>
        <v>42.270777479892764</v>
      </c>
      <c r="AB985" s="4">
        <f>N985/6</f>
        <v>62.166666666666664</v>
      </c>
      <c r="AC985" s="4">
        <f>V985/6</f>
        <v>2627.8333333333335</v>
      </c>
    </row>
    <row r="986" spans="1:29" x14ac:dyDescent="0.25">
      <c r="A986" t="str">
        <f>feed!A986</f>
        <v>teamsolomid</v>
      </c>
      <c r="B986" t="str">
        <f>feed!B986</f>
        <v>teamsolomid</v>
      </c>
      <c r="C986">
        <f>feed!C986</f>
        <v>0</v>
      </c>
      <c r="D986">
        <f>SUMPRODUCT(MID(0&amp;feed!D986,LARGE(INDEX(ISNUMBER(--MID(feed!D986,ROW($1:$19),1))*
ROW($1:$19),0),ROW($1:$19))+1,1)*10^ROW($1:$19)/10)</f>
        <v>6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Normal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14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2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373</v>
      </c>
      <c r="O986">
        <f>SUMPRODUCT(MID(0&amp;feed!O986,LARGE(INDEX(ISNUMBER(--MID(feed!O986,ROW($1:$5),1))*
ROW($1:$5),0),ROW($1:$5))+1,1)*10^ROW($1:$5)/10)</f>
        <v>2838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feed!R986</f>
        <v>Atlas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http://blocgame.com/stats.php?id=64732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18500</v>
      </c>
      <c r="AA986" s="8">
        <f>V986/N986</f>
        <v>53.619302949061662</v>
      </c>
      <c r="AB986" s="4">
        <f>N986/6</f>
        <v>62.166666666666664</v>
      </c>
      <c r="AC986" s="4">
        <f>V986/6</f>
        <v>3333.3333333333335</v>
      </c>
    </row>
    <row r="987" spans="1:29" x14ac:dyDescent="0.25">
      <c r="A987" t="str">
        <f>feed!A987</f>
        <v>TPInc.</v>
      </c>
      <c r="B987" t="str">
        <f>feed!B987</f>
        <v>cledes123</v>
      </c>
      <c r="C987" t="str">
        <f>feed!C987</f>
        <v>The Federal Colonies</v>
      </c>
      <c r="D987">
        <f>SUMPRODUCT(MID(0&amp;feed!D987,LARGE(INDEX(ISNUMBER(--MID(feed!D987,ROW($1:$19),1))*
ROW($1:$19),0),ROW($1:$19))+1,1)*10^ROW($1:$19)/10)</f>
        <v>16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57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373</v>
      </c>
      <c r="O987">
        <f>SUMPRODUCT(MID(0&amp;feed!O987,LARGE(INDEX(ISNUMBER(--MID(feed!O987,ROW($1:$5),1))*
ROW($1:$5),0),ROW($1:$5))+1,1)*10^ROW($1:$5)/10)</f>
        <v>130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feed!R987</f>
        <v>Caribbean</v>
      </c>
      <c r="U987" t="str">
        <f>feed!S987</f>
        <v>United States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http://blocgame.com/stats.php?id=65102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18875</v>
      </c>
      <c r="AA987" s="8">
        <f>V987/N987</f>
        <v>53.619302949061662</v>
      </c>
      <c r="AB987" s="4">
        <f>N987/6</f>
        <v>62.166666666666664</v>
      </c>
      <c r="AC987" s="4">
        <f>V987/6</f>
        <v>3333.3333333333335</v>
      </c>
    </row>
    <row r="988" spans="1:29" x14ac:dyDescent="0.25">
      <c r="A988" t="str">
        <f>feed!A988</f>
        <v>Gerboria</v>
      </c>
      <c r="B988" t="str">
        <f>feed!B988</f>
        <v>Kruppen</v>
      </c>
      <c r="C988">
        <f>feed!C988</f>
        <v>0</v>
      </c>
      <c r="D988">
        <f>SUMPRODUCT(MID(0&amp;feed!D988,LARGE(INDEX(ISNUMBER(--MID(feed!D988,ROW($1:$19),1))*
ROW($1:$19),0),ROW($1:$19))+1,1)*10^ROW($1:$19)/10)</f>
        <v>7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45</v>
      </c>
      <c r="K988">
        <f>SUMPRODUCT(MID(0&amp;feed!K988,LARGE(INDEX(ISNUMBER(--MID(feed!K988,ROW($1:$19),1))*
ROW($1:$19),0),ROW($1:$19))+1,1)*10^ROW($1:$19)/10)</f>
        <v>6</v>
      </c>
      <c r="L988">
        <f>SUMPRODUCT(MID(0&amp;feed!L988,LARGE(INDEX(ISNUMBER(--MID(feed!L988,ROW($1:$19),1))*
ROW($1:$19),0),ROW($1:$19))+1,1)*10^ROW($1:$19)/10)</f>
        <v>3</v>
      </c>
      <c r="M988" t="str">
        <f>feed!M988</f>
        <v>Central Planning</v>
      </c>
      <c r="N988">
        <f>SUMPRODUCT(MID(0&amp;feed!N988,LARGE(INDEX(ISNUMBER(--MID(feed!N988,ROW($1:$5),1))*
ROW($1:$5),0),ROW($1:$5))+1,1)*10^ROW($1:$5)/10)</f>
        <v>372</v>
      </c>
      <c r="O988">
        <f>SUMPRODUCT(MID(0&amp;feed!O988,LARGE(INDEX(ISNUMBER(--MID(feed!O988,ROW($1:$5),1))*
ROW($1:$5),0),ROW($1:$5))+1,1)*10^ROW($1:$5)/10)</f>
        <v>422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feed!R988</f>
        <v>Pacific Rim</v>
      </c>
      <c r="U988" t="str">
        <f>feed!S988</f>
        <v>Soviet Union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988" t="str">
        <f>feed!U988</f>
        <v>http://blocgame.com/stats.php?id=65061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15600</v>
      </c>
      <c r="AA988" s="8">
        <f>V988/N988</f>
        <v>53.024193548387096</v>
      </c>
      <c r="AB988" s="4">
        <f>N988/6</f>
        <v>62</v>
      </c>
      <c r="AC988" s="4">
        <f>V988/6</f>
        <v>3287.5</v>
      </c>
    </row>
    <row r="989" spans="1:29" x14ac:dyDescent="0.25">
      <c r="A989" t="str">
        <f>feed!A989</f>
        <v>Yamaguchi Gumi</v>
      </c>
      <c r="B989" t="str">
        <f>feed!B989</f>
        <v>Yudai</v>
      </c>
      <c r="C989">
        <f>feed!C989</f>
        <v>0</v>
      </c>
      <c r="D989">
        <f>SUMPRODUCT(MID(0&amp;feed!D989,LARGE(INDEX(ISNUMBER(--MID(feed!D989,ROW($1:$19),1))*
ROW($1:$19),0),ROW($1:$19))+1,1)*10^ROW($1:$19)/10)</f>
        <v>20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17</v>
      </c>
      <c r="K989">
        <f>SUMPRODUCT(MID(0&amp;feed!K989,LARGE(INDEX(ISNUMBER(--MID(feed!K989,ROW($1:$19),1))*
ROW($1:$19),0),ROW($1:$19))+1,1)*10^ROW($1:$19)/10)</f>
        <v>6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372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feed!R989</f>
        <v>Pacific Rim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http://blocgame.com/stats.php?id=65092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17750</v>
      </c>
      <c r="AA989" s="8">
        <f>V989/N989</f>
        <v>53.763440860215056</v>
      </c>
      <c r="AB989" s="4">
        <f>N989/6</f>
        <v>62</v>
      </c>
      <c r="AC989" s="4">
        <f>V989/6</f>
        <v>3333.3333333333335</v>
      </c>
    </row>
    <row r="990" spans="1:29" x14ac:dyDescent="0.25">
      <c r="A990" t="str">
        <f>feed!A990</f>
        <v>Panarasia</v>
      </c>
      <c r="B990" t="str">
        <f>feed!B990</f>
        <v>Talleyrand</v>
      </c>
      <c r="C990">
        <f>feed!C990</f>
        <v>0</v>
      </c>
      <c r="D990">
        <f>SUMPRODUCT(MID(0&amp;feed!D990,LARGE(INDEX(ISNUMBER(--MID(feed!D990,ROW($1:$19),1))*
ROW($1:$19),0),ROW($1:$19))+1,1)*10^ROW($1:$19)/10)</f>
        <v>10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4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371</v>
      </c>
      <c r="O990">
        <f>SUMPRODUCT(MID(0&amp;feed!O990,LARGE(INDEX(ISNUMBER(--MID(feed!O990,ROW($1:$5),1))*
ROW($1:$5),0),ROW($1:$5))+1,1)*10^ROW($1:$5)/10)</f>
        <v>0</v>
      </c>
      <c r="P990">
        <f>feed!P990</f>
        <v>0</v>
      </c>
      <c r="Q990">
        <f>IF(P990=0,40, IF(P990="Depleted",0, IF(P990="Near Depletion",10, IF(P990="Plentiful",70, IF(P990="Untapped",90,"Error")))))</f>
        <v>40</v>
      </c>
      <c r="R990" t="str">
        <f>feed!Q990</f>
        <v>Small</v>
      </c>
      <c r="S990">
        <f>IF(R990="None",0, IF(R990="Meagre",1.5, IF(R990="Small",3, IF(R990="Mediocre",4.5, IF(R990="Somewhat Large",6, IF(R990="Large",7.5, IF(R990="Powerful",9, IF(R990="Very Powerful",10,"Error"))))))))</f>
        <v>3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990" t="str">
        <f>feed!U990</f>
        <v>http://blocgame.com/stats.php?id=64860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19424</v>
      </c>
      <c r="AA990" s="8">
        <f>V990/N990</f>
        <v>54.377358490566039</v>
      </c>
      <c r="AB990" s="4">
        <f>N990/6</f>
        <v>61.833333333333336</v>
      </c>
      <c r="AC990" s="4">
        <f>V990/6</f>
        <v>3362.3333333333335</v>
      </c>
    </row>
    <row r="991" spans="1:29" x14ac:dyDescent="0.25">
      <c r="A991" t="str">
        <f>feed!A991</f>
        <v>Mortdecai</v>
      </c>
      <c r="B991" t="str">
        <f>feed!B991</f>
        <v>mortdecai</v>
      </c>
      <c r="C991" t="str">
        <f>feed!C991</f>
        <v>PIRATES</v>
      </c>
      <c r="D991">
        <f>SUMPRODUCT(MID(0&amp;feed!D991,LARGE(INDEX(ISNUMBER(--MID(feed!D991,ROW($1:$19),1))*
ROW($1:$19),0),ROW($1:$19))+1,1)*10^ROW($1:$19)/10)</f>
        <v>15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Good</v>
      </c>
      <c r="J991">
        <f>SUMPRODUCT(MID(0&amp;feed!J991,LARGE(INDEX(ISNUMBER(--MID(feed!J991,ROW($1:$19),1))*
ROW($1:$19),0),ROW($1:$19))+1,1)*10^ROW($1:$19)/10)</f>
        <v>10</v>
      </c>
      <c r="K991">
        <f>SUMPRODUCT(MID(0&amp;feed!K991,LARGE(INDEX(ISNUMBER(--MID(feed!K991,ROW($1:$19),1))*
ROW($1:$19),0),ROW($1:$19))+1,1)*10^ROW($1:$19)/10)</f>
        <v>4</v>
      </c>
      <c r="L991">
        <f>SUMPRODUCT(MID(0&amp;feed!L991,LARGE(INDEX(ISNUMBER(--MID(feed!L991,ROW($1:$19),1))*
ROW($1:$19),0),ROW($1:$19))+1,1)*10^ROW($1:$19)/10)</f>
        <v>3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371</v>
      </c>
      <c r="O991">
        <f>SUMPRODUCT(MID(0&amp;feed!O991,LARGE(INDEX(ISNUMBER(--MID(feed!O991,ROW($1:$5),1))*
ROW($1:$5),0),ROW($1:$5))+1,1)*10^ROW($1:$5)/10)</f>
        <v>1222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Meagre</v>
      </c>
      <c r="S991">
        <f>IF(R991="None",0, IF(R991="Meagre",1.5, IF(R991="Small",3, IF(R991="Mediocre",4.5, IF(R991="Somewhat Large",6, IF(R991="Large",7.5, IF(R991="Powerful",9, IF(R991="Very Powerful",10,"Error"))))))))</f>
        <v>1.5</v>
      </c>
      <c r="T991" t="str">
        <f>feed!R991</f>
        <v>Arabia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1" t="str">
        <f>feed!U991</f>
        <v>http://blocgame.com/stats.php?id=65055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13710</v>
      </c>
      <c r="AA991" s="8">
        <f>V991/N991</f>
        <v>44.029649595687331</v>
      </c>
      <c r="AB991" s="4">
        <f>N991/6</f>
        <v>61.833333333333336</v>
      </c>
      <c r="AC991" s="4">
        <f>V991/6</f>
        <v>2722.5</v>
      </c>
    </row>
    <row r="992" spans="1:29" x14ac:dyDescent="0.25">
      <c r="A992" t="str">
        <f>feed!A992</f>
        <v>Minnes</v>
      </c>
      <c r="B992" t="str">
        <f>feed!B992</f>
        <v>Manoz</v>
      </c>
      <c r="C992">
        <f>feed!C992</f>
        <v>0</v>
      </c>
      <c r="D992">
        <f>SUMPRODUCT(MID(0&amp;feed!D992,LARGE(INDEX(ISNUMBER(--MID(feed!D992,ROW($1:$19),1))*
ROW($1:$19),0),ROW($1:$19))+1,1)*10^ROW($1:$19)/10)</f>
        <v>9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99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0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370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feed!R992</f>
        <v>Gran Colombia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992" t="str">
        <f>feed!U992</f>
        <v>http://blocgame.com/stats.php?id=64814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15167</v>
      </c>
      <c r="AA992" s="8">
        <f>V992/N992</f>
        <v>43.018918918918921</v>
      </c>
      <c r="AB992" s="4">
        <f>N992/6</f>
        <v>61.666666666666664</v>
      </c>
      <c r="AC992" s="4">
        <f>V992/6</f>
        <v>2652.8333333333335</v>
      </c>
    </row>
    <row r="993" spans="1:29" x14ac:dyDescent="0.25">
      <c r="A993" t="str">
        <f>feed!A993</f>
        <v>Sahuarita</v>
      </c>
      <c r="B993" t="str">
        <f>feed!B993</f>
        <v>Zoonigga</v>
      </c>
      <c r="C993">
        <f>feed!C993</f>
        <v>0</v>
      </c>
      <c r="D993">
        <f>SUMPRODUCT(MID(0&amp;feed!D993,LARGE(INDEX(ISNUMBER(--MID(feed!D993,ROW($1:$19),1))*
ROW($1:$19),0),ROW($1:$19))+1,1)*10^ROW($1:$19)/10)</f>
        <v>7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12</v>
      </c>
      <c r="K993">
        <f>SUMPRODUCT(MID(0&amp;feed!K993,LARGE(INDEX(ISNUMBER(--MID(feed!K993,ROW($1:$19),1))*
ROW($1:$19),0),ROW($1:$19))+1,1)*10^ROW($1:$19)/10)</f>
        <v>6</v>
      </c>
      <c r="L993">
        <f>SUMPRODUCT(MID(0&amp;feed!L993,LARGE(INDEX(ISNUMBER(--MID(feed!L993,ROW($1:$19),1))*
ROW($1:$19),0),ROW($1:$19))+1,1)*10^ROW($1:$19)/10)</f>
        <v>2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370</v>
      </c>
      <c r="O993">
        <f>SUMPRODUCT(MID(0&amp;feed!O993,LARGE(INDEX(ISNUMBER(--MID(feed!O993,ROW($1:$5),1))*
ROW($1:$5),0),ROW($1:$5))+1,1)*10^ROW($1:$5)/10)</f>
        <v>262</v>
      </c>
      <c r="P993">
        <f>feed!P993</f>
        <v>0</v>
      </c>
      <c r="Q993">
        <f>IF(P993=0,40, IF(P993="Depleted",0, IF(P993="Near Depletion",10, IF(P993="Plentiful",70, IF(P993="Untapped",90,"Error")))))</f>
        <v>40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Mesoamerica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993" t="str">
        <f>feed!U993</f>
        <v>http://blocgame.com/stats.php?id=64889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13500</v>
      </c>
      <c r="AA993" s="8">
        <f>V993/N993</f>
        <v>44.594594594594597</v>
      </c>
      <c r="AB993" s="4">
        <f>N993/6</f>
        <v>61.666666666666664</v>
      </c>
      <c r="AC993" s="4">
        <f>V993/6</f>
        <v>2750</v>
      </c>
    </row>
    <row r="994" spans="1:29" x14ac:dyDescent="0.25">
      <c r="A994" t="str">
        <f>feed!A994</f>
        <v>outplayed</v>
      </c>
      <c r="B994" t="str">
        <f>feed!B994</f>
        <v>outplayed</v>
      </c>
      <c r="C994">
        <f>feed!C994</f>
        <v>0</v>
      </c>
      <c r="D994">
        <f>SUMPRODUCT(MID(0&amp;feed!D994,LARGE(INDEX(ISNUMBER(--MID(feed!D994,ROW($1:$19),1))*
ROW($1:$19),0),ROW($1:$19))+1,1)*10^ROW($1:$19)/10)</f>
        <v>14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Normal</v>
      </c>
      <c r="H994">
        <f>SUMPRODUCT(MID(0&amp;feed!H994,LARGE(INDEX(ISNUMBER(--MID(feed!H994,ROW($1:$1),1))*
ROW($1:$1),0),ROW($1:$1))+1,1)*10^ROW($1:$1)/10)</f>
        <v>0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14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2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369</v>
      </c>
      <c r="O994">
        <f>SUMPRODUCT(MID(0&amp;feed!O994,LARGE(INDEX(ISNUMBER(--MID(feed!O994,ROW($1:$5),1))*
ROW($1:$5),0),ROW($1:$5))+1,1)*10^ROW($1:$5)/10)</f>
        <v>2570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feed!R994</f>
        <v>Atlas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http://blocgame.com/stats.php?id=64714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18500</v>
      </c>
      <c r="AA994" s="8">
        <f>V994/N994</f>
        <v>54.200542005420054</v>
      </c>
      <c r="AB994" s="4">
        <f>N994/6</f>
        <v>61.5</v>
      </c>
      <c r="AC994" s="4">
        <f>V994/6</f>
        <v>3333.3333333333335</v>
      </c>
    </row>
    <row r="995" spans="1:29" x14ac:dyDescent="0.25">
      <c r="A995" t="str">
        <f>feed!A995</f>
        <v>Chinkostan</v>
      </c>
      <c r="B995" t="str">
        <f>feed!B995</f>
        <v>jimmy_jungaz</v>
      </c>
      <c r="C995" t="str">
        <f>feed!C995</f>
        <v>The Order</v>
      </c>
      <c r="D995">
        <f>SUMPRODUCT(MID(0&amp;feed!D995,LARGE(INDEX(ISNUMBER(--MID(feed!D995,ROW($1:$19),1))*
ROW($1:$19),0),ROW($1:$19))+1,1)*10^ROW($1:$19)/10)</f>
        <v>81</v>
      </c>
      <c r="E995">
        <f>SUMPRODUCT(MID(0&amp;feed!E995,LARGE(INDEX(ISNUMBER(--MID(feed!E995,ROW($1:$19),1))*
ROW($1:$19),0),ROW($1:$19))+1,1)*10^ROW($1:$19)/10)</f>
        <v>1</v>
      </c>
      <c r="F995" t="str">
        <f>feed!F995</f>
        <v>Second World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2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2</v>
      </c>
      <c r="K995">
        <f>SUMPRODUCT(MID(0&amp;feed!K995,LARGE(INDEX(ISNUMBER(--MID(feed!K995,ROW($1:$19),1))*
ROW($1:$19),0),ROW($1:$19))+1,1)*10^ROW($1:$19)/10)</f>
        <v>16</v>
      </c>
      <c r="L995">
        <f>SUMPRODUCT(MID(0&amp;feed!L995,LARGE(INDEX(ISNUMBER(--MID(feed!L995,ROW($1:$19),1))*
ROW($1:$19),0),ROW($1:$19))+1,1)*10^ROW($1:$19)/10)</f>
        <v>5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368</v>
      </c>
      <c r="O995">
        <f>SUMPRODUCT(MID(0&amp;feed!O995,LARGE(INDEX(ISNUMBER(--MID(feed!O995,ROW($1:$5),1))*
ROW($1:$5),0),ROW($1:$5))+1,1)*10^ROW($1:$5)/10)</f>
        <v>256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Large</v>
      </c>
      <c r="S995">
        <f>IF(R995="None",0, IF(R995="Meagre",1.5, IF(R995="Small",3, IF(R995="Mediocre",4.5, IF(R995="Somewhat Large",6, IF(R995="Large",7.5, IF(R995="Powerful",9, IF(R995="Very Powerful",10,"Error"))))))))</f>
        <v>7.5</v>
      </c>
      <c r="T995" t="str">
        <f>feed!R995</f>
        <v>Indochina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5" t="str">
        <f>feed!U995</f>
        <v>http://blocgame.com/stats.php?id=64521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10625</v>
      </c>
      <c r="AA995" s="8">
        <f>V995/N995</f>
        <v>54.347826086956523</v>
      </c>
      <c r="AB995" s="4">
        <f>N995/6</f>
        <v>61.333333333333336</v>
      </c>
      <c r="AC995" s="4">
        <f>V995/6</f>
        <v>3333.3333333333335</v>
      </c>
    </row>
    <row r="996" spans="1:29" x14ac:dyDescent="0.25">
      <c r="A996" t="str">
        <f>feed!A996</f>
        <v>mentari</v>
      </c>
      <c r="B996" t="str">
        <f>feed!B996</f>
        <v>duda</v>
      </c>
      <c r="C996" t="str">
        <f>feed!C996</f>
        <v>SPQR</v>
      </c>
      <c r="D996">
        <f>SUMPRODUCT(MID(0&amp;feed!D996,LARGE(INDEX(ISNUMBER(--MID(feed!D996,ROW($1:$19),1))*
ROW($1:$19),0),ROW($1:$19))+1,1)*10^ROW($1:$19)/10)</f>
        <v>44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1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6</v>
      </c>
      <c r="K996">
        <f>SUMPRODUCT(MID(0&amp;feed!K996,LARGE(INDEX(ISNUMBER(--MID(feed!K996,ROW($1:$19),1))*
ROW($1:$19),0),ROW($1:$19))+1,1)*10^ROW($1:$19)/10)</f>
        <v>4</v>
      </c>
      <c r="L996">
        <f>SUMPRODUCT(MID(0&amp;feed!L996,LARGE(INDEX(ISNUMBER(--MID(feed!L996,ROW($1:$19),1))*
ROW($1:$19),0),ROW($1:$19))+1,1)*10^ROW($1:$19)/10)</f>
        <v>5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367</v>
      </c>
      <c r="O996">
        <f>SUMPRODUCT(MID(0&amp;feed!O996,LARGE(INDEX(ISNUMBER(--MID(feed!O996,ROW($1:$5),1))*
ROW($1:$5),0),ROW($1:$5))+1,1)*10^ROW($1:$5)/10)</f>
        <v>2229</v>
      </c>
      <c r="P996" t="str">
        <f>feed!P996</f>
        <v>Plentiful</v>
      </c>
      <c r="Q996">
        <f>IF(P996=0,40, IF(P996="Depleted",0, IF(P996="Near Depletion",10, IF(P996="Plentiful",70, IF(P996="Untapped",90,"Error")))))</f>
        <v>70</v>
      </c>
      <c r="R996" t="str">
        <f>feed!Q996</f>
        <v>Meagre</v>
      </c>
      <c r="S996">
        <f>IF(R996="None",0, IF(R996="Meagre",1.5, IF(R996="Small",3, IF(R996="Mediocre",4.5, IF(R996="Somewhat Large",6, IF(R996="Large",7.5, IF(R996="Powerful",9, IF(R996="Very Powerful",10,"Error"))))))))</f>
        <v>1.5</v>
      </c>
      <c r="T996" t="str">
        <f>feed!R996</f>
        <v>Persia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996" t="str">
        <f>feed!U996</f>
        <v>http://blocgame.com/stats.php?id=64986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15477</v>
      </c>
      <c r="AA996" s="8">
        <f>V996/N996</f>
        <v>53.411444141689373</v>
      </c>
      <c r="AB996" s="4">
        <f>N996/6</f>
        <v>61.166666666666664</v>
      </c>
      <c r="AC996" s="4">
        <f>V996/6</f>
        <v>3267</v>
      </c>
    </row>
    <row r="997" spans="1:29" x14ac:dyDescent="0.25">
      <c r="A997" t="str">
        <f>feed!A997</f>
        <v>Venegazuela</v>
      </c>
      <c r="B997" t="str">
        <f>feed!B997</f>
        <v>Fami1yJu1z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64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365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feed!R997</f>
        <v>Gran Colombia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http://blocgame.com/stats.php?id=65045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19250</v>
      </c>
      <c r="AA997" s="8">
        <f>V997/N997</f>
        <v>54.794520547945204</v>
      </c>
      <c r="AB997" s="4">
        <f>N997/6</f>
        <v>60.833333333333336</v>
      </c>
      <c r="AC997" s="4">
        <f>V997/6</f>
        <v>3333.3333333333335</v>
      </c>
    </row>
    <row r="998" spans="1:29" x14ac:dyDescent="0.25">
      <c r="A998" t="str">
        <f>feed!A998</f>
        <v>bokunopico</v>
      </c>
      <c r="B998" t="str">
        <f>feed!B998</f>
        <v>bokunopico</v>
      </c>
      <c r="C998">
        <f>feed!C998</f>
        <v>0</v>
      </c>
      <c r="D998">
        <f>SUMPRODUCT(MID(0&amp;feed!D998,LARGE(INDEX(ISNUMBER(--MID(feed!D998,ROW($1:$19),1))*
ROW($1:$19),0),ROW($1:$19))+1,1)*10^ROW($1:$19)/10)</f>
        <v>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10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2</v>
      </c>
      <c r="M998" t="str">
        <f>feed!M998</f>
        <v>Free Market</v>
      </c>
      <c r="N998">
        <f>SUMPRODUCT(MID(0&amp;feed!N998,LARGE(INDEX(ISNUMBER(--MID(feed!N998,ROW($1:$5),1))*
ROW($1:$5),0),ROW($1:$5))+1,1)*10^ROW($1:$5)/10)</f>
        <v>364</v>
      </c>
      <c r="O998">
        <f>SUMPRODUCT(MID(0&amp;feed!O998,LARGE(INDEX(ISNUMBER(--MID(feed!O998,ROW($1:$5),1))*
ROW($1:$5),0),ROW($1:$5))+1,1)*10^ROW($1:$5)/10)</f>
        <v>4166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feed!R998</f>
        <v>Egypt</v>
      </c>
      <c r="U998" t="str">
        <f>feed!S998</f>
        <v>United States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http://blocgame.com/stats.php?id=64827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18500</v>
      </c>
      <c r="AA998" s="8">
        <f>V998/N998</f>
        <v>54.945054945054942</v>
      </c>
      <c r="AB998" s="4">
        <f>N998/6</f>
        <v>60.666666666666664</v>
      </c>
      <c r="AC998" s="4">
        <f>V998/6</f>
        <v>3333.3333333333335</v>
      </c>
    </row>
    <row r="999" spans="1:29" x14ac:dyDescent="0.25">
      <c r="A999" t="str">
        <f>feed!A999</f>
        <v>Coriloni</v>
      </c>
      <c r="B999" t="str">
        <f>feed!B999</f>
        <v>0sighnomore0</v>
      </c>
      <c r="C999" t="str">
        <f>feed!C999</f>
        <v>Interpol</v>
      </c>
      <c r="D999">
        <f>SUMPRODUCT(MID(0&amp;feed!D999,LARGE(INDEX(ISNUMBER(--MID(feed!D999,ROW($1:$19),1))*
ROW($1:$19),0),ROW($1:$19))+1,1)*10^ROW($1:$19)/10)</f>
        <v>5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Elite</v>
      </c>
      <c r="J999">
        <f>SUMPRODUCT(MID(0&amp;feed!J999,LARGE(INDEX(ISNUMBER(--MID(feed!J999,ROW($1:$19),1))*
ROW($1:$19),0),ROW($1:$19))+1,1)*10^ROW($1:$19)/10)</f>
        <v>12</v>
      </c>
      <c r="K999">
        <f>SUMPRODUCT(MID(0&amp;feed!K999,LARGE(INDEX(ISNUMBER(--MID(feed!K999,ROW($1:$19),1))*
ROW($1:$19),0),ROW($1:$19))+1,1)*10^ROW($1:$19)/10)</f>
        <v>5</v>
      </c>
      <c r="L999">
        <f>SUMPRODUCT(MID(0&amp;feed!L999,LARGE(INDEX(ISNUMBER(--MID(feed!L999,ROW($1:$19),1))*
ROW($1:$19),0),ROW($1:$19))+1,1)*10^ROW($1:$19)/10)</f>
        <v>2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364</v>
      </c>
      <c r="O999">
        <f>SUMPRODUCT(MID(0&amp;feed!O999,LARGE(INDEX(ISNUMBER(--MID(feed!O999,ROW($1:$5),1))*
ROW($1:$5),0),ROW($1:$5))+1,1)*10^ROW($1:$5)/10)</f>
        <v>46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Meagre</v>
      </c>
      <c r="S999">
        <f>IF(R999="None",0, IF(R999="Meagre",1.5, IF(R999="Small",3, IF(R999="Mediocre",4.5, IF(R999="Somewhat Large",6, IF(R999="Large",7.5, IF(R999="Powerful",9, IF(R999="Very Powerful",10,"Error"))))))))</f>
        <v>1.5</v>
      </c>
      <c r="T999" t="str">
        <f>feed!R999</f>
        <v>China</v>
      </c>
      <c r="U999" t="str">
        <f>feed!S999</f>
        <v>United States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999" t="str">
        <f>feed!U999</f>
        <v>http://blocgame.com/stats.php?id=64892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13875</v>
      </c>
      <c r="AA999" s="8">
        <f>V999/N999</f>
        <v>45.329670329670328</v>
      </c>
      <c r="AB999" s="4">
        <f>N999/6</f>
        <v>60.666666666666664</v>
      </c>
      <c r="AC999" s="4">
        <f>V999/6</f>
        <v>2750</v>
      </c>
    </row>
    <row r="1000" spans="1:29" x14ac:dyDescent="0.25">
      <c r="A1000" t="str">
        <f>feed!A1001</f>
        <v>ratdotabestdota</v>
      </c>
      <c r="B1000" t="str">
        <f>feed!B1001</f>
        <v>ratdotabestdota</v>
      </c>
      <c r="C1000">
        <f>feed!C1001</f>
        <v>0</v>
      </c>
      <c r="D1000">
        <f>SUMPRODUCT(MID(0&amp;feed!D1001,LARGE(INDEX(ISNUMBER(--MID(feed!D1001,ROW($1:$19),1))*
ROW($1:$19),0),ROW($1:$19))+1,1)*10^ROW($1:$19)/10)</f>
        <v>6</v>
      </c>
      <c r="E1000">
        <f>SUMPRODUCT(MID(0&amp;feed!E1001,LARGE(INDEX(ISNUMBER(--MID(feed!E1001,ROW($1:$19),1))*
ROW($1:$19),0),ROW($1:$19))+1,1)*10^ROW($1:$19)/10)</f>
        <v>0</v>
      </c>
      <c r="F1000" t="str">
        <f>feed!F1001</f>
        <v>Finest of the 19th century</v>
      </c>
      <c r="G1000" t="str">
        <f>feed!G1001</f>
        <v>Normal</v>
      </c>
      <c r="H1000">
        <f>SUMPRODUCT(MID(0&amp;feed!H1001,LARGE(INDEX(ISNUMBER(--MID(feed!H1001,ROW($1:$1),1))*
ROW($1:$1),0),ROW($1:$1))+1,1)*10^ROW($1:$1)/10)</f>
        <v>0</v>
      </c>
      <c r="I1000" t="str">
        <f>feed!I1001</f>
        <v>Undisciplined Rabble</v>
      </c>
      <c r="J1000">
        <f>SUMPRODUCT(MID(0&amp;feed!J1001,LARGE(INDEX(ISNUMBER(--MID(feed!J1001,ROW($1:$19),1))*
ROW($1:$19),0),ROW($1:$19))+1,1)*10^ROW($1:$19)/10)</f>
        <v>1</v>
      </c>
      <c r="K1000">
        <f>SUMPRODUCT(MID(0&amp;feed!K1001,LARGE(INDEX(ISNUMBER(--MID(feed!K1001,ROW($1:$19),1))*
ROW($1:$19),0),ROW($1:$19))+1,1)*10^ROW($1:$19)/10)</f>
        <v>2</v>
      </c>
      <c r="L1000">
        <f>SUMPRODUCT(MID(0&amp;feed!L1001,LARGE(INDEX(ISNUMBER(--MID(feed!L1001,ROW($1:$19),1))*
ROW($1:$19),0),ROW($1:$19))+1,1)*10^ROW($1:$19)/10)</f>
        <v>2</v>
      </c>
      <c r="M1000" t="str">
        <f>feed!M1001</f>
        <v>Mixed Economy</v>
      </c>
      <c r="N1000">
        <f>SUMPRODUCT(MID(0&amp;feed!N1001,LARGE(INDEX(ISNUMBER(--MID(feed!N1001,ROW($1:$5),1))*
ROW($1:$5),0),ROW($1:$5))+1,1)*10^ROW($1:$5)/10)</f>
        <v>363</v>
      </c>
      <c r="O1000">
        <f>SUMPRODUCT(MID(0&amp;feed!O1001,LARGE(INDEX(ISNUMBER(--MID(feed!O1001,ROW($1:$5),1))*
ROW($1:$5),0),ROW($1:$5))+1,1)*10^ROW($1:$5)/10)</f>
        <v>2087</v>
      </c>
      <c r="P1000" t="str">
        <f>feed!P1001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feed!Q1001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feed!R1001</f>
        <v>Atlas</v>
      </c>
      <c r="U1000" t="str">
        <f>feed!S1001</f>
        <v>Neutral</v>
      </c>
      <c r="V1000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00" t="str">
        <f>feed!U1001</f>
        <v>http://blocgame.com/stats.php?id=64316</v>
      </c>
      <c r="X1000" s="4">
        <f>SUMPRODUCT(MID(0&amp;feed!V1001,LARGE(INDEX(ISNUMBER(--MID(feed!V1001,ROW($1:$5),1))*
ROW($1:$5),0),ROW($1:$5))+1,1)*10^ROW($1:$5)/10)</f>
        <v>0</v>
      </c>
      <c r="Y1000">
        <f>feed!W1001</f>
        <v>0</v>
      </c>
      <c r="Z1000" s="4">
        <f>V1000-H1000*750-K1000*375-L1000*375</f>
        <v>17600</v>
      </c>
      <c r="AA1000" s="8">
        <f>V1000/N1000</f>
        <v>52.617079889807165</v>
      </c>
      <c r="AB1000" s="4">
        <f>N1000/6</f>
        <v>60.5</v>
      </c>
      <c r="AC1000" s="4">
        <f>V1000/6</f>
        <v>3183.3333333333335</v>
      </c>
    </row>
    <row r="1001" spans="1:29" x14ac:dyDescent="0.25">
      <c r="A1001" t="str">
        <f>feed!A1000</f>
        <v>admiral haz</v>
      </c>
      <c r="B1001" t="str">
        <f>feed!B1000</f>
        <v>admiral haz</v>
      </c>
      <c r="C1001" t="str">
        <f>feed!C1000</f>
        <v>The Order</v>
      </c>
      <c r="D1001">
        <f>SUMPRODUCT(MID(0&amp;feed!D1000,LARGE(INDEX(ISNUMBER(--MID(feed!D1000,ROW($1:$19),1))*
ROW($1:$19),0),ROW($1:$19))+1,1)*10^ROW($1:$19)/10)</f>
        <v>227</v>
      </c>
      <c r="E1001">
        <f>SUMPRODUCT(MID(0&amp;feed!E1000,LARGE(INDEX(ISNUMBER(--MID(feed!E1000,ROW($1:$19),1))*
ROW($1:$19),0),ROW($1:$19))+1,1)*10^ROW($1:$19)/10)</f>
        <v>0</v>
      </c>
      <c r="F1001" t="str">
        <f>feed!F1000</f>
        <v>Korean War surplus</v>
      </c>
      <c r="G1001" t="str">
        <f>feed!G1000</f>
        <v>Gandhi-like</v>
      </c>
      <c r="H1001">
        <f>SUMPRODUCT(MID(0&amp;feed!H1000,LARGE(INDEX(ISNUMBER(--MID(feed!H1000,ROW($1:$1),1))*
ROW($1:$1),0),ROW($1:$1))+1,1)*10^ROW($1:$1)/10)</f>
        <v>1</v>
      </c>
      <c r="I1001" t="str">
        <f>feed!I1000</f>
        <v>Poor</v>
      </c>
      <c r="J1001">
        <f>SUMPRODUCT(MID(0&amp;feed!J1000,LARGE(INDEX(ISNUMBER(--MID(feed!J1000,ROW($1:$19),1))*
ROW($1:$19),0),ROW($1:$19))+1,1)*10^ROW($1:$19)/10)</f>
        <v>0</v>
      </c>
      <c r="K1001">
        <f>SUMPRODUCT(MID(0&amp;feed!K1000,LARGE(INDEX(ISNUMBER(--MID(feed!K1000,ROW($1:$19),1))*
ROW($1:$19),0),ROW($1:$19))+1,1)*10^ROW($1:$19)/10)</f>
        <v>8</v>
      </c>
      <c r="L1001">
        <f>SUMPRODUCT(MID(0&amp;feed!L1000,LARGE(INDEX(ISNUMBER(--MID(feed!L1000,ROW($1:$19),1))*
ROW($1:$19),0),ROW($1:$19))+1,1)*10^ROW($1:$19)/10)</f>
        <v>4</v>
      </c>
      <c r="M1001" t="str">
        <f>feed!M1000</f>
        <v>Central Planning</v>
      </c>
      <c r="N1001">
        <f>SUMPRODUCT(MID(0&amp;feed!N1000,LARGE(INDEX(ISNUMBER(--MID(feed!N1000,ROW($1:$5),1))*
ROW($1:$5),0),ROW($1:$5))+1,1)*10^ROW($1:$5)/10)</f>
        <v>363</v>
      </c>
      <c r="O1001">
        <f>SUMPRODUCT(MID(0&amp;feed!O1000,LARGE(INDEX(ISNUMBER(--MID(feed!O1000,ROW($1:$5),1))*
ROW($1:$5),0),ROW($1:$5))+1,1)*10^ROW($1:$5)/10)</f>
        <v>24</v>
      </c>
      <c r="P1001" t="str">
        <f>feed!P1000</f>
        <v>Depleted</v>
      </c>
      <c r="Q1001">
        <f>IF(P1001=0,40, IF(P1001="Depleted",0, IF(P1001="Near Depletion",10, IF(P1001="Plentiful",70, IF(P1001="Untapped",90,"Error")))))</f>
        <v>0</v>
      </c>
      <c r="R1001" t="str">
        <f>feed!Q1000</f>
        <v>Mediocre</v>
      </c>
      <c r="S1001">
        <f>IF(R1001="None",0, IF(R1001="Meagre",1.5, IF(R1001="Small",3, IF(R1001="Mediocre",4.5, IF(R1001="Somewhat Large",6, IF(R1001="Large",7.5, IF(R1001="Powerful",9, IF(R1001="Very Powerful",10,"Error"))))))))</f>
        <v>4.5</v>
      </c>
      <c r="T1001" t="str">
        <f>feed!R1000</f>
        <v>East Indies</v>
      </c>
      <c r="U1001" t="str">
        <f>feed!S1000</f>
        <v>Soviet Union</v>
      </c>
      <c r="V100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1001" t="str">
        <f>feed!U1000</f>
        <v>http://blocgame.com/stats.php?id=60473</v>
      </c>
      <c r="X1001" s="4">
        <f>SUMPRODUCT(MID(0&amp;feed!V1000,LARGE(INDEX(ISNUMBER(--MID(feed!V1000,ROW($1:$5),1))*
ROW($1:$5),0),ROW($1:$5))+1,1)*10^ROW($1:$5)/10)</f>
        <v>0</v>
      </c>
      <c r="Y1001">
        <f>feed!W1000</f>
        <v>0</v>
      </c>
      <c r="Z1001" s="4">
        <f>V1001-H1001*750-K1001*375-L1001*375</f>
        <v>18250</v>
      </c>
      <c r="AA1001" s="8">
        <f>V1001/N1001</f>
        <v>64.738292011019283</v>
      </c>
      <c r="AB1001" s="4">
        <f>N1001/6</f>
        <v>60.5</v>
      </c>
      <c r="AC1001" s="4">
        <f>V1001/6</f>
        <v>3916.6666666666665</v>
      </c>
    </row>
    <row r="1002" spans="1:29" x14ac:dyDescent="0.25">
      <c r="A1002" t="str">
        <f>feed!A1002</f>
        <v>navifanboy</v>
      </c>
      <c r="B1002" t="str">
        <f>feed!B1002</f>
        <v>navifanboy</v>
      </c>
      <c r="C1002">
        <f>feed!C1002</f>
        <v>0</v>
      </c>
      <c r="D1002">
        <f>SUMPRODUCT(MID(0&amp;feed!D1002,LARGE(INDEX(ISNUMBER(--MID(feed!D1002,ROW($1:$19),1))*
ROW($1:$19),0),ROW($1:$19))+1,1)*10^ROW($1:$19)/10)</f>
        <v>3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Good</v>
      </c>
      <c r="H1002">
        <f>SUMPRODUCT(MID(0&amp;feed!H1002,LARGE(INDEX(ISNUMBER(--MID(feed!H1002,ROW($1:$1),1))*
ROW($1:$1),0),ROW($1:$1))+1,1)*10^ROW($1:$1)/10)</f>
        <v>0</v>
      </c>
      <c r="I1002" t="str">
        <f>feed!I1002</f>
        <v>Undisciplined Rabble</v>
      </c>
      <c r="J1002">
        <f>SUMPRODUCT(MID(0&amp;feed!J1002,LARGE(INDEX(ISNUMBER(--MID(feed!J1002,ROW($1:$19),1))*
ROW($1:$19),0),ROW($1:$19))+1,1)*10^ROW($1:$19)/10)</f>
        <v>15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1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362</v>
      </c>
      <c r="O1002">
        <f>SUMPRODUCT(MID(0&amp;feed!O1002,LARGE(INDEX(ISNUMBER(--MID(feed!O1002,ROW($1:$5),1))*
ROW($1:$5),0),ROW($1:$5))+1,1)*10^ROW($1:$5)/10)</f>
        <v>3070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feed!R1002</f>
        <v>Atlas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002" t="str">
        <f>feed!U1002</f>
        <v>http://blocgame.com/stats.php?id=64317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14610</v>
      </c>
      <c r="AA1002" s="8">
        <f>V1002/N1002</f>
        <v>43.466850828729285</v>
      </c>
      <c r="AB1002" s="4">
        <f>N1002/6</f>
        <v>60.333333333333336</v>
      </c>
      <c r="AC1002" s="4">
        <f>V1002/6</f>
        <v>2622.5</v>
      </c>
    </row>
    <row r="1003" spans="1:29" x14ac:dyDescent="0.25">
      <c r="A1003" t="str">
        <f>feed!A1003</f>
        <v>Kaylin</v>
      </c>
      <c r="B1003" t="str">
        <f>feed!B1003</f>
        <v>KEMS4495</v>
      </c>
      <c r="C1003">
        <f>feed!C1003</f>
        <v>0</v>
      </c>
      <c r="D1003">
        <f>SUMPRODUCT(MID(0&amp;feed!D1003,LARGE(INDEX(ISNUMBER(--MID(feed!D1003,ROW($1:$19),1))*
ROW($1:$19),0),ROW($1:$19))+1,1)*10^ROW($1:$19)/10)</f>
        <v>4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Nice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Elite</v>
      </c>
      <c r="J1003">
        <f>SUMPRODUCT(MID(0&amp;feed!J1003,LARGE(INDEX(ISNUMBER(--MID(feed!J1003,ROW($1:$19),1))*
ROW($1:$19),0),ROW($1:$19))+1,1)*10^ROW($1:$19)/10)</f>
        <v>115</v>
      </c>
      <c r="K1003">
        <f>SUMPRODUCT(MID(0&amp;feed!K1003,LARGE(INDEX(ISNUMBER(--MID(feed!K1003,ROW($1:$19),1))*
ROW($1:$19),0),ROW($1:$19))+1,1)*10^ROW($1:$19)/10)</f>
        <v>1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362</v>
      </c>
      <c r="O1003">
        <f>SUMPRODUCT(MID(0&amp;feed!O1003,LARGE(INDEX(ISNUMBER(--MID(feed!O1003,ROW($1:$5),1))*
ROW($1:$5),0),ROW($1:$5))+1,1)*10^ROW($1:$5)/10)</f>
        <v>0</v>
      </c>
      <c r="P1003">
        <f>feed!P1003</f>
        <v>0</v>
      </c>
      <c r="Q1003">
        <f>IF(P1003=0,40, IF(P1003="Depleted",0, IF(P1003="Near Depletion",10, IF(P1003="Plentiful",70, IF(P1003="Untapped",90,"Error")))))</f>
        <v>40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003" t="str">
        <f>feed!U1003</f>
        <v>http://blocgame.com/stats.php?id=65036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15877</v>
      </c>
      <c r="AA1003" s="8">
        <f>V1003/N1003</f>
        <v>44.895027624309392</v>
      </c>
      <c r="AB1003" s="4">
        <f>N1003/6</f>
        <v>60.333333333333336</v>
      </c>
      <c r="AC1003" s="4">
        <f>V1003/6</f>
        <v>2708.6666666666665</v>
      </c>
    </row>
    <row r="1004" spans="1:29" x14ac:dyDescent="0.25">
      <c r="A1004" t="str">
        <f>feed!A1004</f>
        <v>dbeedell</v>
      </c>
      <c r="B1004" t="str">
        <f>feed!B1004</f>
        <v>dbeedell</v>
      </c>
      <c r="C1004">
        <f>feed!C1004</f>
        <v>0</v>
      </c>
      <c r="D1004">
        <f>SUMPRODUCT(MID(0&amp;feed!D1004,LARGE(INDEX(ISNUMBER(--MID(feed!D1004,ROW($1:$19),1))*
ROW($1:$19),0),ROW($1:$19))+1,1)*10^ROW($1:$19)/10)</f>
        <v>18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11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360</v>
      </c>
      <c r="O1004">
        <f>SUMPRODUCT(MID(0&amp;feed!O1004,LARGE(INDEX(ISNUMBER(--MID(feed!O1004,ROW($1:$5),1))*
ROW($1:$5),0),ROW($1:$5))+1,1)*10^ROW($1:$5)/10)</f>
        <v>2005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feed!R1004</f>
        <v>Egypt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http://blocgame.com/stats.php?id=64830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18500</v>
      </c>
      <c r="AA1004" s="8">
        <f>V1004/N1004</f>
        <v>55.555555555555557</v>
      </c>
      <c r="AB1004" s="4">
        <f>N1004/6</f>
        <v>60</v>
      </c>
      <c r="AC1004" s="4">
        <f>V1004/6</f>
        <v>3333.3333333333335</v>
      </c>
    </row>
    <row r="1005" spans="1:29" x14ac:dyDescent="0.25">
      <c r="A1005" t="str">
        <f>feed!A1005</f>
        <v>red</v>
      </c>
      <c r="B1005" t="str">
        <f>feed!B1005</f>
        <v>ders</v>
      </c>
      <c r="C1005" t="str">
        <f>feed!C1005</f>
        <v>Steel Brotherhood</v>
      </c>
      <c r="D1005">
        <f>SUMPRODUCT(MID(0&amp;feed!D1005,LARGE(INDEX(ISNUMBER(--MID(feed!D1005,ROW($1:$19),1))*
ROW($1:$19),0),ROW($1:$19))+1,1)*10^ROW($1:$19)/10)</f>
        <v>64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1</v>
      </c>
      <c r="I1005" t="str">
        <f>feed!I1005</f>
        <v>Undisciplined Rabble</v>
      </c>
      <c r="J1005">
        <f>SUMPRODUCT(MID(0&amp;feed!J1005,LARGE(INDEX(ISNUMBER(--MID(feed!J1005,ROW($1:$19),1))*
ROW($1:$19),0),ROW($1:$19))+1,1)*10^ROW($1:$19)/10)</f>
        <v>6</v>
      </c>
      <c r="K1005">
        <f>SUMPRODUCT(MID(0&amp;feed!K1005,LARGE(INDEX(ISNUMBER(--MID(feed!K1005,ROW($1:$19),1))*
ROW($1:$19),0),ROW($1:$19))+1,1)*10^ROW($1:$19)/10)</f>
        <v>6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360</v>
      </c>
      <c r="O1005">
        <f>SUMPRODUCT(MID(0&amp;feed!O1005,LARGE(INDEX(ISNUMBER(--MID(feed!O1005,ROW($1:$5),1))*
ROW($1:$5),0),ROW($1:$5))+1,1)*10^ROW($1:$5)/10)</f>
        <v>341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Meagre</v>
      </c>
      <c r="S1005">
        <f>IF(R1005="None",0, IF(R1005="Meagre",1.5, IF(R1005="Small",3, IF(R1005="Mediocre",4.5, IF(R1005="Somewhat Large",6, IF(R1005="Large",7.5, IF(R1005="Powerful",9, IF(R1005="Very Powerful",10,"Error"))))))))</f>
        <v>1.5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1005" t="str">
        <f>feed!U1005</f>
        <v>http://blocgame.com/stats.php?id=64927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16648</v>
      </c>
      <c r="AA1005" s="8">
        <f>V1005/N1005</f>
        <v>56.661111111111111</v>
      </c>
      <c r="AB1005" s="4">
        <f>N1005/6</f>
        <v>60</v>
      </c>
      <c r="AC1005" s="4">
        <f>V1005/6</f>
        <v>3399.6666666666665</v>
      </c>
    </row>
    <row r="1006" spans="1:29" x14ac:dyDescent="0.25">
      <c r="A1006" t="str">
        <f>feed!A1006</f>
        <v>WP Kuala Lumpur</v>
      </c>
      <c r="B1006" t="str">
        <f>feed!B1006</f>
        <v>Soeharto</v>
      </c>
      <c r="C1006" t="str">
        <f>feed!C1006</f>
        <v>The Federal Colonies</v>
      </c>
      <c r="D1006">
        <f>SUMPRODUCT(MID(0&amp;feed!D1006,LARGE(INDEX(ISNUMBER(--MID(feed!D1006,ROW($1:$19),1))*
ROW($1:$19),0),ROW($1:$19))+1,1)*10^ROW($1:$19)/10)</f>
        <v>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Good</v>
      </c>
      <c r="H1006">
        <f>SUMPRODUCT(MID(0&amp;feed!H1006,LARGE(INDEX(ISNUMBER(--MID(feed!H1006,ROW($1:$1),1))*
ROW($1:$1),0),ROW($1:$1))+1,1)*10^ROW($1:$1)/10)</f>
        <v>0</v>
      </c>
      <c r="I1006" t="str">
        <f>feed!I1006</f>
        <v>Undisciplined Rabble</v>
      </c>
      <c r="J1006">
        <f>SUMPRODUCT(MID(0&amp;feed!J1006,LARGE(INDEX(ISNUMBER(--MID(feed!J1006,ROW($1:$19),1))*
ROW($1:$19),0),ROW($1:$19))+1,1)*10^ROW($1:$19)/10)</f>
        <v>34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358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East Indies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1006" t="str">
        <f>feed!U1006</f>
        <v>http://blocgame.com/stats.php?id=61633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5751</v>
      </c>
      <c r="AA1006" s="8">
        <f>V1006/N1006</f>
        <v>18.159217877094971</v>
      </c>
      <c r="AB1006" s="4">
        <f>N1006/6</f>
        <v>59.666666666666664</v>
      </c>
      <c r="AC1006" s="4">
        <f>V1006/6</f>
        <v>1083.5</v>
      </c>
    </row>
    <row r="1007" spans="1:29" x14ac:dyDescent="0.25">
      <c r="A1007" t="str">
        <f>feed!A1007</f>
        <v>richtexan</v>
      </c>
      <c r="B1007" t="str">
        <f>feed!B1007</f>
        <v>richtexan</v>
      </c>
      <c r="C1007">
        <f>feed!C1007</f>
        <v>0</v>
      </c>
      <c r="D1007">
        <f>SUMPRODUCT(MID(0&amp;feed!D1007,LARGE(INDEX(ISNUMBER(--MID(feed!D1007,ROW($1:$19),1))*
ROW($1:$19),0),ROW($1:$19))+1,1)*10^ROW($1:$19)/10)</f>
        <v>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Questionable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14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2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358</v>
      </c>
      <c r="O1007">
        <f>SUMPRODUCT(MID(0&amp;feed!O1007,LARGE(INDEX(ISNUMBER(--MID(feed!O1007,ROW($1:$5),1))*
ROW($1:$5),0),ROW($1:$5))+1,1)*10^ROW($1:$5)/10)</f>
        <v>4156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Atlas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http://blocgame.com/stats.php?id=64711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18500</v>
      </c>
      <c r="AA1007" s="8">
        <f>V1007/N1007</f>
        <v>55.865921787709496</v>
      </c>
      <c r="AB1007" s="4">
        <f>N1007/6</f>
        <v>59.666666666666664</v>
      </c>
      <c r="AC1007" s="4">
        <f>V1007/6</f>
        <v>3333.3333333333335</v>
      </c>
    </row>
    <row r="1008" spans="1:29" x14ac:dyDescent="0.25">
      <c r="A1008" t="str">
        <f>feed!A1008</f>
        <v>Impiion</v>
      </c>
      <c r="B1008" t="str">
        <f>feed!B1008</f>
        <v>Alec Zootron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Good</v>
      </c>
      <c r="J1008">
        <f>SUMPRODUCT(MID(0&amp;feed!J1008,LARGE(INDEX(ISNUMBER(--MID(feed!J1008,ROW($1:$19),1))*
ROW($1:$19),0),ROW($1:$19))+1,1)*10^ROW($1:$19)/10)</f>
        <v>8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358</v>
      </c>
      <c r="O1008">
        <f>SUMPRODUCT(MID(0&amp;feed!O1008,LARGE(INDEX(ISNUMBER(--MID(feed!O1008,ROW($1:$5),1))*
ROW($1:$5),0),ROW($1:$5))+1,1)*10^ROW($1:$5)/10)</f>
        <v>110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feed!R1008</f>
        <v>Caribbean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16625</v>
      </c>
      <c r="AA1008" s="8">
        <f>V1008/N1008</f>
        <v>55.865921787709496</v>
      </c>
      <c r="AB1008" s="4">
        <f>N1008/6</f>
        <v>59.666666666666664</v>
      </c>
      <c r="AC1008" s="4">
        <f>V1008/6</f>
        <v>3333.3333333333335</v>
      </c>
    </row>
    <row r="1009" spans="1:29" x14ac:dyDescent="0.25">
      <c r="A1009" t="str">
        <f>feed!A1009</f>
        <v>afreecafreecs</v>
      </c>
      <c r="B1009" t="str">
        <f>feed!B1009</f>
        <v>afreecafreecs</v>
      </c>
      <c r="C1009">
        <f>feed!C1009</f>
        <v>0</v>
      </c>
      <c r="D1009">
        <f>SUMPRODUCT(MID(0&amp;feed!D1009,LARGE(INDEX(ISNUMBER(--MID(feed!D1009,ROW($1:$19),1))*
ROW($1:$19),0),ROW($1:$19))+1,1)*10^ROW($1:$19)/10)</f>
        <v>6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Good</v>
      </c>
      <c r="H1009">
        <f>SUMPRODUCT(MID(0&amp;feed!H1009,LARGE(INDEX(ISNUMBER(--MID(feed!H1009,ROW($1:$1),1))*
ROW($1:$1),0),ROW($1:$1))+1,1)*10^ROW($1:$1)/10)</f>
        <v>0</v>
      </c>
      <c r="I1009" t="str">
        <f>feed!I1009</f>
        <v>Undisciplined Rabble</v>
      </c>
      <c r="J1009">
        <f>SUMPRODUCT(MID(0&amp;feed!J1009,LARGE(INDEX(ISNUMBER(--MID(feed!J1009,ROW($1:$19),1))*
ROW($1:$19),0),ROW($1:$19))+1,1)*10^ROW($1:$19)/10)</f>
        <v>14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357</v>
      </c>
      <c r="O1009">
        <f>SUMPRODUCT(MID(0&amp;feed!O1009,LARGE(INDEX(ISNUMBER(--MID(feed!O1009,ROW($1:$5),1))*
ROW($1:$5),0),ROW($1:$5))+1,1)*10^ROW($1:$5)/10)</f>
        <v>4842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feed!R1009</f>
        <v>Atlas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http://blocgame.com/stats.php?id=64734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18500</v>
      </c>
      <c r="AA1009" s="8">
        <f>V1009/N1009</f>
        <v>56.022408963585434</v>
      </c>
      <c r="AB1009" s="4">
        <f>N1009/6</f>
        <v>59.5</v>
      </c>
      <c r="AC1009" s="4">
        <f>V1009/6</f>
        <v>3333.3333333333335</v>
      </c>
    </row>
    <row r="1010" spans="1:29" x14ac:dyDescent="0.25">
      <c r="A1010" t="str">
        <f>feed!A1010</f>
        <v>New Antarctica</v>
      </c>
      <c r="B1010" t="str">
        <f>feed!B1010</f>
        <v>Adamentium</v>
      </c>
      <c r="C1010">
        <f>feed!C1010</f>
        <v>0</v>
      </c>
      <c r="D1010">
        <f>SUMPRODUCT(MID(0&amp;feed!D1010,LARGE(INDEX(ISNUMBER(--MID(feed!D1010,ROW($1:$19),1))*
ROW($1:$19),0),ROW($1:$19))+1,1)*10^ROW($1:$19)/10)</f>
        <v>22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112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357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http://blocgame.com/stats.php?id=65103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19250</v>
      </c>
      <c r="AA1010" s="8">
        <f>V1010/N1010</f>
        <v>56.022408963585434</v>
      </c>
      <c r="AB1010" s="4">
        <f>N1010/6</f>
        <v>59.5</v>
      </c>
      <c r="AC1010" s="4">
        <f>V1010/6</f>
        <v>3333.3333333333335</v>
      </c>
    </row>
    <row r="1011" spans="1:29" x14ac:dyDescent="0.25">
      <c r="A1011" t="str">
        <f>feed!A1011</f>
        <v>Alemanni</v>
      </c>
      <c r="B1011" t="str">
        <f>feed!B1011</f>
        <v>Chrocus</v>
      </c>
      <c r="C1011">
        <f>feed!C1011</f>
        <v>0</v>
      </c>
      <c r="D1011">
        <f>SUMPRODUCT(MID(0&amp;feed!D1011,LARGE(INDEX(ISNUMBER(--MID(feed!D1011,ROW($1:$19),1))*
ROW($1:$19),0),ROW($1:$19))+1,1)*10^ROW($1:$19)/10)</f>
        <v>9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Angelic</v>
      </c>
      <c r="H1011">
        <f>SUMPRODUCT(MID(0&amp;feed!H1011,LARGE(INDEX(ISNUMBER(--MID(feed!H1011,ROW($1:$1),1))*
ROW($1:$1),0),ROW($1:$1))+1,1)*10^ROW($1:$1)/10)</f>
        <v>0</v>
      </c>
      <c r="I1011" t="str">
        <f>feed!I1011</f>
        <v>Elite</v>
      </c>
      <c r="J1011">
        <f>SUMPRODUCT(MID(0&amp;feed!J1011,LARGE(INDEX(ISNUMBER(--MID(feed!J1011,ROW($1:$19),1))*
ROW($1:$19),0),ROW($1:$19))+1,1)*10^ROW($1:$19)/10)</f>
        <v>111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355</v>
      </c>
      <c r="O1011">
        <f>SUMPRODUCT(MID(0&amp;feed!O1011,LARGE(INDEX(ISNUMBER(--MID(feed!O1011,ROW($1:$5),1))*
ROW($1:$5),0),ROW($1:$5))+1,1)*10^ROW($1:$5)/10)</f>
        <v>2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Arabia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http://blocgame.com/stats.php?id=55603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17750</v>
      </c>
      <c r="AA1011" s="8">
        <f>V1011/N1011</f>
        <v>56.338028169014088</v>
      </c>
      <c r="AB1011" s="4">
        <f>N1011/6</f>
        <v>59.166666666666664</v>
      </c>
      <c r="AC1011" s="4">
        <f>V1011/6</f>
        <v>3333.3333333333335</v>
      </c>
    </row>
    <row r="1012" spans="1:29" x14ac:dyDescent="0.25">
      <c r="A1012" t="str">
        <f>feed!A1012</f>
        <v>Monsanto</v>
      </c>
      <c r="B1012" t="str">
        <f>feed!B1012</f>
        <v>Yuris</v>
      </c>
      <c r="C1012">
        <f>feed!C1012</f>
        <v>0</v>
      </c>
      <c r="D1012">
        <f>SUMPRODUCT(MID(0&amp;feed!D1012,LARGE(INDEX(ISNUMBER(--MID(feed!D1012,ROW($1:$19),1))*
ROW($1:$19),0),ROW($1:$19))+1,1)*10^ROW($1:$19)/10)</f>
        <v>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2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355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Caribbean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012" t="str">
        <f>feed!U1012</f>
        <v>http://blocgame.com/stats.php?id=64494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18950</v>
      </c>
      <c r="AA1012" s="8">
        <f>V1012/N1012</f>
        <v>55.492957746478872</v>
      </c>
      <c r="AB1012" s="4">
        <f>N1012/6</f>
        <v>59.166666666666664</v>
      </c>
      <c r="AC1012" s="4">
        <f>V1012/6</f>
        <v>3283.3333333333335</v>
      </c>
    </row>
    <row r="1013" spans="1:29" x14ac:dyDescent="0.25">
      <c r="A1013" t="str">
        <f>feed!A1013</f>
        <v>alyasan</v>
      </c>
      <c r="B1013" t="str">
        <f>feed!B1013</f>
        <v>alyas</v>
      </c>
      <c r="C1013">
        <f>feed!C1013</f>
        <v>0</v>
      </c>
      <c r="D1013">
        <f>SUMPRODUCT(MID(0&amp;feed!D1013,LARGE(INDEX(ISNUMBER(--MID(feed!D1013,ROW($1:$19),1))*
ROW($1:$19),0),ROW($1:$19))+1,1)*10^ROW($1:$19)/10)</f>
        <v>9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15</v>
      </c>
      <c r="K1013">
        <f>SUMPRODUCT(MID(0&amp;feed!K1013,LARGE(INDEX(ISNUMBER(--MID(feed!K1013,ROW($1:$19),1))*
ROW($1:$19),0),ROW($1:$19))+1,1)*10^ROW($1:$19)/10)</f>
        <v>14</v>
      </c>
      <c r="L1013">
        <f>SUMPRODUCT(MID(0&amp;feed!L1013,LARGE(INDEX(ISNUMBER(--MID(feed!L1013,ROW($1:$19),1))*
ROW($1:$19),0),ROW($1:$19))+1,1)*10^ROW($1:$19)/10)</f>
        <v>3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355</v>
      </c>
      <c r="O1013">
        <f>SUMPRODUCT(MID(0&amp;feed!O1013,LARGE(INDEX(ISNUMBER(--MID(feed!O1013,ROW($1:$5),1))*
ROW($1:$5),0),ROW($1:$5))+1,1)*10^ROW($1:$5)/10)</f>
        <v>204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feed!R1013</f>
        <v>China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1013" t="str">
        <f>feed!U1013</f>
        <v>http://blocgame.com/stats.php?id=65091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17290</v>
      </c>
      <c r="AA1013" s="8">
        <f>V1013/N1013</f>
        <v>66.661971830985919</v>
      </c>
      <c r="AB1013" s="4">
        <f>N1013/6</f>
        <v>59.166666666666664</v>
      </c>
      <c r="AC1013" s="4">
        <f>V1013/6</f>
        <v>3944.1666666666665</v>
      </c>
    </row>
    <row r="1014" spans="1:29" x14ac:dyDescent="0.25">
      <c r="A1014" t="str">
        <f>feed!A1014</f>
        <v>Aybasia</v>
      </c>
      <c r="B1014" t="str">
        <f>feed!B1014</f>
        <v>Raitia Al-Sadett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Poor</v>
      </c>
      <c r="J1014">
        <f>SUMPRODUCT(MID(0&amp;feed!J1014,LARGE(INDEX(ISNUMBER(--MID(feed!J1014,ROW($1:$19),1))*
ROW($1:$19),0),ROW($1:$19))+1,1)*10^ROW($1:$19)/10)</f>
        <v>133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355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Mesopotamia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http://blocgame.com/stats.php?id=65106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19250</v>
      </c>
      <c r="AA1014" s="8">
        <f>V1014/N1014</f>
        <v>56.338028169014088</v>
      </c>
      <c r="AB1014" s="4">
        <f>N1014/6</f>
        <v>59.166666666666664</v>
      </c>
      <c r="AC1014" s="4">
        <f>V1014/6</f>
        <v>3333.3333333333335</v>
      </c>
    </row>
    <row r="1015" spans="1:29" x14ac:dyDescent="0.25">
      <c r="A1015" t="str">
        <f>feed!A1015</f>
        <v>Minmatarr</v>
      </c>
      <c r="B1015" t="str">
        <f>feed!B1015</f>
        <v>PapaSanJianSun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14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354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Pacific Rim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015" t="str">
        <f>feed!U1015</f>
        <v>http://blocgame.com/stats.php?id=59483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18656</v>
      </c>
      <c r="AA1015" s="8">
        <f>V1015/N1015</f>
        <v>54.819209039548021</v>
      </c>
      <c r="AB1015" s="4">
        <f>N1015/6</f>
        <v>59</v>
      </c>
      <c r="AC1015" s="4">
        <f>V1015/6</f>
        <v>3234.3333333333335</v>
      </c>
    </row>
    <row r="1016" spans="1:29" x14ac:dyDescent="0.25">
      <c r="A1016" t="str">
        <f>feed!A1016</f>
        <v>yoyoyo</v>
      </c>
      <c r="B1016" t="str">
        <f>feed!B1016</f>
        <v>yoyoyouyo5</v>
      </c>
      <c r="C1016">
        <f>feed!C1016</f>
        <v>0</v>
      </c>
      <c r="D1016">
        <f>SUMPRODUCT(MID(0&amp;feed!D1016,LARGE(INDEX(ISNUMBER(--MID(feed!D1016,ROW($1:$19),1))*
ROW($1:$19),0),ROW($1:$19))+1,1)*10^ROW($1:$19)/10)</f>
        <v>25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Angelic</v>
      </c>
      <c r="H1016">
        <f>SUMPRODUCT(MID(0&amp;feed!H1016,LARGE(INDEX(ISNUMBER(--MID(feed!H1016,ROW($1:$1),1))*
ROW($1:$1),0),ROW($1:$1))+1,1)*10^ROW($1:$1)/10)</f>
        <v>0</v>
      </c>
      <c r="I1016" t="str">
        <f>feed!I1016</f>
        <v>Elite</v>
      </c>
      <c r="J1016">
        <f>SUMPRODUCT(MID(0&amp;feed!J1016,LARGE(INDEX(ISNUMBER(--MID(feed!J1016,ROW($1:$19),1))*
ROW($1:$19),0),ROW($1:$19))+1,1)*10^ROW($1:$19)/10)</f>
        <v>110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354</v>
      </c>
      <c r="O1016">
        <f>SUMPRODUCT(MID(0&amp;feed!O1016,LARGE(INDEX(ISNUMBER(--MID(feed!O1016,ROW($1:$5),1))*
ROW($1:$5),0),ROW($1:$5))+1,1)*10^ROW($1:$5)/10)</f>
        <v>1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feed!R1016</f>
        <v>Mesopotamia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http://blocgame.com/stats.php?id=65135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18500</v>
      </c>
      <c r="AA1016" s="8">
        <f>V1016/N1016</f>
        <v>56.497175141242941</v>
      </c>
      <c r="AB1016" s="4">
        <f>N1016/6</f>
        <v>59</v>
      </c>
      <c r="AC1016" s="4">
        <f>V1016/6</f>
        <v>3333.3333333333335</v>
      </c>
    </row>
    <row r="1017" spans="1:29" x14ac:dyDescent="0.25">
      <c r="A1017" t="str">
        <f>feed!A1017</f>
        <v>Rodiclonia</v>
      </c>
      <c r="B1017" t="str">
        <f>feed!B1017</f>
        <v>Robottonic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Angelic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89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354</v>
      </c>
      <c r="O1017">
        <f>SUMPRODUCT(MID(0&amp;feed!O1017,LARGE(INDEX(ISNUMBER(--MID(feed!O1017,ROW($1:$5),1))*
ROW($1:$5),0),ROW($1:$5))+1,1)*10^ROW($1:$5)/10)</f>
        <v>321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West Africa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http://blocgame.com/stats.php?id=65143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18875</v>
      </c>
      <c r="AA1017" s="8">
        <f>V1017/N1017</f>
        <v>56.497175141242941</v>
      </c>
      <c r="AB1017" s="4">
        <f>N1017/6</f>
        <v>59</v>
      </c>
      <c r="AC1017" s="4">
        <f>V1017/6</f>
        <v>3333.3333333333335</v>
      </c>
    </row>
    <row r="1018" spans="1:29" x14ac:dyDescent="0.25">
      <c r="A1018" t="str">
        <f>feed!A1018</f>
        <v>ktrolster</v>
      </c>
      <c r="B1018" t="str">
        <f>feed!B1018</f>
        <v>ktrolster</v>
      </c>
      <c r="C1018">
        <f>feed!C1018</f>
        <v>0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Undisciplined Rabble</v>
      </c>
      <c r="J1018">
        <f>SUMPRODUCT(MID(0&amp;feed!J1018,LARGE(INDEX(ISNUMBER(--MID(feed!J1018,ROW($1:$19),1))*
ROW($1:$19),0),ROW($1:$19))+1,1)*10^ROW($1:$19)/10)</f>
        <v>14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353</v>
      </c>
      <c r="O1018">
        <f>SUMPRODUCT(MID(0&amp;feed!O1018,LARGE(INDEX(ISNUMBER(--MID(feed!O1018,ROW($1:$5),1))*
ROW($1:$5),0),ROW($1:$5))+1,1)*10^ROW($1:$5)/10)</f>
        <v>3944</v>
      </c>
      <c r="P1018" t="str">
        <f>feed!P1018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feed!Q1018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feed!R1018</f>
        <v>Atlas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http://blocgame.com/stats.php?id=64733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18500</v>
      </c>
      <c r="AA1018" s="8">
        <f>V1018/N1018</f>
        <v>56.657223796033996</v>
      </c>
      <c r="AB1018" s="4">
        <f>N1018/6</f>
        <v>58.833333333333336</v>
      </c>
      <c r="AC1018" s="4">
        <f>V1018/6</f>
        <v>3333.3333333333335</v>
      </c>
    </row>
    <row r="1019" spans="1:29" x14ac:dyDescent="0.25">
      <c r="A1019" t="str">
        <f>feed!A1019</f>
        <v>Soviet Nihon</v>
      </c>
      <c r="B1019" t="str">
        <f>feed!B1019</f>
        <v>Sakurai</v>
      </c>
      <c r="C1019" t="str">
        <f>feed!C1019</f>
        <v>New Pacific Order</v>
      </c>
      <c r="D1019">
        <f>SUMPRODUCT(MID(0&amp;feed!D1019,LARGE(INDEX(ISNUMBER(--MID(feed!D1019,ROW($1:$19),1))*
ROW($1:$19),0),ROW($1:$19))+1,1)*10^ROW($1:$19)/10)</f>
        <v>22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37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353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Meagre</v>
      </c>
      <c r="S1019">
        <f>IF(R1019="None",0, IF(R1019="Meagre",1.5, IF(R1019="Small",3, IF(R1019="Mediocre",4.5, IF(R1019="Somewhat Large",6, IF(R1019="Large",7.5, IF(R1019="Powerful",9, IF(R1019="Very Powerful",10,"Error"))))))))</f>
        <v>1.5</v>
      </c>
      <c r="T1019" t="str">
        <f>feed!R1019</f>
        <v>Pacific Rim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http://blocgame.com/stats.php?id=65086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18125</v>
      </c>
      <c r="AA1019" s="8">
        <f>V1019/N1019</f>
        <v>56.657223796033996</v>
      </c>
      <c r="AB1019" s="4">
        <f>N1019/6</f>
        <v>58.833333333333336</v>
      </c>
      <c r="AC1019" s="4">
        <f>V1019/6</f>
        <v>3333.3333333333335</v>
      </c>
    </row>
    <row r="1020" spans="1:29" x14ac:dyDescent="0.25">
      <c r="A1020" t="str">
        <f>feed!A1020</f>
        <v>Manitoba</v>
      </c>
      <c r="B1020" t="str">
        <f>feed!B1020</f>
        <v>Louis Riel</v>
      </c>
      <c r="C1020" t="str">
        <f>feed!C1020</f>
        <v>The Order</v>
      </c>
      <c r="D1020">
        <f>SUMPRODUCT(MID(0&amp;feed!D1020,LARGE(INDEX(ISNUMBER(--MID(feed!D1020,ROW($1:$19),1))*
ROW($1:$19),0),ROW($1:$19))+1,1)*10^ROW($1:$19)/10)</f>
        <v>25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1</v>
      </c>
      <c r="I1020" t="str">
        <f>feed!I1020</f>
        <v>Elite</v>
      </c>
      <c r="J1020">
        <f>SUMPRODUCT(MID(0&amp;feed!J1020,LARGE(INDEX(ISNUMBER(--MID(feed!J1020,ROW($1:$19),1))*
ROW($1:$19),0),ROW($1:$19))+1,1)*10^ROW($1:$19)/10)</f>
        <v>7</v>
      </c>
      <c r="K1020">
        <f>SUMPRODUCT(MID(0&amp;feed!K1020,LARGE(INDEX(ISNUMBER(--MID(feed!K1020,ROW($1:$19),1))*
ROW($1:$19),0),ROW($1:$19))+1,1)*10^ROW($1:$19)/10)</f>
        <v>4</v>
      </c>
      <c r="L1020">
        <f>SUMPRODUCT(MID(0&amp;feed!L1020,LARGE(INDEX(ISNUMBER(--MID(feed!L1020,ROW($1:$19),1))*
ROW($1:$19),0),ROW($1:$19))+1,1)*10^ROW($1:$19)/10)</f>
        <v>1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352</v>
      </c>
      <c r="O1020">
        <f>SUMPRODUCT(MID(0&amp;feed!O1020,LARGE(INDEX(ISNUMBER(--MID(feed!O1020,ROW($1:$5),1))*
ROW($1:$5),0),ROW($1:$5))+1,1)*10^ROW($1:$5)/10)</f>
        <v>158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feed!R1020</f>
        <v>Amazonia</v>
      </c>
      <c r="U1020" t="str">
        <f>feed!S1020</f>
        <v>Soviet Union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http://blocgame.com/stats.php?id=65065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17375</v>
      </c>
      <c r="AA1020" s="8">
        <f>V1020/N1020</f>
        <v>56.81818181818182</v>
      </c>
      <c r="AB1020" s="4">
        <f>N1020/6</f>
        <v>58.666666666666664</v>
      </c>
      <c r="AC1020" s="4">
        <f>V1020/6</f>
        <v>3333.3333333333335</v>
      </c>
    </row>
    <row r="1021" spans="1:29" x14ac:dyDescent="0.25">
      <c r="A1021" t="str">
        <f>feed!A1021</f>
        <v>Amirica</v>
      </c>
      <c r="B1021" t="str">
        <f>feed!B1021</f>
        <v>serb_</v>
      </c>
      <c r="C1021">
        <f>feed!C1021</f>
        <v>0</v>
      </c>
      <c r="D1021">
        <f>SUMPRODUCT(MID(0&amp;feed!D1021,LARGE(INDEX(ISNUMBER(--MID(feed!D1021,ROW($1:$19),1))*
ROW($1:$19),0),ROW($1:$19))+1,1)*10^ROW($1:$19)/10)</f>
        <v>6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132</v>
      </c>
      <c r="K1021">
        <f>SUMPRODUCT(MID(0&amp;feed!K1021,LARGE(INDEX(ISNUMBER(--MID(feed!K1021,ROW($1:$19),1))*
ROW($1:$19),0),ROW($1:$19))+1,1)*10^ROW($1:$19)/10)</f>
        <v>3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352</v>
      </c>
      <c r="O1021">
        <f>SUMPRODUCT(MID(0&amp;feed!O1021,LARGE(INDEX(ISNUMBER(--MID(feed!O1021,ROW($1:$5),1))*
ROW($1:$5),0),ROW($1:$5))+1,1)*10^ROW($1:$5)/10)</f>
        <v>1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Mesopotamia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21" t="str">
        <f>feed!U1021</f>
        <v>http://blocgame.com/stats.php?id=65107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14835</v>
      </c>
      <c r="AA1021" s="8">
        <f>V1021/N1021</f>
        <v>46.40625</v>
      </c>
      <c r="AB1021" s="4">
        <f>N1021/6</f>
        <v>58.666666666666664</v>
      </c>
      <c r="AC1021" s="4">
        <f>V1021/6</f>
        <v>2722.5</v>
      </c>
    </row>
    <row r="1022" spans="1:29" x14ac:dyDescent="0.25">
      <c r="A1022" t="str">
        <f>feed!A1022</f>
        <v>New Diogris</v>
      </c>
      <c r="B1022" t="str">
        <f>feed!B1022</f>
        <v>Diogris</v>
      </c>
      <c r="C1022">
        <f>feed!C1022</f>
        <v>0</v>
      </c>
      <c r="D1022">
        <f>SUMPRODUCT(MID(0&amp;feed!D1022,LARGE(INDEX(ISNUMBER(--MID(feed!D1022,ROW($1:$19),1))*
ROW($1:$19),0),ROW($1:$19))+1,1)*10^ROW($1:$19)/10)</f>
        <v>17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Second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Elite</v>
      </c>
      <c r="J1022">
        <f>SUMPRODUCT(MID(0&amp;feed!J1022,LARGE(INDEX(ISNUMBER(--MID(feed!J1022,ROW($1:$19),1))*
ROW($1:$19),0),ROW($1:$19))+1,1)*10^ROW($1:$19)/10)</f>
        <v>4</v>
      </c>
      <c r="K1022">
        <f>SUMPRODUCT(MID(0&amp;feed!K1022,LARGE(INDEX(ISNUMBER(--MID(feed!K1022,ROW($1:$19),1))*
ROW($1:$19),0),ROW($1:$19))+1,1)*10^ROW($1:$19)/10)</f>
        <v>3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351</v>
      </c>
      <c r="O1022">
        <f>SUMPRODUCT(MID(0&amp;feed!O1022,LARGE(INDEX(ISNUMBER(--MID(feed!O1022,ROW($1:$5),1))*
ROW($1:$5),0),ROW($1:$5))+1,1)*10^ROW($1:$5)/10)</f>
        <v>65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Meagre</v>
      </c>
      <c r="S1022">
        <f>IF(R1022="None",0, IF(R1022="Meagre",1.5, IF(R1022="Small",3, IF(R1022="Mediocre",4.5, IF(R1022="Somewhat Large",6, IF(R1022="Large",7.5, IF(R1022="Powerful",9, IF(R1022="Very Powerful",10,"Error"))))))))</f>
        <v>1.5</v>
      </c>
      <c r="T1022" t="str">
        <f>feed!R1022</f>
        <v>West Africa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1022" t="str">
        <f>feed!U1022</f>
        <v>http://blocgame.com/stats.php?id=64964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15610</v>
      </c>
      <c r="AA1022" s="8">
        <f>V1022/N1022</f>
        <v>47.67806267806268</v>
      </c>
      <c r="AB1022" s="4">
        <f>N1022/6</f>
        <v>58.5</v>
      </c>
      <c r="AC1022" s="4">
        <f>V1022/6</f>
        <v>2789.1666666666665</v>
      </c>
    </row>
    <row r="1023" spans="1:29" x14ac:dyDescent="0.25">
      <c r="A1023" t="str">
        <f>feed!A1023</f>
        <v>BokoHaram</v>
      </c>
      <c r="B1023" t="str">
        <f>feed!B1023</f>
        <v>razorbluff</v>
      </c>
      <c r="C1023" t="str">
        <f>feed!C1023</f>
        <v>The Khilafah</v>
      </c>
      <c r="D1023">
        <f>SUMPRODUCT(MID(0&amp;feed!D1023,LARGE(INDEX(ISNUMBER(--MID(feed!D1023,ROW($1:$19),1))*
ROW($1:$19),0),ROW($1:$19))+1,1)*10^ROW($1:$19)/10)</f>
        <v>32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Second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1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4</v>
      </c>
      <c r="K1023">
        <f>SUMPRODUCT(MID(0&amp;feed!K1023,LARGE(INDEX(ISNUMBER(--MID(feed!K1023,ROW($1:$19),1))*
ROW($1:$19),0),ROW($1:$19))+1,1)*10^ROW($1:$19)/10)</f>
        <v>10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350</v>
      </c>
      <c r="O1023">
        <f>SUMPRODUCT(MID(0&amp;feed!O1023,LARGE(INDEX(ISNUMBER(--MID(feed!O1023,ROW($1:$5),1))*
ROW($1:$5),0),ROW($1:$5))+1,1)*10^ROW($1:$5)/10)</f>
        <v>356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Mediocre</v>
      </c>
      <c r="S1023">
        <f>IF(R1023="None",0, IF(R1023="Meagre",1.5, IF(R1023="Small",3, IF(R1023="Mediocre",4.5, IF(R1023="Somewhat Large",6, IF(R1023="Large",7.5, IF(R1023="Powerful",9, IF(R1023="Very Powerful",10,"Error"))))))))</f>
        <v>4.5</v>
      </c>
      <c r="T1023" t="str">
        <f>feed!R1023</f>
        <v>West Africa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1023" t="str">
        <f>feed!U1023</f>
        <v>http://blocgame.com/stats.php?id=64953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18625</v>
      </c>
      <c r="AA1023" s="8">
        <f>V1023/N1023</f>
        <v>67.142857142857139</v>
      </c>
      <c r="AB1023" s="4">
        <f>N1023/6</f>
        <v>58.333333333333336</v>
      </c>
      <c r="AC1023" s="4">
        <f>V1023/6</f>
        <v>3916.6666666666665</v>
      </c>
    </row>
    <row r="1024" spans="1:29" x14ac:dyDescent="0.25">
      <c r="A1024" t="str">
        <f>feed!A1024</f>
        <v>Morientis Wish</v>
      </c>
      <c r="B1024" t="str">
        <f>feed!B1024</f>
        <v>Elderen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113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350</v>
      </c>
      <c r="O1024">
        <f>SUMPRODUCT(MID(0&amp;feed!O1024,LARGE(INDEX(ISNUMBER(--MID(feed!O1024,ROW($1:$5),1))*
ROW($1:$5),0),ROW($1:$5))+1,1)*10^ROW($1:$5)/10)</f>
        <v>336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Gran Colombia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http://blocgame.com/stats.php?id=65126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18875</v>
      </c>
      <c r="AA1024" s="8">
        <f>V1024/N1024</f>
        <v>57.142857142857146</v>
      </c>
      <c r="AB1024" s="4">
        <f>N1024/6</f>
        <v>58.333333333333336</v>
      </c>
      <c r="AC1024" s="4">
        <f>V1024/6</f>
        <v>3333.3333333333335</v>
      </c>
    </row>
    <row r="1025" spans="1:29" x14ac:dyDescent="0.25">
      <c r="A1025" t="str">
        <f>feed!A1025</f>
        <v>Islanesia</v>
      </c>
      <c r="B1025" t="str">
        <f>feed!B1025</f>
        <v>RiAzhar</v>
      </c>
      <c r="C1025">
        <f>feed!C1025</f>
        <v>0</v>
      </c>
      <c r="D1025">
        <f>SUMPRODUCT(MID(0&amp;feed!D1025,LARGE(INDEX(ISNUMBER(--MID(feed!D1025,ROW($1:$19),1))*
ROW($1:$19),0),ROW($1:$19))+1,1)*10^ROW($1:$19)/10)</f>
        <v>22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Angelic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96</v>
      </c>
      <c r="K1025">
        <f>SUMPRODUCT(MID(0&amp;feed!K1025,LARGE(INDEX(ISNUMBER(--MID(feed!K1025,ROW($1:$19),1))*
ROW($1:$19),0),ROW($1:$19))+1,1)*10^ROW($1:$19)/10)</f>
        <v>3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349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feed!Q1025</f>
        <v>Meagre</v>
      </c>
      <c r="S1025">
        <f>IF(R1025="None",0, IF(R1025="Meagre",1.5, IF(R1025="Small",3, IF(R1025="Mediocre",4.5, IF(R1025="Somewhat Large",6, IF(R1025="Large",7.5, IF(R1025="Powerful",9, IF(R1025="Very Powerful",10,"Error"))))))))</f>
        <v>1.5</v>
      </c>
      <c r="T1025" t="str">
        <f>feed!R1025</f>
        <v>Indochina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http://blocgame.com/stats.php?id=65121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18875</v>
      </c>
      <c r="AA1025" s="8">
        <f>V1025/N1025</f>
        <v>57.306590257879655</v>
      </c>
      <c r="AB1025" s="4">
        <f>N1025/6</f>
        <v>58.166666666666664</v>
      </c>
      <c r="AC1025" s="4">
        <f>V1025/6</f>
        <v>3333.3333333333335</v>
      </c>
    </row>
    <row r="1026" spans="1:29" x14ac:dyDescent="0.25">
      <c r="A1026" t="str">
        <f>feed!A1026</f>
        <v>Tawah</v>
      </c>
      <c r="B1026" t="str">
        <f>feed!B1026</f>
        <v>Pagoonu Mcjenkins</v>
      </c>
      <c r="C1026">
        <f>feed!C1026</f>
        <v>0</v>
      </c>
      <c r="D1026">
        <f>SUMPRODUCT(MID(0&amp;feed!D1026,LARGE(INDEX(ISNUMBER(--MID(feed!D1026,ROW($1:$19),1))*
ROW($1:$19),0),ROW($1:$19))+1,1)*10^ROW($1:$19)/10)</f>
        <v>39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1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155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348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Meagre</v>
      </c>
      <c r="S1026">
        <f>IF(R1026="None",0, IF(R1026="Meagre",1.5, IF(R1026="Small",3, IF(R1026="Mediocre",4.5, IF(R1026="Somewhat Large",6, IF(R1026="Large",7.5, IF(R1026="Powerful",9, IF(R1026="Very Powerful",10,"Error"))))))))</f>
        <v>1.5</v>
      </c>
      <c r="T1026" t="str">
        <f>feed!R1026</f>
        <v>Pacific Rim</v>
      </c>
      <c r="U1026" t="str">
        <f>feed!S1026</f>
        <v>United States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http://blocgame.com/stats.php?id=65042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18500</v>
      </c>
      <c r="AA1026" s="8">
        <f>V1026/N1026</f>
        <v>57.47126436781609</v>
      </c>
      <c r="AB1026" s="4">
        <f>N1026/6</f>
        <v>58</v>
      </c>
      <c r="AC1026" s="4">
        <f>V1026/6</f>
        <v>3333.3333333333335</v>
      </c>
    </row>
    <row r="1027" spans="1:29" x14ac:dyDescent="0.25">
      <c r="A1027" t="str">
        <f>feed!A1027</f>
        <v>Slayer Kingdoms</v>
      </c>
      <c r="B1027" t="str">
        <f>feed!B1027</f>
        <v>Musashi</v>
      </c>
      <c r="C1027">
        <f>feed!C1027</f>
        <v>0</v>
      </c>
      <c r="D1027">
        <f>SUMPRODUCT(MID(0&amp;feed!D1027,LARGE(INDEX(ISNUMBER(--MID(feed!D1027,ROW($1:$19),1))*
ROW($1:$19),0),ROW($1:$19))+1,1)*10^ROW($1:$19)/10)</f>
        <v>26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Questionable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1</v>
      </c>
      <c r="K1027">
        <f>SUMPRODUCT(MID(0&amp;feed!K1027,LARGE(INDEX(ISNUMBER(--MID(feed!K1027,ROW($1:$19),1))*
ROW($1:$19),0),ROW($1:$19))+1,1)*10^ROW($1:$19)/10)</f>
        <v>6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348</v>
      </c>
      <c r="O1027">
        <f>SUMPRODUCT(MID(0&amp;feed!O1027,LARGE(INDEX(ISNUMBER(--MID(feed!O1027,ROW($1:$5),1))*
ROW($1:$5),0),ROW($1:$5))+1,1)*10^ROW($1:$5)/10)</f>
        <v>361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Meagre</v>
      </c>
      <c r="S1027">
        <f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feed!R1027</f>
        <v>China</v>
      </c>
      <c r="U1027" t="str">
        <f>feed!S1027</f>
        <v>Soviet Union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1027" t="str">
        <f>feed!U1027</f>
        <v>http://blocgame.com/stats.php?id=65155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20865</v>
      </c>
      <c r="AA1027" s="8">
        <f>V1027/N1027</f>
        <v>68.577586206896555</v>
      </c>
      <c r="AB1027" s="4">
        <f>N1027/6</f>
        <v>58</v>
      </c>
      <c r="AC1027" s="4">
        <f>V1027/6</f>
        <v>3977.5</v>
      </c>
    </row>
    <row r="1028" spans="1:29" x14ac:dyDescent="0.25">
      <c r="A1028" t="str">
        <f>feed!A1028</f>
        <v>$ Weed</v>
      </c>
      <c r="B1028" t="str">
        <f>feed!B1028</f>
        <v>Thugtel</v>
      </c>
      <c r="C1028">
        <f>feed!C1028</f>
        <v>0</v>
      </c>
      <c r="D1028">
        <f>SUMPRODUCT(MID(0&amp;feed!D1028,LARGE(INDEX(ISNUMBER(--MID(feed!D1028,ROW($1:$19),1))*
ROW($1:$19),0),ROW($1:$19))+1,1)*10^ROW($1:$19)/10)</f>
        <v>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117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347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feed!R1028</f>
        <v>Arabia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1028" t="str">
        <f>feed!U1028</f>
        <v>http://blocgame.com/stats.php?id=58410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15750</v>
      </c>
      <c r="AA1028" s="8">
        <f>V1028/N1028</f>
        <v>47.550432276657062</v>
      </c>
      <c r="AB1028" s="4">
        <f>N1028/6</f>
        <v>57.833333333333336</v>
      </c>
      <c r="AC1028" s="4">
        <f>V1028/6</f>
        <v>2750</v>
      </c>
    </row>
    <row r="1029" spans="1:29" x14ac:dyDescent="0.25">
      <c r="A1029" t="str">
        <f>feed!A1029</f>
        <v>Ardrieireann</v>
      </c>
      <c r="B1029" t="str">
        <f>feed!B1029</f>
        <v>Great ONeill</v>
      </c>
      <c r="C1029">
        <f>feed!C1029</f>
        <v>0</v>
      </c>
      <c r="D1029">
        <f>SUMPRODUCT(MID(0&amp;feed!D1029,LARGE(INDEX(ISNUMBER(--MID(feed!D1029,ROW($1:$19),1))*
ROW($1:$19),0),ROW($1:$19))+1,1)*10^ROW($1:$19)/10)</f>
        <v>21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Angelic</v>
      </c>
      <c r="H1029">
        <f>SUMPRODUCT(MID(0&amp;feed!H1029,LARGE(INDEX(ISNUMBER(--MID(feed!H1029,ROW($1:$1),1))*
ROW($1:$1),0),ROW($1:$1))+1,1)*10^ROW($1:$1)/10)</f>
        <v>0</v>
      </c>
      <c r="I1029" t="str">
        <f>feed!I1029</f>
        <v>Elite</v>
      </c>
      <c r="J1029">
        <f>SUMPRODUCT(MID(0&amp;feed!J1029,LARGE(INDEX(ISNUMBER(--MID(feed!J1029,ROW($1:$19),1))*
ROW($1:$19),0),ROW($1:$19))+1,1)*10^ROW($1:$19)/10)</f>
        <v>12</v>
      </c>
      <c r="K1029">
        <f>SUMPRODUCT(MID(0&amp;feed!K1029,LARGE(INDEX(ISNUMBER(--MID(feed!K1029,ROW($1:$19),1))*
ROW($1:$19),0),ROW($1:$19))+1,1)*10^ROW($1:$19)/10)</f>
        <v>4</v>
      </c>
      <c r="L1029">
        <f>SUMPRODUCT(MID(0&amp;feed!L1029,LARGE(INDEX(ISNUMBER(--MID(feed!L1029,ROW($1:$19),1))*
ROW($1:$19),0),ROW($1:$19))+1,1)*10^ROW($1:$19)/10)</f>
        <v>1</v>
      </c>
      <c r="M1029" t="str">
        <f>feed!M1029</f>
        <v>Central Planning</v>
      </c>
      <c r="N1029">
        <f>SUMPRODUCT(MID(0&amp;feed!N1029,LARGE(INDEX(ISNUMBER(--MID(feed!N1029,ROW($1:$5),1))*
ROW($1:$5),0),ROW($1:$5))+1,1)*10^ROW($1:$5)/10)</f>
        <v>346</v>
      </c>
      <c r="O1029">
        <f>SUMPRODUCT(MID(0&amp;feed!O1029,LARGE(INDEX(ISNUMBER(--MID(feed!O1029,ROW($1:$5),1))*
ROW($1:$5),0),ROW($1:$5))+1,1)*10^ROW($1:$5)/10)</f>
        <v>4252</v>
      </c>
      <c r="P1029" t="str">
        <f>feed!P1029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feed!Q1029</f>
        <v>Small</v>
      </c>
      <c r="S1029">
        <f>IF(R1029="None",0, IF(R1029="Meagre",1.5, IF(R1029="Small",3, IF(R1029="Mediocre",4.5, IF(R1029="Somewhat Large",6, IF(R1029="Large",7.5, IF(R1029="Powerful",9, IF(R1029="Very Powerful",10,"Error"))))))))</f>
        <v>3</v>
      </c>
      <c r="T1029" t="str">
        <f>feed!R1029</f>
        <v>Mesopotamia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http://blocgame.com/stats.php?id=65133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18125</v>
      </c>
      <c r="AA1029" s="8">
        <f>V1029/N1029</f>
        <v>57.803468208092482</v>
      </c>
      <c r="AB1029" s="4">
        <f>N1029/6</f>
        <v>57.666666666666664</v>
      </c>
      <c r="AC1029" s="4">
        <f>V1029/6</f>
        <v>3333.3333333333335</v>
      </c>
    </row>
    <row r="1030" spans="1:29" x14ac:dyDescent="0.25">
      <c r="A1030" t="str">
        <f>feed!A1030</f>
        <v>Kashfar</v>
      </c>
      <c r="B1030" t="str">
        <f>feed!B1030</f>
        <v>Mobeen Farhan</v>
      </c>
      <c r="C1030">
        <f>feed!C1030</f>
        <v>0</v>
      </c>
      <c r="D1030">
        <f>SUMPRODUCT(MID(0&amp;feed!D1030,LARGE(INDEX(ISNUMBER(--MID(feed!D1030,ROW($1:$19),1))*
ROW($1:$19),0),ROW($1:$19))+1,1)*10^ROW($1:$19)/10)</f>
        <v>7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100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346</v>
      </c>
      <c r="O1030">
        <f>SUMPRODUCT(MID(0&amp;feed!O1030,LARGE(INDEX(ISNUMBER(--MID(feed!O1030,ROW($1:$5),1))*
ROW($1:$5),0),ROW($1:$5))+1,1)*10^ROW($1:$5)/10)</f>
        <v>219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feed!R1030</f>
        <v>The Subcontinent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0" t="str">
        <f>feed!U1030</f>
        <v>http://blocgame.com/stats.php?id=65149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15585</v>
      </c>
      <c r="AA1030" s="8">
        <f>V1030/N1030</f>
        <v>47.210982658959537</v>
      </c>
      <c r="AB1030" s="4">
        <f>N1030/6</f>
        <v>57.666666666666664</v>
      </c>
      <c r="AC1030" s="4">
        <f>V1030/6</f>
        <v>2722.5</v>
      </c>
    </row>
    <row r="1031" spans="1:29" x14ac:dyDescent="0.25">
      <c r="A1031" t="str">
        <f>feed!A1031</f>
        <v>teamliquid</v>
      </c>
      <c r="B1031" t="str">
        <f>feed!B1031</f>
        <v>teamliquid</v>
      </c>
      <c r="C1031">
        <f>feed!C1031</f>
        <v>0</v>
      </c>
      <c r="D1031">
        <f>SUMPRODUCT(MID(0&amp;feed!D1031,LARGE(INDEX(ISNUMBER(--MID(feed!D1031,ROW($1:$19),1))*
ROW($1:$19),0),ROW($1:$19))+1,1)*10^ROW($1:$19)/10)</f>
        <v>6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Questionable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11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345</v>
      </c>
      <c r="O1031">
        <f>SUMPRODUCT(MID(0&amp;feed!O1031,LARGE(INDEX(ISNUMBER(--MID(feed!O1031,ROW($1:$5),1))*
ROW($1:$5),0),ROW($1:$5))+1,1)*10^ROW($1:$5)/10)</f>
        <v>3502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Egypt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http://blocgame.com/stats.php?id=64841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18500</v>
      </c>
      <c r="AA1031" s="8">
        <f>V1031/N1031</f>
        <v>57.971014492753625</v>
      </c>
      <c r="AB1031" s="4">
        <f>N1031/6</f>
        <v>57.5</v>
      </c>
      <c r="AC1031" s="4">
        <f>V1031/6</f>
        <v>3333.3333333333335</v>
      </c>
    </row>
    <row r="1032" spans="1:29" x14ac:dyDescent="0.25">
      <c r="A1032" t="str">
        <f>feed!A1032</f>
        <v>tsmyellowstar</v>
      </c>
      <c r="B1032" t="str">
        <f>feed!B1032</f>
        <v>tsmyellowstar</v>
      </c>
      <c r="C1032">
        <f>feed!C1032</f>
        <v>0</v>
      </c>
      <c r="D1032">
        <f>SUMPRODUCT(MID(0&amp;feed!D1032,LARGE(INDEX(ISNUMBER(--MID(feed!D1032,ROW($1:$19),1))*
ROW($1:$19),0),ROW($1:$19))+1,1)*10^ROW($1:$19)/10)</f>
        <v>18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11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2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345</v>
      </c>
      <c r="O1032">
        <f>SUMPRODUCT(MID(0&amp;feed!O1032,LARGE(INDEX(ISNUMBER(--MID(feed!O1032,ROW($1:$5),1))*
ROW($1:$5),0),ROW($1:$5))+1,1)*10^ROW($1:$5)/10)</f>
        <v>4285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feed!R1032</f>
        <v>Egypt</v>
      </c>
      <c r="U1032" t="str">
        <f>feed!S1032</f>
        <v>United States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http://blocgame.com/stats.php?id=64852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18500</v>
      </c>
      <c r="AA1032" s="8">
        <f>V1032/N1032</f>
        <v>57.971014492753625</v>
      </c>
      <c r="AB1032" s="4">
        <f>N1032/6</f>
        <v>57.5</v>
      </c>
      <c r="AC1032" s="4">
        <f>V1032/6</f>
        <v>3333.3333333333335</v>
      </c>
    </row>
    <row r="1033" spans="1:29" x14ac:dyDescent="0.25">
      <c r="A1033" t="str">
        <f>feed!A1033</f>
        <v>newbeerpg</v>
      </c>
      <c r="B1033" t="str">
        <f>feed!B1033</f>
        <v>newbeerpg</v>
      </c>
      <c r="C1033">
        <f>feed!C1033</f>
        <v>0</v>
      </c>
      <c r="D1033">
        <f>SUMPRODUCT(MID(0&amp;feed!D1033,LARGE(INDEX(ISNUMBER(--MID(feed!D1033,ROW($1:$19),1))*
ROW($1:$19),0),ROW($1:$19))+1,1)*10^ROW($1:$19)/10)</f>
        <v>18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10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2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345</v>
      </c>
      <c r="O1033">
        <f>SUMPRODUCT(MID(0&amp;feed!O1033,LARGE(INDEX(ISNUMBER(--MID(feed!O1033,ROW($1:$5),1))*
ROW($1:$5),0),ROW($1:$5))+1,1)*10^ROW($1:$5)/10)</f>
        <v>1385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Egypt</v>
      </c>
      <c r="U1033" t="str">
        <f>feed!S1033</f>
        <v>United States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http://blocgame.com/stats.php?id=64880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18500</v>
      </c>
      <c r="AA1033" s="8">
        <f>V1033/N1033</f>
        <v>57.971014492753625</v>
      </c>
      <c r="AB1033" s="4">
        <f>N1033/6</f>
        <v>57.5</v>
      </c>
      <c r="AC1033" s="4">
        <f>V1033/6</f>
        <v>3333.3333333333335</v>
      </c>
    </row>
    <row r="1034" spans="1:29" x14ac:dyDescent="0.25">
      <c r="A1034" t="str">
        <f>feed!A1034</f>
        <v>Arkilania</v>
      </c>
      <c r="B1034" t="str">
        <f>feed!B1034</f>
        <v>Regent Woona</v>
      </c>
      <c r="C1034">
        <f>feed!C1034</f>
        <v>0</v>
      </c>
      <c r="D1034">
        <f>SUMPRODUCT(MID(0&amp;feed!D1034,LARGE(INDEX(ISNUMBER(--MID(feed!D1034,ROW($1:$19),1))*
ROW($1:$19),0),ROW($1:$19))+1,1)*10^ROW($1:$19)/10)</f>
        <v>10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Good</v>
      </c>
      <c r="H1034">
        <f>SUMPRODUCT(MID(0&amp;feed!H1034,LARGE(INDEX(ISNUMBER(--MID(feed!H1034,ROW($1:$1),1))*
ROW($1:$1),0),ROW($1:$1))+1,1)*10^ROW($1:$1)/10)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42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345</v>
      </c>
      <c r="O1034">
        <f>SUMPRODUCT(MID(0&amp;feed!O1034,LARGE(INDEX(ISNUMBER(--MID(feed!O1034,ROW($1:$5),1))*
ROW($1:$5),0),ROW($1:$5))+1,1)*10^ROW($1:$5)/10)</f>
        <v>146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West Africa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http://blocgame.com/stats.php?id=65213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18875</v>
      </c>
      <c r="AA1034" s="8">
        <f>V1034/N1034</f>
        <v>57.971014492753625</v>
      </c>
      <c r="AB1034" s="4">
        <f>N1034/6</f>
        <v>57.5</v>
      </c>
      <c r="AC1034" s="4">
        <f>V1034/6</f>
        <v>3333.3333333333335</v>
      </c>
    </row>
    <row r="1035" spans="1:29" x14ac:dyDescent="0.25">
      <c r="A1035" t="str">
        <f>feed!A1035</f>
        <v>Vyzen</v>
      </c>
      <c r="B1035" t="str">
        <f>feed!B1035</f>
        <v>Gottrich</v>
      </c>
      <c r="C1035">
        <f>feed!C1035</f>
        <v>0</v>
      </c>
      <c r="D1035">
        <f>SUMPRODUCT(MID(0&amp;feed!D1035,LARGE(INDEX(ISNUMBER(--MID(feed!D1035,ROW($1:$19),1))*
ROW($1:$19),0),ROW($1:$19))+1,1)*10^ROW($1:$19)/10)</f>
        <v>25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Good</v>
      </c>
      <c r="J1035">
        <f>SUMPRODUCT(MID(0&amp;feed!J1035,LARGE(INDEX(ISNUMBER(--MID(feed!J1035,ROW($1:$19),1))*
ROW($1:$19),0),ROW($1:$19))+1,1)*10^ROW($1:$19)/10)</f>
        <v>108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344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Atlas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http://blocgame.com/stats.php?id=59456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19250</v>
      </c>
      <c r="AA1035" s="8">
        <f>V1035/N1035</f>
        <v>58.139534883720927</v>
      </c>
      <c r="AB1035" s="4">
        <f>N1035/6</f>
        <v>57.333333333333336</v>
      </c>
      <c r="AC1035" s="4">
        <f>V1035/6</f>
        <v>3333.3333333333335</v>
      </c>
    </row>
    <row r="1036" spans="1:29" x14ac:dyDescent="0.25">
      <c r="A1036" t="str">
        <f>feed!A1036</f>
        <v>egsumail</v>
      </c>
      <c r="B1036" t="str">
        <f>feed!B1036</f>
        <v>egsumail</v>
      </c>
      <c r="C1036">
        <f>feed!C1036</f>
        <v>0</v>
      </c>
      <c r="D1036">
        <f>SUMPRODUCT(MID(0&amp;feed!D1036,LARGE(INDEX(ISNUMBER(--MID(feed!D1036,ROW($1:$19),1))*
ROW($1:$19),0),ROW($1:$19))+1,1)*10^ROW($1:$19)/10)</f>
        <v>14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11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344</v>
      </c>
      <c r="O1036">
        <f>SUMPRODUCT(MID(0&amp;feed!O1036,LARGE(INDEX(ISNUMBER(--MID(feed!O1036,ROW($1:$5),1))*
ROW($1:$5),0),ROW($1:$5))+1,1)*10^ROW($1:$5)/10)</f>
        <v>1112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Egypt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http://blocgame.com/stats.php?id=64848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18500</v>
      </c>
      <c r="AA1036" s="8">
        <f>V1036/N1036</f>
        <v>58.139534883720927</v>
      </c>
      <c r="AB1036" s="4">
        <f>N1036/6</f>
        <v>57.333333333333336</v>
      </c>
      <c r="AC1036" s="4">
        <f>V1036/6</f>
        <v>3333.3333333333335</v>
      </c>
    </row>
    <row r="1037" spans="1:29" x14ac:dyDescent="0.25">
      <c r="A1037" t="str">
        <f>feed!A1037</f>
        <v>Oderint</v>
      </c>
      <c r="B1037" t="str">
        <f>feed!B1037</f>
        <v>Mancult</v>
      </c>
      <c r="C1037" t="str">
        <f>feed!C1037</f>
        <v>Islamic Rome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42</v>
      </c>
      <c r="K1037">
        <f>SUMPRODUCT(MID(0&amp;feed!K1037,LARGE(INDEX(ISNUMBER(--MID(feed!K1037,ROW($1:$19),1))*
ROW($1:$19),0),ROW($1:$19))+1,1)*10^ROW($1:$19)/10)</f>
        <v>4</v>
      </c>
      <c r="L1037">
        <f>SUMPRODUCT(MID(0&amp;feed!L1037,LARGE(INDEX(ISNUMBER(--MID(feed!L1037,ROW($1:$19),1))*
ROW($1:$19),0),ROW($1:$19))+1,1)*10^ROW($1:$19)/10)</f>
        <v>1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344</v>
      </c>
      <c r="O1037">
        <f>SUMPRODUCT(MID(0&amp;feed!O1037,LARGE(INDEX(ISNUMBER(--MID(feed!O1037,ROW($1:$5),1))*
ROW($1:$5),0),ROW($1:$5))+1,1)*10^ROW($1:$5)/10)</f>
        <v>3064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feed!R1037</f>
        <v>Atlas</v>
      </c>
      <c r="U1037" t="str">
        <f>feed!S1037</f>
        <v>Soviet Union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http://blocgame.com/stats.php?id=65072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18125</v>
      </c>
      <c r="AA1037" s="8">
        <f>V1037/N1037</f>
        <v>58.139534883720927</v>
      </c>
      <c r="AB1037" s="4">
        <f>N1037/6</f>
        <v>57.333333333333336</v>
      </c>
      <c r="AC1037" s="4">
        <f>V1037/6</f>
        <v>3333.3333333333335</v>
      </c>
    </row>
    <row r="1038" spans="1:29" x14ac:dyDescent="0.25">
      <c r="A1038" t="str">
        <f>feed!A1038</f>
        <v>Hidin</v>
      </c>
      <c r="B1038" t="str">
        <f>feed!B1038</f>
        <v>Hidin</v>
      </c>
      <c r="C1038">
        <f>feed!C1038</f>
        <v>0</v>
      </c>
      <c r="D1038">
        <f>SUMPRODUCT(MID(0&amp;feed!D1038,LARGE(INDEX(ISNUMBER(--MID(feed!D1038,ROW($1:$19),1))*
ROW($1:$19),0),ROW($1:$19))+1,1)*10^ROW($1:$19)/10)</f>
        <v>5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Isolated</v>
      </c>
      <c r="H1038">
        <f>SUMPRODUCT(MID(0&amp;feed!H1038,LARGE(INDEX(ISNUMBER(--MID(feed!H1038,ROW($1:$1),1))*
ROW($1:$1),0),ROW($1:$1))+1,1)*10^ROW($1:$1)/10)</f>
        <v>0</v>
      </c>
      <c r="I1038" t="str">
        <f>feed!I1038</f>
        <v>Undisciplined Rabble</v>
      </c>
      <c r="J1038">
        <f>SUMPRODUCT(MID(0&amp;feed!J1038,LARGE(INDEX(ISNUMBER(--MID(feed!J1038,ROW($1:$19),1))*
ROW($1:$19),0),ROW($1:$19))+1,1)*10^ROW($1:$19)/10)</f>
        <v>12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1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343</v>
      </c>
      <c r="O1038">
        <f>SUMPRODUCT(MID(0&amp;feed!O1038,LARGE(INDEX(ISNUMBER(--MID(feed!O1038,ROW($1:$5),1))*
ROW($1:$5),0),ROW($1:$5))+1,1)*10^ROW($1:$5)/10)</f>
        <v>80</v>
      </c>
      <c r="P1038">
        <f>feed!P1038</f>
        <v>0</v>
      </c>
      <c r="Q1038">
        <f>IF(P1038=0,40, IF(P1038="Depleted",0, IF(P1038="Near Depletion",10, IF(P1038="Plentiful",70, IF(P1038="Untapped",90,"Error")))))</f>
        <v>40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East Indies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038" t="str">
        <f>feed!U1038</f>
        <v>http://blocgame.com/stats.php?id=64108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2709</v>
      </c>
      <c r="AA1038" s="8">
        <f>V1038/N1038</f>
        <v>11.177842565597668</v>
      </c>
      <c r="AB1038" s="4">
        <f>N1038/6</f>
        <v>57.166666666666664</v>
      </c>
      <c r="AC1038" s="4">
        <f>V1038/6</f>
        <v>639</v>
      </c>
    </row>
    <row r="1039" spans="1:29" x14ac:dyDescent="0.25">
      <c r="A1039" t="str">
        <f>feed!A1039</f>
        <v>Velum</v>
      </c>
      <c r="B1039" t="str">
        <f>feed!B1039</f>
        <v>Bosmos</v>
      </c>
      <c r="C1039">
        <f>feed!C1039</f>
        <v>0</v>
      </c>
      <c r="D1039">
        <f>SUMPRODUCT(MID(0&amp;feed!D1039,LARGE(INDEX(ISNUMBER(--MID(feed!D1039,ROW($1:$19),1))*
ROW($1:$19),0),ROW($1:$19))+1,1)*10^ROW($1:$19)/10)</f>
        <v>9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99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343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Amazonia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1039" t="str">
        <f>feed!U1039</f>
        <v>http://blocgame.com/stats.php?id=64811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15167</v>
      </c>
      <c r="AA1039" s="8">
        <f>V1039/N1039</f>
        <v>46.40524781341108</v>
      </c>
      <c r="AB1039" s="4">
        <f>N1039/6</f>
        <v>57.166666666666664</v>
      </c>
      <c r="AC1039" s="4">
        <f>V1039/6</f>
        <v>2652.8333333333335</v>
      </c>
    </row>
    <row r="1040" spans="1:29" x14ac:dyDescent="0.25">
      <c r="A1040" t="str">
        <f>feed!A1040</f>
        <v>Daigo</v>
      </c>
      <c r="B1040" t="str">
        <f>feed!B1040</f>
        <v>Khadijah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Good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131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343</v>
      </c>
      <c r="O1040">
        <f>SUMPRODUCT(MID(0&amp;feed!O1040,LARGE(INDEX(ISNUMBER(--MID(feed!O1040,ROW($1:$5),1))*
ROW($1:$5),0),ROW($1:$5))+1,1)*10^ROW($1:$5)/10)</f>
        <v>405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Caribbean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http://blocgame.com/stats.php?id=65108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18875</v>
      </c>
      <c r="AA1040" s="8">
        <f>V1040/N1040</f>
        <v>58.309037900874635</v>
      </c>
      <c r="AB1040" s="4">
        <f>N1040/6</f>
        <v>57.166666666666664</v>
      </c>
      <c r="AC1040" s="4">
        <f>V1040/6</f>
        <v>3333.3333333333335</v>
      </c>
    </row>
    <row r="1041" spans="1:29" x14ac:dyDescent="0.25">
      <c r="A1041" t="str">
        <f>feed!A1041</f>
        <v>Muslo-Jewistan</v>
      </c>
      <c r="B1041" t="str">
        <f>feed!B1041</f>
        <v>Yung Mungbean</v>
      </c>
      <c r="C1041">
        <f>feed!C1041</f>
        <v>0</v>
      </c>
      <c r="D1041">
        <f>SUMPRODUCT(MID(0&amp;feed!D1041,LARGE(INDEX(ISNUMBER(--MID(feed!D1041,ROW($1:$19),1))*
ROW($1:$19),0),ROW($1:$19))+1,1)*10^ROW($1:$19)/10)</f>
        <v>3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Normal</v>
      </c>
      <c r="H1041">
        <f>SUMPRODUCT(MID(0&amp;feed!H1041,LARGE(INDEX(ISNUMBER(--MID(feed!H1041,ROW($1:$1),1))*
ROW($1:$1),0),ROW($1:$1))+1,1)*10^ROW($1:$1)/10)</f>
        <v>0</v>
      </c>
      <c r="I1041" t="str">
        <f>feed!I1041</f>
        <v>Undisciplined Rabble</v>
      </c>
      <c r="J1041">
        <f>SUMPRODUCT(MID(0&amp;feed!J1041,LARGE(INDEX(ISNUMBER(--MID(feed!J1041,ROW($1:$19),1))*
ROW($1:$19),0),ROW($1:$19))+1,1)*10^ROW($1:$19)/10)</f>
        <v>35</v>
      </c>
      <c r="K1041">
        <f>SUMPRODUCT(MID(0&amp;feed!K1041,LARGE(INDEX(ISNUMBER(--MID(feed!K1041,ROW($1:$19),1))*
ROW($1:$19),0),ROW($1:$19))+1,1)*10^ROW($1:$19)/10)</f>
        <v>4</v>
      </c>
      <c r="L1041">
        <f>SUMPRODUCT(MID(0&amp;feed!L1041,LARGE(INDEX(ISNUMBER(--MID(feed!L1041,ROW($1:$19),1))*
ROW($1:$19),0),ROW($1:$19))+1,1)*10^ROW($1:$19)/10)</f>
        <v>3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342</v>
      </c>
      <c r="O1041">
        <f>SUMPRODUCT(MID(0&amp;feed!O1041,LARGE(INDEX(ISNUMBER(--MID(feed!O1041,ROW($1:$5),1))*
ROW($1:$5),0),ROW($1:$5))+1,1)*10^ROW($1:$5)/10)</f>
        <v>1569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feed!R1041</f>
        <v>Persia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041" t="str">
        <f>feed!U1041</f>
        <v>http://blocgame.com/stats.php?id=64731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16775</v>
      </c>
      <c r="AA1041" s="8">
        <f>V1041/N1041</f>
        <v>56.725146198830409</v>
      </c>
      <c r="AB1041" s="4">
        <f>N1041/6</f>
        <v>57</v>
      </c>
      <c r="AC1041" s="4">
        <f>V1041/6</f>
        <v>3233.3333333333335</v>
      </c>
    </row>
    <row r="1042" spans="1:29" x14ac:dyDescent="0.25">
      <c r="A1042" t="str">
        <f>feed!A1042</f>
        <v>Acrosia</v>
      </c>
      <c r="B1042" t="str">
        <f>feed!B1042</f>
        <v>Landroves</v>
      </c>
      <c r="C1042" t="str">
        <f>feed!C1042</f>
        <v>Titanius</v>
      </c>
      <c r="D1042">
        <f>SUMPRODUCT(MID(0&amp;feed!D1042,LARGE(INDEX(ISNUMBER(--MID(feed!D1042,ROW($1:$19),1))*
ROW($1:$19),0),ROW($1:$19))+1,1)*10^ROW($1:$19)/10)</f>
        <v>8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131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342</v>
      </c>
      <c r="O1042">
        <f>SUMPRODUCT(MID(0&amp;feed!O1042,LARGE(INDEX(ISNUMBER(--MID(feed!O1042,ROW($1:$5),1))*
ROW($1:$5),0),ROW($1:$5))+1,1)*10^ROW($1:$5)/10)</f>
        <v>0</v>
      </c>
      <c r="P1042">
        <f>feed!P1042</f>
        <v>0</v>
      </c>
      <c r="Q1042">
        <f>IF(P1042=0,40, IF(P1042="Depleted",0, IF(P1042="Near Depletion",10, IF(P1042="Plentiful",70, IF(P1042="Untapped",90,"Error")))))</f>
        <v>40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Caribbean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1042" t="str">
        <f>feed!U1042</f>
        <v>http://blocgame.com/stats.php?id=65088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16080</v>
      </c>
      <c r="AA1042" s="8">
        <f>V1042/N1042</f>
        <v>49.210526315789473</v>
      </c>
      <c r="AB1042" s="4">
        <f>N1042/6</f>
        <v>57</v>
      </c>
      <c r="AC1042" s="4">
        <f>V1042/6</f>
        <v>2805</v>
      </c>
    </row>
    <row r="1043" spans="1:29" x14ac:dyDescent="0.25">
      <c r="A1043" t="str">
        <f>feed!A1043</f>
        <v>United Armenia</v>
      </c>
      <c r="B1043" t="str">
        <f>feed!B1043</f>
        <v>Zaven1K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84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342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Mesopotamia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http://blocgame.com/stats.php?id=65173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19250</v>
      </c>
      <c r="AA1043" s="8">
        <f>V1043/N1043</f>
        <v>58.479532163742689</v>
      </c>
      <c r="AB1043" s="4">
        <f>N1043/6</f>
        <v>57</v>
      </c>
      <c r="AC1043" s="4">
        <f>V1043/6</f>
        <v>3333.3333333333335</v>
      </c>
    </row>
    <row r="1044" spans="1:29" x14ac:dyDescent="0.25">
      <c r="A1044" t="str">
        <f>feed!A1044</f>
        <v>McSkippumstan</v>
      </c>
      <c r="B1044" t="str">
        <f>feed!B1044</f>
        <v>Coldoldgold</v>
      </c>
      <c r="C1044" t="str">
        <f>feed!C1044</f>
        <v>Interpol</v>
      </c>
      <c r="D1044">
        <f>SUMPRODUCT(MID(0&amp;feed!D1044,LARGE(INDEX(ISNUMBER(--MID(feed!D1044,ROW($1:$19),1))*
ROW($1:$19),0),ROW($1:$19))+1,1)*10^ROW($1:$19)/10)</f>
        <v>37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76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9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340</v>
      </c>
      <c r="O1044">
        <f>SUMPRODUCT(MID(0&amp;feed!O1044,LARGE(INDEX(ISNUMBER(--MID(feed!O1044,ROW($1:$5),1))*
ROW($1:$5),0),ROW($1:$5))+1,1)*10^ROW($1:$5)/10)</f>
        <v>2088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Meagre</v>
      </c>
      <c r="S1044">
        <f>IF(R1044="None",0, IF(R1044="Meagre",1.5, IF(R1044="Small",3, IF(R1044="Mediocre",4.5, IF(R1044="Somewhat Large",6, IF(R1044="Large",7.5, IF(R1044="Powerful",9, IF(R1044="Very Powerful",10,"Error"))))))))</f>
        <v>1.5</v>
      </c>
      <c r="T1044" t="str">
        <f>feed!R1044</f>
        <v>Persia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1044" t="str">
        <f>feed!U1044</f>
        <v>http://blocgame.com/stats.php?id=4944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18625</v>
      </c>
      <c r="AA1044" s="8">
        <f>V1044/N1044</f>
        <v>66.911764705882348</v>
      </c>
      <c r="AB1044" s="4">
        <f>N1044/6</f>
        <v>56.666666666666664</v>
      </c>
      <c r="AC1044" s="4">
        <f>V1044/6</f>
        <v>3791.6666666666665</v>
      </c>
    </row>
    <row r="1045" spans="1:29" x14ac:dyDescent="0.25">
      <c r="A1045" t="str">
        <f>feed!A1045</f>
        <v>Miribia</v>
      </c>
      <c r="B1045" t="str">
        <f>feed!B1045</f>
        <v>trowaphoenix</v>
      </c>
      <c r="C1045" t="str">
        <f>feed!C1045</f>
        <v>TweetyJer Empire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Angelic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100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340</v>
      </c>
      <c r="O1045">
        <f>SUMPRODUCT(MID(0&amp;feed!O1045,LARGE(INDEX(ISNUMBER(--MID(feed!O1045,ROW($1:$5),1))*
ROW($1:$5),0),ROW($1:$5))+1,1)*10^ROW($1:$5)/10)</f>
        <v>1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Mesoamerica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http://blocgame.com/stats.php?id=54560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18875</v>
      </c>
      <c r="AA1045" s="8">
        <f>V1045/N1045</f>
        <v>58.823529411764703</v>
      </c>
      <c r="AB1045" s="4">
        <f>N1045/6</f>
        <v>56.666666666666664</v>
      </c>
      <c r="AC1045" s="4">
        <f>V1045/6</f>
        <v>3333.3333333333335</v>
      </c>
    </row>
    <row r="1046" spans="1:29" x14ac:dyDescent="0.25">
      <c r="A1046" t="str">
        <f>feed!A1046</f>
        <v>Qarissya</v>
      </c>
      <c r="B1046" t="str">
        <f>feed!B1046</f>
        <v>ZDIGVO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Angelic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95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340</v>
      </c>
      <c r="O1046">
        <f>SUMPRODUCT(MID(0&amp;feed!O1046,LARGE(INDEX(ISNUMBER(--MID(feed!O1046,ROW($1:$5),1))*
ROW($1:$5),0),ROW($1:$5))+1,1)*10^ROW($1:$5)/10)</f>
        <v>2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Mesopotamia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http://blocgame.com/stats.php?id=65158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18500</v>
      </c>
      <c r="AA1046" s="8">
        <f>V1046/N1046</f>
        <v>58.823529411764703</v>
      </c>
      <c r="AB1046" s="4">
        <f>N1046/6</f>
        <v>56.666666666666664</v>
      </c>
      <c r="AC1046" s="4">
        <f>V1046/6</f>
        <v>3333.3333333333335</v>
      </c>
    </row>
    <row r="1047" spans="1:29" x14ac:dyDescent="0.25">
      <c r="A1047" t="str">
        <f>feed!A1047</f>
        <v>Monarch</v>
      </c>
      <c r="B1047" t="str">
        <f>feed!B1047</f>
        <v>King Jack</v>
      </c>
      <c r="C1047">
        <f>feed!C1047</f>
        <v>0</v>
      </c>
      <c r="D1047">
        <f>SUMPRODUCT(MID(0&amp;feed!D1047,LARGE(INDEX(ISNUMBER(--MID(feed!D1047,ROW($1:$19),1))*
ROW($1:$19),0),ROW($1:$19))+1,1)*10^ROW($1:$19)/10)</f>
        <v>3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Questionable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13</v>
      </c>
      <c r="K1047">
        <f>SUMPRODUCT(MID(0&amp;feed!K1047,LARGE(INDEX(ISNUMBER(--MID(feed!K1047,ROW($1:$19),1))*
ROW($1:$19),0),ROW($1:$19))+1,1)*10^ROW($1:$19)/10)</f>
        <v>3</v>
      </c>
      <c r="L1047">
        <f>SUMPRODUCT(MID(0&amp;feed!L1047,LARGE(INDEX(ISNUMBER(--MID(feed!L1047,ROW($1:$19),1))*
ROW($1:$19),0),ROW($1:$19))+1,1)*10^ROW($1:$19)/10)</f>
        <v>1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339</v>
      </c>
      <c r="O1047">
        <f>SUMPRODUCT(MID(0&amp;feed!O1047,LARGE(INDEX(ISNUMBER(--MID(feed!O1047,ROW($1:$5),1))*
ROW($1:$5),0),ROW($1:$5))+1,1)*10^ROW($1:$5)/10)</f>
        <v>7664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Arabia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047" t="str">
        <f>feed!U1047</f>
        <v>http://blocgame.com/stats.php?id=65150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16700</v>
      </c>
      <c r="AA1047" s="8">
        <f>V1047/N1047</f>
        <v>53.687315634218287</v>
      </c>
      <c r="AB1047" s="4">
        <f>N1047/6</f>
        <v>56.5</v>
      </c>
      <c r="AC1047" s="4">
        <f>V1047/6</f>
        <v>3033.3333333333335</v>
      </c>
    </row>
    <row r="1048" spans="1:29" x14ac:dyDescent="0.25">
      <c r="A1048" t="str">
        <f>feed!A1048</f>
        <v>Casto Rico</v>
      </c>
      <c r="B1048" t="str">
        <f>feed!B1048</f>
        <v>Charles M Talleyrand</v>
      </c>
      <c r="C1048">
        <f>feed!C1048</f>
        <v>0</v>
      </c>
      <c r="D1048">
        <f>SUMPRODUCT(MID(0&amp;feed!D1048,LARGE(INDEX(ISNUMBER(--MID(feed!D1048,ROW($1:$19),1))*
ROW($1:$19),0),ROW($1:$19))+1,1)*10^ROW($1:$19)/10)</f>
        <v>7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Pariah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26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336</v>
      </c>
      <c r="O1048">
        <f>SUMPRODUCT(MID(0&amp;feed!O1048,LARGE(INDEX(ISNUMBER(--MID(feed!O1048,ROW($1:$5),1))*
ROW($1:$5),0),ROW($1:$5))+1,1)*10^ROW($1:$5)/10)</f>
        <v>343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feed!R1048</f>
        <v>Caribbean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48" t="str">
        <f>feed!U1048</f>
        <v>http://blocgame.com/stats.php?id=64885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15459</v>
      </c>
      <c r="AA1048" s="8">
        <f>V1048/N1048</f>
        <v>49.357142857142854</v>
      </c>
      <c r="AB1048" s="4">
        <f>N1048/6</f>
        <v>56</v>
      </c>
      <c r="AC1048" s="4">
        <f>V1048/6</f>
        <v>2764</v>
      </c>
    </row>
    <row r="1049" spans="1:29" x14ac:dyDescent="0.25">
      <c r="A1049" t="str">
        <f>feed!A1049</f>
        <v>Huka</v>
      </c>
      <c r="B1049" t="str">
        <f>feed!B1049</f>
        <v>stir</v>
      </c>
      <c r="C1049" t="str">
        <f>feed!C1049</f>
        <v>Brotherhood of Nod</v>
      </c>
      <c r="D1049">
        <f>SUMPRODUCT(MID(0&amp;feed!D1049,LARGE(INDEX(ISNUMBER(--MID(feed!D1049,ROW($1:$19),1))*
ROW($1:$19),0),ROW($1:$19))+1,1)*10^ROW($1:$19)/10)</f>
        <v>40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1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6</v>
      </c>
      <c r="K1049">
        <f>SUMPRODUCT(MID(0&amp;feed!K1049,LARGE(INDEX(ISNUMBER(--MID(feed!K1049,ROW($1:$19),1))*
ROW($1:$19),0),ROW($1:$19))+1,1)*10^ROW($1:$19)/10)</f>
        <v>5</v>
      </c>
      <c r="L1049">
        <f>SUMPRODUCT(MID(0&amp;feed!L1049,LARGE(INDEX(ISNUMBER(--MID(feed!L1049,ROW($1:$19),1))*
ROW($1:$19),0),ROW($1:$19))+1,1)*10^ROW($1:$19)/10)</f>
        <v>4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336</v>
      </c>
      <c r="O1049">
        <f>SUMPRODUCT(MID(0&amp;feed!O1049,LARGE(INDEX(ISNUMBER(--MID(feed!O1049,ROW($1:$5),1))*
ROW($1:$5),0),ROW($1:$5))+1,1)*10^ROW($1:$5)/10)</f>
        <v>2439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feed!R1049</f>
        <v>Persia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http://blocgame.com/stats.php?id=64966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15875</v>
      </c>
      <c r="AA1049" s="8">
        <f>V1049/N1049</f>
        <v>59.523809523809526</v>
      </c>
      <c r="AB1049" s="4">
        <f>N1049/6</f>
        <v>56</v>
      </c>
      <c r="AC1049" s="4">
        <f>V1049/6</f>
        <v>3333.3333333333335</v>
      </c>
    </row>
    <row r="1050" spans="1:29" x14ac:dyDescent="0.25">
      <c r="A1050" t="str">
        <f>feed!A1050</f>
        <v>Shaanxi</v>
      </c>
      <c r="B1050" t="str">
        <f>feed!B1050</f>
        <v>Deng Xiaoping</v>
      </c>
      <c r="C1050">
        <f>feed!C1050</f>
        <v>0</v>
      </c>
      <c r="D1050">
        <f>SUMPRODUCT(MID(0&amp;feed!D1050,LARGE(INDEX(ISNUMBER(--MID(feed!D1050,ROW($1:$19),1))*
ROW($1:$19),0),ROW($1:$19))+1,1)*10^ROW($1:$19)/10)</f>
        <v>19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Good</v>
      </c>
      <c r="J1050">
        <f>SUMPRODUCT(MID(0&amp;feed!J1050,LARGE(INDEX(ISNUMBER(--MID(feed!J1050,ROW($1:$19),1))*
ROW($1:$19),0),ROW($1:$19))+1,1)*10^ROW($1:$19)/10)</f>
        <v>101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336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China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http://blocgame.com/stats.php?id=65020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18500</v>
      </c>
      <c r="AA1050" s="8">
        <f>V1050/N1050</f>
        <v>59.523809523809526</v>
      </c>
      <c r="AB1050" s="4">
        <f>N1050/6</f>
        <v>56</v>
      </c>
      <c r="AC1050" s="4">
        <f>V1050/6</f>
        <v>3333.3333333333335</v>
      </c>
    </row>
    <row r="1051" spans="1:29" x14ac:dyDescent="0.25">
      <c r="A1051" t="str">
        <f>feed!A1051</f>
        <v>Nerouglia</v>
      </c>
      <c r="B1051" t="str">
        <f>feed!B1051</f>
        <v>AllahSaures</v>
      </c>
      <c r="C1051" t="str">
        <f>feed!C1051</f>
        <v>Islamic Rome</v>
      </c>
      <c r="D1051">
        <f>SUMPRODUCT(MID(0&amp;feed!D1051,LARGE(INDEX(ISNUMBER(--MID(feed!D1051,ROW($1:$19),1))*
ROW($1:$19),0),ROW($1:$19))+1,1)*10^ROW($1:$19)/10)</f>
        <v>22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Poor</v>
      </c>
      <c r="J1051">
        <f>SUMPRODUCT(MID(0&amp;feed!J1051,LARGE(INDEX(ISNUMBER(--MID(feed!J1051,ROW($1:$19),1))*
ROW($1:$19),0),ROW($1:$19))+1,1)*10^ROW($1:$19)/10)</f>
        <v>137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1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336</v>
      </c>
      <c r="O1051">
        <f>SUMPRODUCT(MID(0&amp;feed!O1051,LARGE(INDEX(ISNUMBER(--MID(feed!O1051,ROW($1:$5),1))*
ROW($1:$5),0),ROW($1:$5))+1,1)*10^ROW($1:$5)/10)</f>
        <v>4489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Meagre</v>
      </c>
      <c r="S1051">
        <f>IF(R1051="None",0, IF(R1051="Meagre",1.5, IF(R1051="Small",3, IF(R1051="Mediocre",4.5, IF(R1051="Somewhat Large",6, IF(R1051="Large",7.5, IF(R1051="Powerful",9, IF(R1051="Very Powerful",10,"Error"))))))))</f>
        <v>1.5</v>
      </c>
      <c r="T1051" t="str">
        <f>feed!R1051</f>
        <v>Atlas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http://blocgame.com/stats.php?id=65077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18500</v>
      </c>
      <c r="AA1051" s="8">
        <f>V1051/N1051</f>
        <v>59.523809523809526</v>
      </c>
      <c r="AB1051" s="4">
        <f>N1051/6</f>
        <v>56</v>
      </c>
      <c r="AC1051" s="4">
        <f>V1051/6</f>
        <v>3333.3333333333335</v>
      </c>
    </row>
    <row r="1052" spans="1:29" x14ac:dyDescent="0.25">
      <c r="A1052" t="str">
        <f>feed!A1052</f>
        <v>Huehuehue</v>
      </c>
      <c r="B1052" t="str">
        <f>feed!B1052</f>
        <v>MrHuehuehuehue</v>
      </c>
      <c r="C1052">
        <f>feed!C1052</f>
        <v>0</v>
      </c>
      <c r="D1052">
        <f>SUMPRODUCT(MID(0&amp;feed!D1052,LARGE(INDEX(ISNUMBER(--MID(feed!D1052,ROW($1:$19),1))*
ROW($1:$19),0),ROW($1:$19))+1,1)*10^ROW($1:$19)/10)</f>
        <v>25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Elite</v>
      </c>
      <c r="J1052">
        <f>SUMPRODUCT(MID(0&amp;feed!J1052,LARGE(INDEX(ISNUMBER(--MID(feed!J1052,ROW($1:$19),1))*
ROW($1:$19),0),ROW($1:$19))+1,1)*10^ROW($1:$19)/10)</f>
        <v>66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336</v>
      </c>
      <c r="O1052">
        <f>SUMPRODUCT(MID(0&amp;feed!O1052,LARGE(INDEX(ISNUMBER(--MID(feed!O1052,ROW($1:$5),1))*
ROW($1:$5),0),ROW($1:$5))+1,1)*10^ROW($1:$5)/10)</f>
        <v>1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Egypt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http://blocgame.com/stats.php?id=65186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18875</v>
      </c>
      <c r="AA1052" s="8">
        <f>V1052/N1052</f>
        <v>59.523809523809526</v>
      </c>
      <c r="AB1052" s="4">
        <f>N1052/6</f>
        <v>56</v>
      </c>
      <c r="AC1052" s="4">
        <f>V1052/6</f>
        <v>3333.3333333333335</v>
      </c>
    </row>
    <row r="1053" spans="1:29" x14ac:dyDescent="0.25">
      <c r="A1053" t="str">
        <f>feed!A1053</f>
        <v>Min</v>
      </c>
      <c r="B1053" t="str">
        <f>feed!B1053</f>
        <v>Ku Xiyi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79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335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China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http://blocgame.com/stats.php?id=65178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19250</v>
      </c>
      <c r="AA1053" s="8">
        <f>V1053/N1053</f>
        <v>59.701492537313435</v>
      </c>
      <c r="AB1053" s="4">
        <f>N1053/6</f>
        <v>55.833333333333336</v>
      </c>
      <c r="AC1053" s="4">
        <f>V1053/6</f>
        <v>3333.3333333333335</v>
      </c>
    </row>
    <row r="1054" spans="1:29" x14ac:dyDescent="0.25">
      <c r="A1054" t="str">
        <f>feed!A1054</f>
        <v>broxtonia</v>
      </c>
      <c r="B1054" t="str">
        <f>feed!B1054</f>
        <v>konstantin ion parthon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Poor</v>
      </c>
      <c r="J1054">
        <f>SUMPRODUCT(MID(0&amp;feed!J1054,LARGE(INDEX(ISNUMBER(--MID(feed!J1054,ROW($1:$19),1))*
ROW($1:$19),0),ROW($1:$19))+1,1)*10^ROW($1:$19)/10)</f>
        <v>166</v>
      </c>
      <c r="K1054">
        <f>SUMPRODUCT(MID(0&amp;feed!K1054,LARGE(INDEX(ISNUMBER(--MID(feed!K1054,ROW($1:$19),1))*
ROW($1:$19),0),ROW($1:$19))+1,1)*10^ROW($1:$19)/10)</f>
        <v>3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334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Amazonia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http://blocgame.com/stats.php?id=64993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18500</v>
      </c>
      <c r="AA1054" s="8">
        <f>V1054/N1054</f>
        <v>59.880239520958085</v>
      </c>
      <c r="AB1054" s="4">
        <f>N1054/6</f>
        <v>55.666666666666664</v>
      </c>
      <c r="AC1054" s="4">
        <f>V1054/6</f>
        <v>3333.3333333333335</v>
      </c>
    </row>
    <row r="1055" spans="1:29" x14ac:dyDescent="0.25">
      <c r="A1055" t="str">
        <f>feed!A1055</f>
        <v>Helos</v>
      </c>
      <c r="B1055" t="str">
        <f>feed!B1055</f>
        <v>Kerilian1411</v>
      </c>
      <c r="C1055">
        <f>feed!C1055</f>
        <v>0</v>
      </c>
      <c r="D1055">
        <f>SUMPRODUCT(MID(0&amp;feed!D1055,LARGE(INDEX(ISNUMBER(--MID(feed!D1055,ROW($1:$19),1))*
ROW($1:$19),0),ROW($1:$19))+1,1)*10^ROW($1:$19)/10)</f>
        <v>27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Angelic</v>
      </c>
      <c r="H1055">
        <f>SUMPRODUCT(MID(0&amp;feed!H1055,LARGE(INDEX(ISNUMBER(--MID(feed!H1055,ROW($1:$1),1))*
ROW($1:$1),0),ROW($1:$1))+1,1)*10^ROW($1:$1)/10)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96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334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Atlas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http://blocgame.com/stats.php?id=65157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19250</v>
      </c>
      <c r="AA1055" s="8">
        <f>V1055/N1055</f>
        <v>59.880239520958085</v>
      </c>
      <c r="AB1055" s="4">
        <f>N1055/6</f>
        <v>55.666666666666664</v>
      </c>
      <c r="AC1055" s="4">
        <f>V1055/6</f>
        <v>3333.3333333333335</v>
      </c>
    </row>
    <row r="1056" spans="1:29" x14ac:dyDescent="0.25">
      <c r="A1056" t="str">
        <f>feed!A1056</f>
        <v>Tsar Russ</v>
      </c>
      <c r="B1056" t="str">
        <f>feed!B1056</f>
        <v>Alexander IV</v>
      </c>
      <c r="C1056" t="str">
        <f>feed!C1056</f>
        <v>Royal International</v>
      </c>
      <c r="D1056">
        <f>SUMPRODUCT(MID(0&amp;feed!D1056,LARGE(INDEX(ISNUMBER(--MID(feed!D1056,ROW($1:$19),1))*
ROW($1:$19),0),ROW($1:$19))+1,1)*10^ROW($1:$19)/10)</f>
        <v>16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Good</v>
      </c>
      <c r="H1056">
        <f>SUMPRODUCT(MID(0&amp;feed!H1056,LARGE(INDEX(ISNUMBER(--MID(feed!H1056,ROW($1:$1),1))*
ROW($1:$1),0),ROW($1:$1))+1,1)*10^ROW($1:$1)/10)</f>
        <v>0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67</v>
      </c>
      <c r="K1056">
        <f>SUMPRODUCT(MID(0&amp;feed!K1056,LARGE(INDEX(ISNUMBER(--MID(feed!K1056,ROW($1:$19),1))*
ROW($1:$19),0),ROW($1:$19))+1,1)*10^ROW($1:$19)/10)</f>
        <v>3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334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feed!R1056</f>
        <v>Mesoamerica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1056" t="str">
        <f>feed!U1056</f>
        <v>http://blocgame.com/stats.php?id=65175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19070</v>
      </c>
      <c r="AA1056" s="8">
        <f>V1056/N1056</f>
        <v>60.464071856287426</v>
      </c>
      <c r="AB1056" s="4">
        <f>N1056/6</f>
        <v>55.666666666666664</v>
      </c>
      <c r="AC1056" s="4">
        <f>V1056/6</f>
        <v>3365.8333333333335</v>
      </c>
    </row>
    <row r="1057" spans="1:29" x14ac:dyDescent="0.25">
      <c r="A1057" t="str">
        <f>feed!A1057</f>
        <v>Rimen</v>
      </c>
      <c r="B1057" t="str">
        <f>feed!B1057</f>
        <v>Rimen</v>
      </c>
      <c r="C1057">
        <f>feed!C1057</f>
        <v>0</v>
      </c>
      <c r="D1057">
        <f>SUMPRODUCT(MID(0&amp;feed!D1057,LARGE(INDEX(ISNUMBER(--MID(feed!D1057,ROW($1:$19),1))*
ROW($1:$19),0),ROW($1:$19))+1,1)*10^ROW($1:$19)/10)</f>
        <v>25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0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112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333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Pacific Rim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http://blocgame.com/stats.php?id=65128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19250</v>
      </c>
      <c r="AA1057" s="8">
        <f>V1057/N1057</f>
        <v>60.06006006006006</v>
      </c>
      <c r="AB1057" s="4">
        <f>N1057/6</f>
        <v>55.5</v>
      </c>
      <c r="AC1057" s="4">
        <f>V1057/6</f>
        <v>3333.3333333333335</v>
      </c>
    </row>
    <row r="1058" spans="1:29" x14ac:dyDescent="0.25">
      <c r="A1058" t="str">
        <f>feed!A1058</f>
        <v>Prodig</v>
      </c>
      <c r="B1058" t="str">
        <f>feed!B1058</f>
        <v>Pedropz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110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333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Amazonia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http://blocgame.com/stats.php?id=65132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19250</v>
      </c>
      <c r="AA1058" s="8">
        <f>V1058/N1058</f>
        <v>60.06006006006006</v>
      </c>
      <c r="AB1058" s="4">
        <f>N1058/6</f>
        <v>55.5</v>
      </c>
      <c r="AC1058" s="4">
        <f>V1058/6</f>
        <v>3333.3333333333335</v>
      </c>
    </row>
    <row r="1059" spans="1:29" x14ac:dyDescent="0.25">
      <c r="A1059" t="str">
        <f>feed!A1059</f>
        <v>Ricolandia</v>
      </c>
      <c r="B1059" t="str">
        <f>feed!B1059</f>
        <v>RICO96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107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333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West Africa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http://blocgame.com/stats.php?id=65137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19250</v>
      </c>
      <c r="AA1059" s="8">
        <f>V1059/N1059</f>
        <v>60.06006006006006</v>
      </c>
      <c r="AB1059" s="4">
        <f>N1059/6</f>
        <v>55.5</v>
      </c>
      <c r="AC1059" s="4">
        <f>V1059/6</f>
        <v>3333.3333333333335</v>
      </c>
    </row>
    <row r="1060" spans="1:29" x14ac:dyDescent="0.25">
      <c r="A1060" t="str">
        <f>feed!A1060</f>
        <v>Fabio</v>
      </c>
      <c r="B1060" t="str">
        <f>feed!B1060</f>
        <v>FabioAR</v>
      </c>
      <c r="C1060">
        <f>feed!C1060</f>
        <v>0</v>
      </c>
      <c r="D1060">
        <f>SUMPRODUCT(MID(0&amp;feed!D1060,LARGE(INDEX(ISNUMBER(--MID(feed!D1060,ROW($1:$19),1))*
ROW($1:$19),0),ROW($1:$19))+1,1)*10^ROW($1:$19)/10)</f>
        <v>22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62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333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Amazonia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http://blocgame.com/stats.php?id=65167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19250</v>
      </c>
      <c r="AA1060" s="8">
        <f>V1060/N1060</f>
        <v>60.06006006006006</v>
      </c>
      <c r="AB1060" s="4">
        <f>N1060/6</f>
        <v>55.5</v>
      </c>
      <c r="AC1060" s="4">
        <f>V1060/6</f>
        <v>3333.3333333333335</v>
      </c>
    </row>
    <row r="1061" spans="1:29" x14ac:dyDescent="0.25">
      <c r="A1061" t="str">
        <f>feed!A1061</f>
        <v>Gaule</v>
      </c>
      <c r="B1061" t="str">
        <f>feed!B1061</f>
        <v>DG1407</v>
      </c>
      <c r="C1061">
        <f>feed!C1061</f>
        <v>0</v>
      </c>
      <c r="D1061">
        <f>SUMPRODUCT(MID(0&amp;feed!D1061,LARGE(INDEX(ISNUMBER(--MID(feed!D1061,ROW($1:$19),1))*
ROW($1:$19),0),ROW($1:$19))+1,1)*10^ROW($1:$19)/10)</f>
        <v>25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Elite</v>
      </c>
      <c r="J1061">
        <f>SUMPRODUCT(MID(0&amp;feed!J1061,LARGE(INDEX(ISNUMBER(--MID(feed!J1061,ROW($1:$19),1))*
ROW($1:$19),0),ROW($1:$19))+1,1)*10^ROW($1:$19)/10)</f>
        <v>87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333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Mesopotamia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http://blocgame.com/stats.php?id=65171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19250</v>
      </c>
      <c r="AA1061" s="8">
        <f>V1061/N1061</f>
        <v>60.06006006006006</v>
      </c>
      <c r="AB1061" s="4">
        <f>N1061/6</f>
        <v>55.5</v>
      </c>
      <c r="AC1061" s="4">
        <f>V1061/6</f>
        <v>3333.3333333333335</v>
      </c>
    </row>
    <row r="1062" spans="1:29" x14ac:dyDescent="0.25">
      <c r="A1062" t="str">
        <f>feed!A1062</f>
        <v>Aborasia</v>
      </c>
      <c r="B1062" t="str">
        <f>feed!B1062</f>
        <v>Alessia Von Harpt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86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333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Mesoamerica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http://blocgame.com/stats.php?id=65172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19250</v>
      </c>
      <c r="AA1062" s="8">
        <f>V1062/N1062</f>
        <v>60.06006006006006</v>
      </c>
      <c r="AB1062" s="4">
        <f>N1062/6</f>
        <v>55.5</v>
      </c>
      <c r="AC1062" s="4">
        <f>V1062/6</f>
        <v>3333.3333333333335</v>
      </c>
    </row>
    <row r="1063" spans="1:29" x14ac:dyDescent="0.25">
      <c r="A1063" t="str">
        <f>feed!A1063</f>
        <v>Scorchweldia</v>
      </c>
      <c r="B1063" t="str">
        <f>feed!B1063</f>
        <v>starcam19</v>
      </c>
      <c r="C1063">
        <f>feed!C1063</f>
        <v>0</v>
      </c>
      <c r="D1063">
        <f>SUMPRODUCT(MID(0&amp;feed!D1063,LARGE(INDEX(ISNUMBER(--MID(feed!D1063,ROW($1:$19),1))*
ROW($1:$19),0),ROW($1:$19))+1,1)*10^ROW($1:$19)/10)</f>
        <v>18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Nice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5</v>
      </c>
      <c r="K1063">
        <f>SUMPRODUCT(MID(0&amp;feed!K1063,LARGE(INDEX(ISNUMBER(--MID(feed!K1063,ROW($1:$19),1))*
ROW($1:$19),0),ROW($1:$19))+1,1)*10^ROW($1:$19)/10)</f>
        <v>5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332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feed!R1063</f>
        <v>Pacific Rim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http://blocgame.com/stats.php?id=65201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18125</v>
      </c>
      <c r="AA1063" s="8">
        <f>V1063/N1063</f>
        <v>60.24096385542169</v>
      </c>
      <c r="AB1063" s="4">
        <f>N1063/6</f>
        <v>55.333333333333336</v>
      </c>
      <c r="AC1063" s="4">
        <f>V1063/6</f>
        <v>3333.3333333333335</v>
      </c>
    </row>
    <row r="1064" spans="1:29" x14ac:dyDescent="0.25">
      <c r="A1064" t="str">
        <f>feed!A1064</f>
        <v>Lucianstan</v>
      </c>
      <c r="B1064" t="str">
        <f>feed!B1064</f>
        <v>Tovarishch Lukian</v>
      </c>
      <c r="C1064" t="str">
        <f>feed!C1064</f>
        <v>Brotherhood of Nod</v>
      </c>
      <c r="D1064">
        <f>SUMPRODUCT(MID(0&amp;feed!D1064,LARGE(INDEX(ISNUMBER(--MID(feed!D1064,ROW($1:$19),1))*
ROW($1:$19),0),ROW($1:$19))+1,1)*10^ROW($1:$19)/10)</f>
        <v>28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1</v>
      </c>
      <c r="I1064" t="str">
        <f>feed!I1064</f>
        <v>Elite</v>
      </c>
      <c r="J1064">
        <f>SUMPRODUCT(MID(0&amp;feed!J1064,LARGE(INDEX(ISNUMBER(--MID(feed!J1064,ROW($1:$19),1))*
ROW($1:$19),0),ROW($1:$19))+1,1)*10^ROW($1:$19)/10)</f>
        <v>9</v>
      </c>
      <c r="K1064">
        <f>SUMPRODUCT(MID(0&amp;feed!K1064,LARGE(INDEX(ISNUMBER(--MID(feed!K1064,ROW($1:$19),1))*
ROW($1:$19),0),ROW($1:$19))+1,1)*10^ROW($1:$19)/10)</f>
        <v>5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331</v>
      </c>
      <c r="O1064">
        <f>SUMPRODUCT(MID(0&amp;feed!O1064,LARGE(INDEX(ISNUMBER(--MID(feed!O1064,ROW($1:$5),1))*
ROW($1:$5),0),ROW($1:$5))+1,1)*10^ROW($1:$5)/10)</f>
        <v>477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feed!R1064</f>
        <v>Southern Cone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http://blocgame.com/stats.php?id=50168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16625</v>
      </c>
      <c r="AA1064" s="8">
        <f>V1064/N1064</f>
        <v>60.422960725075527</v>
      </c>
      <c r="AB1064" s="4">
        <f>N1064/6</f>
        <v>55.166666666666664</v>
      </c>
      <c r="AC1064" s="4">
        <f>V1064/6</f>
        <v>3333.3333333333335</v>
      </c>
    </row>
    <row r="1065" spans="1:29" x14ac:dyDescent="0.25">
      <c r="A1065" t="str">
        <f>feed!A1065</f>
        <v>Rainier</v>
      </c>
      <c r="B1065" t="str">
        <f>feed!B1065</f>
        <v>Jason Rainier</v>
      </c>
      <c r="C1065">
        <f>feed!C1065</f>
        <v>0</v>
      </c>
      <c r="D1065">
        <f>SUMPRODUCT(MID(0&amp;feed!D1065,LARGE(INDEX(ISNUMBER(--MID(feed!D1065,ROW($1:$19),1))*
ROW($1:$19),0),ROW($1:$19))+1,1)*10^ROW($1:$19)/10)</f>
        <v>20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115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Pacific Rim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http://blocgame.com/stats.php?id=65115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19250</v>
      </c>
      <c r="AA1065" s="8">
        <f>V1065/N1065</f>
        <v>60.606060606060609</v>
      </c>
      <c r="AB1065" s="4">
        <f>N1065/6</f>
        <v>55</v>
      </c>
      <c r="AC1065" s="4">
        <f>V1065/6</f>
        <v>3333.3333333333335</v>
      </c>
    </row>
    <row r="1066" spans="1:29" x14ac:dyDescent="0.25">
      <c r="A1066" t="str">
        <f>feed!A1066</f>
        <v>Mega Korea</v>
      </c>
      <c r="B1066" t="str">
        <f>feed!B1066</f>
        <v>Ash Ketchup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123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Pacific Rim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http://blocgame.com/stats.php?id=65118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19250</v>
      </c>
      <c r="AA1066" s="8">
        <f>V1066/N1066</f>
        <v>60.606060606060609</v>
      </c>
      <c r="AB1066" s="4">
        <f>N1066/6</f>
        <v>55</v>
      </c>
      <c r="AC1066" s="4">
        <f>V1066/6</f>
        <v>3333.3333333333335</v>
      </c>
    </row>
    <row r="1067" spans="1:29" x14ac:dyDescent="0.25">
      <c r="A1067" t="str">
        <f>feed!A1067</f>
        <v>Tigeuphraz</v>
      </c>
      <c r="B1067" t="str">
        <f>feed!B1067</f>
        <v>Jankiz al-Mosul</v>
      </c>
      <c r="C1067">
        <f>feed!C1067</f>
        <v>0</v>
      </c>
      <c r="D1067">
        <f>SUMPRODUCT(MID(0&amp;feed!D1067,LARGE(INDEX(ISNUMBER(--MID(feed!D1067,ROW($1:$19),1))*
ROW($1:$19),0),ROW($1:$19))+1,1)*10^ROW($1:$19)/10)</f>
        <v>4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67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2651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Mesopotamia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067" t="str">
        <f>feed!U1067</f>
        <v>http://blocgame.com/stats.php?id=65184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18675</v>
      </c>
      <c r="AA1067" s="8">
        <f>V1067/N1067</f>
        <v>60</v>
      </c>
      <c r="AB1067" s="4">
        <f>N1067/6</f>
        <v>55</v>
      </c>
      <c r="AC1067" s="4">
        <f>V1067/6</f>
        <v>3300</v>
      </c>
    </row>
    <row r="1068" spans="1:29" x14ac:dyDescent="0.25">
      <c r="A1068" t="str">
        <f>feed!A1068</f>
        <v>Futurus</v>
      </c>
      <c r="B1068" t="str">
        <f>feed!B1068</f>
        <v>Camden Buck</v>
      </c>
      <c r="C1068">
        <f>feed!C1068</f>
        <v>0</v>
      </c>
      <c r="D1068">
        <f>SUMPRODUCT(MID(0&amp;feed!D1068,LARGE(INDEX(ISNUMBER(--MID(feed!D1068,ROW($1:$19),1))*
ROW($1:$19),0),ROW($1:$19))+1,1)*10^ROW($1:$19)/10)</f>
        <v>18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52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The Subcontinent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http://blocgame.com/stats.php?id=65208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18875</v>
      </c>
      <c r="AA1068" s="8">
        <f>V1068/N1068</f>
        <v>60.606060606060609</v>
      </c>
      <c r="AB1068" s="4">
        <f>N1068/6</f>
        <v>55</v>
      </c>
      <c r="AC1068" s="4">
        <f>V1068/6</f>
        <v>3333.3333333333335</v>
      </c>
    </row>
    <row r="1069" spans="1:29" x14ac:dyDescent="0.25">
      <c r="A1069" t="str">
        <f>feed!A1069</f>
        <v>giff2gd</v>
      </c>
      <c r="B1069" t="str">
        <f>feed!B1069</f>
        <v>giff2gd</v>
      </c>
      <c r="C1069">
        <f>feed!C1069</f>
        <v>0</v>
      </c>
      <c r="D1069">
        <f>SUMPRODUCT(MID(0&amp;feed!D1069,LARGE(INDEX(ISNUMBER(--MID(feed!D1069,ROW($1:$19),1))*
ROW($1:$19),0),ROW($1:$19))+1,1)*10^ROW($1:$19)/10)</f>
        <v>18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11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2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329</v>
      </c>
      <c r="O1069">
        <f>SUMPRODUCT(MID(0&amp;feed!O1069,LARGE(INDEX(ISNUMBER(--MID(feed!O1069,ROW($1:$5),1))*
ROW($1:$5),0),ROW($1:$5))+1,1)*10^ROW($1:$5)/10)</f>
        <v>2902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Egypt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http://blocgame.com/stats.php?id=64878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18500</v>
      </c>
      <c r="AA1069" s="8">
        <f>V1069/N1069</f>
        <v>60.790273556231</v>
      </c>
      <c r="AB1069" s="4">
        <f>N1069/6</f>
        <v>54.833333333333336</v>
      </c>
      <c r="AC1069" s="4">
        <f>V1069/6</f>
        <v>3333.3333333333335</v>
      </c>
    </row>
    <row r="1070" spans="1:29" x14ac:dyDescent="0.25">
      <c r="A1070" t="str">
        <f>feed!A1070</f>
        <v>lennyface</v>
      </c>
      <c r="B1070" t="str">
        <f>feed!B1070</f>
        <v>lennyface</v>
      </c>
      <c r="C1070">
        <f>feed!C1070</f>
        <v>0</v>
      </c>
      <c r="D1070">
        <f>SUMPRODUCT(MID(0&amp;feed!D1070,LARGE(INDEX(ISNUMBER(--MID(feed!D1070,ROW($1:$19),1))*
ROW($1:$19),0),ROW($1:$19))+1,1)*10^ROW($1:$19)/10)</f>
        <v>14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Questionable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10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329</v>
      </c>
      <c r="O1070">
        <f>SUMPRODUCT(MID(0&amp;feed!O1070,LARGE(INDEX(ISNUMBER(--MID(feed!O1070,ROW($1:$5),1))*
ROW($1:$5),0),ROW($1:$5))+1,1)*10^ROW($1:$5)/10)</f>
        <v>1299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feed!R1070</f>
        <v>Egypt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http://blocgame.com/stats.php?id=64879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18500</v>
      </c>
      <c r="AA1070" s="8">
        <f>V1070/N1070</f>
        <v>60.790273556231</v>
      </c>
      <c r="AB1070" s="4">
        <f>N1070/6</f>
        <v>54.833333333333336</v>
      </c>
      <c r="AC1070" s="4">
        <f>V1070/6</f>
        <v>3333.3333333333335</v>
      </c>
    </row>
    <row r="1071" spans="1:29" x14ac:dyDescent="0.25">
      <c r="A1071" t="str">
        <f>feed!A1071</f>
        <v>SG UDANG</v>
      </c>
      <c r="B1071" t="str">
        <f>feed!B1071</f>
        <v>JOHNRAMBO</v>
      </c>
      <c r="C1071" t="str">
        <f>feed!C1071</f>
        <v>The Khilafah</v>
      </c>
      <c r="D1071">
        <f>SUMPRODUCT(MID(0&amp;feed!D1071,LARGE(INDEX(ISNUMBER(--MID(feed!D1071,ROW($1:$19),1))*
ROW($1:$19),0),ROW($1:$19))+1,1)*10^ROW($1:$19)/10)</f>
        <v>8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15</v>
      </c>
      <c r="K1071">
        <f>SUMPRODUCT(MID(0&amp;feed!K1071,LARGE(INDEX(ISNUMBER(--MID(feed!K1071,ROW($1:$19),1))*
ROW($1:$19),0),ROW($1:$19))+1,1)*10^ROW($1:$19)/10)</f>
        <v>5</v>
      </c>
      <c r="L1071">
        <f>SUMPRODUCT(MID(0&amp;feed!L1071,LARGE(INDEX(ISNUMBER(--MID(feed!L1071,ROW($1:$19),1))*
ROW($1:$19),0),ROW($1:$19))+1,1)*10^ROW($1:$19)/10)</f>
        <v>14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329</v>
      </c>
      <c r="O1071">
        <f>SUMPRODUCT(MID(0&amp;feed!O1071,LARGE(INDEX(ISNUMBER(--MID(feed!O1071,ROW($1:$5),1))*
ROW($1:$5),0),ROW($1:$5))+1,1)*10^ROW($1:$5)/10)</f>
        <v>2121</v>
      </c>
      <c r="P1071">
        <f>feed!P1071</f>
        <v>0</v>
      </c>
      <c r="Q1071">
        <f>IF(P1071=0,40, IF(P1071="Depleted",0, IF(P1071="Near Depletion",10, IF(P1071="Plentiful",70, IF(P1071="Untapped",90,"Error")))))</f>
        <v>40</v>
      </c>
      <c r="R1071" t="str">
        <f>feed!Q1071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feed!R1071</f>
        <v>Mesopotamia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http://blocgame.com/stats.php?id=65074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12875</v>
      </c>
      <c r="AA1071" s="8">
        <f>V1071/N1071</f>
        <v>60.790273556231</v>
      </c>
      <c r="AB1071" s="4">
        <f>N1071/6</f>
        <v>54.833333333333336</v>
      </c>
      <c r="AC1071" s="4">
        <f>V1071/6</f>
        <v>3333.3333333333335</v>
      </c>
    </row>
    <row r="1072" spans="1:29" x14ac:dyDescent="0.25">
      <c r="A1072" t="str">
        <f>feed!A1072</f>
        <v>Salmi mamlaka</v>
      </c>
      <c r="B1072" t="str">
        <f>feed!B1072</f>
        <v>rhus</v>
      </c>
      <c r="C1072" t="str">
        <f>feed!C1072</f>
        <v>The Khilafah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Good</v>
      </c>
      <c r="J1072">
        <f>SUMPRODUCT(MID(0&amp;feed!J1072,LARGE(INDEX(ISNUMBER(--MID(feed!J1072,ROW($1:$19),1))*
ROW($1:$19),0),ROW($1:$19))+1,1)*10^ROW($1:$19)/10)</f>
        <v>6</v>
      </c>
      <c r="K1072">
        <f>SUMPRODUCT(MID(0&amp;feed!K1072,LARGE(INDEX(ISNUMBER(--MID(feed!K1072,ROW($1:$19),1))*
ROW($1:$19),0),ROW($1:$19))+1,1)*10^ROW($1:$19)/10)</f>
        <v>4</v>
      </c>
      <c r="L1072">
        <f>SUMPRODUCT(MID(0&amp;feed!L1072,LARGE(INDEX(ISNUMBER(--MID(feed!L1072,ROW($1:$19),1))*
ROW($1:$19),0),ROW($1:$19))+1,1)*10^ROW($1:$19)/10)</f>
        <v>3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328</v>
      </c>
      <c r="O1072">
        <f>SUMPRODUCT(MID(0&amp;feed!O1072,LARGE(INDEX(ISNUMBER(--MID(feed!O1072,ROW($1:$5),1))*
ROW($1:$5),0),ROW($1:$5))+1,1)*10^ROW($1:$5)/10)</f>
        <v>3801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Mesopotamia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http://blocgame.com/stats.php?id=57644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17375</v>
      </c>
      <c r="AA1072" s="8">
        <f>V1072/N1072</f>
        <v>60.975609756097562</v>
      </c>
      <c r="AB1072" s="4">
        <f>N1072/6</f>
        <v>54.666666666666664</v>
      </c>
      <c r="AC1072" s="4">
        <f>V1072/6</f>
        <v>3333.3333333333335</v>
      </c>
    </row>
    <row r="1073" spans="1:29" x14ac:dyDescent="0.25">
      <c r="A1073" t="str">
        <f>feed!A1073</f>
        <v>swymer</v>
      </c>
      <c r="B1073" t="str">
        <f>feed!B1073</f>
        <v>castheman</v>
      </c>
      <c r="C1073" t="str">
        <f>feed!C1073</f>
        <v>free people</v>
      </c>
      <c r="D1073">
        <f>SUMPRODUCT(MID(0&amp;feed!D1073,LARGE(INDEX(ISNUMBER(--MID(feed!D1073,ROW($1:$19),1))*
ROW($1:$19),0),ROW($1:$19))+1,1)*10^ROW($1:$19)/10)</f>
        <v>6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Normal</v>
      </c>
      <c r="H1073">
        <f>SUMPRODUCT(MID(0&amp;feed!H1073,LARGE(INDEX(ISNUMBER(--MID(feed!H1073,ROW($1:$1),1))*
ROW($1:$1),0),ROW($1:$1))+1,1)*10^ROW($1:$1)/10)</f>
        <v>0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13</v>
      </c>
      <c r="K1073">
        <f>SUMPRODUCT(MID(0&amp;feed!K1073,LARGE(INDEX(ISNUMBER(--MID(feed!K1073,ROW($1:$19),1))*
ROW($1:$19),0),ROW($1:$19))+1,1)*10^ROW($1:$19)/10)</f>
        <v>5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328</v>
      </c>
      <c r="O1073">
        <f>SUMPRODUCT(MID(0&amp;feed!O1073,LARGE(INDEX(ISNUMBER(--MID(feed!O1073,ROW($1:$5),1))*
ROW($1:$5),0),ROW($1:$5))+1,1)*10^ROW($1:$5)/10)</f>
        <v>262</v>
      </c>
      <c r="P1073" t="str">
        <f>feed!P1073</f>
        <v>Near Depletion</v>
      </c>
      <c r="Q1073">
        <f>IF(P1073=0,40, IF(P1073="Depleted",0, IF(P1073="Near Depletion",10, IF(P1073="Plentiful",70, IF(P1073="Untapped",90,"Error")))))</f>
        <v>10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Southern Cone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073" t="str">
        <f>feed!U1073</f>
        <v>http://blocgame.com/stats.php?id=65084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20175</v>
      </c>
      <c r="AA1073" s="8">
        <f>V1073/N1073</f>
        <v>69.512195121951223</v>
      </c>
      <c r="AB1073" s="4">
        <f>N1073/6</f>
        <v>54.666666666666664</v>
      </c>
      <c r="AC1073" s="4">
        <f>V1073/6</f>
        <v>3800</v>
      </c>
    </row>
    <row r="1074" spans="1:29" x14ac:dyDescent="0.25">
      <c r="A1074" t="str">
        <f>feed!A1074</f>
        <v>Carnifex</v>
      </c>
      <c r="B1074" t="str">
        <f>feed!B1074</f>
        <v>SgtSquirrel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Good</v>
      </c>
      <c r="H1074">
        <f>SUMPRODUCT(MID(0&amp;feed!H1074,LARGE(INDEX(ISNUMBER(--MID(feed!H1074,ROW($1:$1),1))*
ROW($1:$1),0),ROW($1:$1))+1,1)*10^ROW($1:$1)/10)</f>
        <v>0</v>
      </c>
      <c r="I1074" t="str">
        <f>feed!I1074</f>
        <v>Good</v>
      </c>
      <c r="J1074">
        <f>SUMPRODUCT(MID(0&amp;feed!J1074,LARGE(INDEX(ISNUMBER(--MID(feed!J1074,ROW($1:$19),1))*
ROW($1:$19),0),ROW($1:$19))+1,1)*10^ROW($1:$19)/10)</f>
        <v>12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328</v>
      </c>
      <c r="O1074">
        <f>SUMPRODUCT(MID(0&amp;feed!O1074,LARGE(INDEX(ISNUMBER(--MID(feed!O1074,ROW($1:$5),1))*
ROW($1:$5),0),ROW($1:$5))+1,1)*10^ROW($1:$5)/10)</f>
        <v>1995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Meagre</v>
      </c>
      <c r="S1074">
        <f>IF(R1074="None",0, IF(R1074="Meagre",1.5, IF(R1074="Small",3, IF(R1074="Mediocre",4.5, IF(R1074="Somewhat Large",6, IF(R1074="Large",7.5, IF(R1074="Powerful",9, IF(R1074="Very Powerful",10,"Error"))))))))</f>
        <v>1.5</v>
      </c>
      <c r="T1074" t="str">
        <f>feed!R1074</f>
        <v>Mesopotamia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http://blocgame.com/stats.php?id=65216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18875</v>
      </c>
      <c r="AA1074" s="8">
        <f>V1074/N1074</f>
        <v>60.975609756097562</v>
      </c>
      <c r="AB1074" s="4">
        <f>N1074/6</f>
        <v>54.666666666666664</v>
      </c>
      <c r="AC1074" s="4">
        <f>V1074/6</f>
        <v>3333.3333333333335</v>
      </c>
    </row>
    <row r="1075" spans="1:29" x14ac:dyDescent="0.25">
      <c r="A1075" t="str">
        <f>feed!A1075</f>
        <v>The G.L.A.</v>
      </c>
      <c r="B1075" t="str">
        <f>feed!B1075</f>
        <v>Sirius Frost</v>
      </c>
      <c r="C1075">
        <f>feed!C1075</f>
        <v>0</v>
      </c>
      <c r="D1075">
        <f>SUMPRODUCT(MID(0&amp;feed!D1075,LARGE(INDEX(ISNUMBER(--MID(feed!D1075,ROW($1:$19),1))*
ROW($1:$19),0),ROW($1:$19))+1,1)*10^ROW($1:$19)/10)</f>
        <v>10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130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327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feed!R1075</f>
        <v>China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1075" t="str">
        <f>feed!U1075</f>
        <v>http://blocgame.com/stats.php?id=65104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15585</v>
      </c>
      <c r="AA1075" s="8">
        <f>V1075/N1075</f>
        <v>49.954128440366972</v>
      </c>
      <c r="AB1075" s="4">
        <f>N1075/6</f>
        <v>54.5</v>
      </c>
      <c r="AC1075" s="4">
        <f>V1075/6</f>
        <v>2722.5</v>
      </c>
    </row>
    <row r="1076" spans="1:29" x14ac:dyDescent="0.25">
      <c r="A1076" t="str">
        <f>feed!A1076</f>
        <v>Marcelomia</v>
      </c>
      <c r="B1076" t="str">
        <f>feed!B1076</f>
        <v>Mdelamora17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101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327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Congo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http://blocgame.com/stats.php?id=65146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18500</v>
      </c>
      <c r="AA1076" s="8">
        <f>V1076/N1076</f>
        <v>61.162079510703364</v>
      </c>
      <c r="AB1076" s="4">
        <f>N1076/6</f>
        <v>54.5</v>
      </c>
      <c r="AC1076" s="4">
        <f>V1076/6</f>
        <v>3333.3333333333335</v>
      </c>
    </row>
    <row r="1077" spans="1:29" x14ac:dyDescent="0.25">
      <c r="A1077" t="str">
        <f>feed!A1077</f>
        <v>Togunia</v>
      </c>
      <c r="B1077" t="str">
        <f>feed!B1077</f>
        <v>Toguno</v>
      </c>
      <c r="C1077" t="str">
        <f>feed!C1077</f>
        <v>African Empire</v>
      </c>
      <c r="D1077">
        <f>SUMPRODUCT(MID(0&amp;feed!D1077,LARGE(INDEX(ISNUMBER(--MID(feed!D1077,ROW($1:$19),1))*
ROW($1:$19),0),ROW($1:$19))+1,1)*10^ROW($1:$19)/10)</f>
        <v>18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Good</v>
      </c>
      <c r="H1077">
        <f>SUMPRODUCT(MID(0&amp;feed!H1077,LARGE(INDEX(ISNUMBER(--MID(feed!H1077,ROW($1:$1),1))*
ROW($1:$1),0),ROW($1:$1))+1,1)*10^ROW($1:$1)/10)</f>
        <v>1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8</v>
      </c>
      <c r="K1077">
        <f>SUMPRODUCT(MID(0&amp;feed!K1077,LARGE(INDEX(ISNUMBER(--MID(feed!K1077,ROW($1:$19),1))*
ROW($1:$19),0),ROW($1:$19))+1,1)*10^ROW($1:$19)/10)</f>
        <v>7</v>
      </c>
      <c r="L1077">
        <f>SUMPRODUCT(MID(0&amp;feed!L1077,LARGE(INDEX(ISNUMBER(--MID(feed!L1077,ROW($1:$19),1))*
ROW($1:$19),0),ROW($1:$19))+1,1)*10^ROW($1:$19)/10)</f>
        <v>2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326</v>
      </c>
      <c r="O1077">
        <f>SUMPRODUCT(MID(0&amp;feed!O1077,LARGE(INDEX(ISNUMBER(--MID(feed!O1077,ROW($1:$5),1))*
ROW($1:$5),0),ROW($1:$5))+1,1)*10^ROW($1:$5)/10)</f>
        <v>73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Meagre</v>
      </c>
      <c r="S1077">
        <f>IF(R1077="None",0, IF(R1077="Meagre",1.5, IF(R1077="Small",3, IF(R1077="Mediocre",4.5, IF(R1077="Somewhat Large",6, IF(R1077="Large",7.5, IF(R1077="Powerful",9, IF(R1077="Very Powerful",10,"Error"))))))))</f>
        <v>1.5</v>
      </c>
      <c r="T1077" t="str">
        <f>feed!R1077</f>
        <v>Guinea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1077" t="str">
        <f>feed!U1077</f>
        <v>http://blocgame.com/stats.php?id=65131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16273</v>
      </c>
      <c r="AA1077" s="8">
        <f>V1077/N1077</f>
        <v>62.570552147239262</v>
      </c>
      <c r="AB1077" s="4">
        <f>N1077/6</f>
        <v>54.333333333333336</v>
      </c>
      <c r="AC1077" s="4">
        <f>V1077/6</f>
        <v>3399.6666666666665</v>
      </c>
    </row>
    <row r="1078" spans="1:29" x14ac:dyDescent="0.25">
      <c r="A1078" t="str">
        <f>feed!A1078</f>
        <v>Aegyptus Duscae</v>
      </c>
      <c r="B1078" t="str">
        <f>feed!B1078</f>
        <v>Saba2021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Angelic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93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326</v>
      </c>
      <c r="O1078">
        <f>SUMPRODUCT(MID(0&amp;feed!O1078,LARGE(INDEX(ISNUMBER(--MID(feed!O1078,ROW($1:$5),1))*
ROW($1:$5),0),ROW($1:$5))+1,1)*10^ROW($1:$5)/10)</f>
        <v>3402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Egypt</v>
      </c>
      <c r="U1078" t="str">
        <f>feed!S1078</f>
        <v>Soviet Union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http://blocgame.com/stats.php?id=65160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18875</v>
      </c>
      <c r="AA1078" s="8">
        <f>V1078/N1078</f>
        <v>61.349693251533743</v>
      </c>
      <c r="AB1078" s="4">
        <f>N1078/6</f>
        <v>54.333333333333336</v>
      </c>
      <c r="AC1078" s="4">
        <f>V1078/6</f>
        <v>3333.3333333333335</v>
      </c>
    </row>
    <row r="1079" spans="1:29" x14ac:dyDescent="0.25">
      <c r="A1079" t="str">
        <f>feed!A1079</f>
        <v>Hietzing</v>
      </c>
      <c r="B1079" t="str">
        <f>feed!B1079</f>
        <v>Stalex</v>
      </c>
      <c r="C1079">
        <f>feed!C1079</f>
        <v>0</v>
      </c>
      <c r="D1079">
        <f>SUMPRODUCT(MID(0&amp;feed!D1079,LARGE(INDEX(ISNUMBER(--MID(feed!D1079,ROW($1:$19),1))*
ROW($1:$19),0),ROW($1:$19))+1,1)*10^ROW($1:$19)/10)</f>
        <v>9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Angelic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92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326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feed!R1079</f>
        <v>China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1079" t="str">
        <f>feed!U1079</f>
        <v>http://blocgame.com/stats.php?id=65163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15585</v>
      </c>
      <c r="AA1079" s="8">
        <f>V1079/N1079</f>
        <v>50.107361963190186</v>
      </c>
      <c r="AB1079" s="4">
        <f>N1079/6</f>
        <v>54.333333333333336</v>
      </c>
      <c r="AC1079" s="4">
        <f>V1079/6</f>
        <v>2722.5</v>
      </c>
    </row>
    <row r="1080" spans="1:29" x14ac:dyDescent="0.25">
      <c r="A1080" t="str">
        <f>feed!A1080</f>
        <v>Crowenheim</v>
      </c>
      <c r="B1080" t="str">
        <f>feed!B1080</f>
        <v>blackcrow70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Nice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57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325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Caribbean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http://blocgame.com/stats.php?id=48525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19250</v>
      </c>
      <c r="AA1080" s="8">
        <f>V1080/N1080</f>
        <v>61.53846153846154</v>
      </c>
      <c r="AB1080" s="4">
        <f>N1080/6</f>
        <v>54.166666666666664</v>
      </c>
      <c r="AC1080" s="4">
        <f>V1080/6</f>
        <v>3333.3333333333335</v>
      </c>
    </row>
    <row r="1081" spans="1:29" x14ac:dyDescent="0.25">
      <c r="A1081" t="str">
        <f>feed!A1081</f>
        <v>Masketta</v>
      </c>
      <c r="B1081" t="str">
        <f>feed!B1081</f>
        <v>Flyboy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125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325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Persia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http://blocgame.com/stats.php?id=52859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19250</v>
      </c>
      <c r="AA1081" s="8">
        <f>V1081/N1081</f>
        <v>61.53846153846154</v>
      </c>
      <c r="AB1081" s="4">
        <f>N1081/6</f>
        <v>54.166666666666664</v>
      </c>
      <c r="AC1081" s="4">
        <f>V1081/6</f>
        <v>3333.3333333333335</v>
      </c>
    </row>
    <row r="1082" spans="1:29" x14ac:dyDescent="0.25">
      <c r="A1082" t="str">
        <f>feed!A1082</f>
        <v>Gavin</v>
      </c>
      <c r="B1082" t="str">
        <f>feed!B1082</f>
        <v>Gavin Morrison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Nice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57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325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Caribbean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http://blocgame.com/stats.php?id=58413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19250</v>
      </c>
      <c r="AA1082" s="8">
        <f>V1082/N1082</f>
        <v>61.53846153846154</v>
      </c>
      <c r="AB1082" s="4">
        <f>N1082/6</f>
        <v>54.166666666666664</v>
      </c>
      <c r="AC1082" s="4">
        <f>V1082/6</f>
        <v>3333.3333333333335</v>
      </c>
    </row>
    <row r="1083" spans="1:29" x14ac:dyDescent="0.25">
      <c r="A1083" t="str">
        <f>feed!A1083</f>
        <v>Floresta</v>
      </c>
      <c r="B1083" t="str">
        <f>feed!B1083</f>
        <v>Marcelo Cambra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106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325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http://blocgame.com/stats.php?id=65141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19250</v>
      </c>
      <c r="AA1083" s="8">
        <f>V1083/N1083</f>
        <v>61.53846153846154</v>
      </c>
      <c r="AB1083" s="4">
        <f>N1083/6</f>
        <v>54.166666666666664</v>
      </c>
      <c r="AC1083" s="4">
        <f>V1083/6</f>
        <v>3333.3333333333335</v>
      </c>
    </row>
    <row r="1084" spans="1:29" x14ac:dyDescent="0.25">
      <c r="A1084" t="str">
        <f>feed!A1084</f>
        <v>Dolan</v>
      </c>
      <c r="B1084" t="str">
        <f>feed!B1084</f>
        <v>Viilasen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325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feed!R1084</f>
        <v>Indochina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http://blocgame.com/stats.php?id=65188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19250</v>
      </c>
      <c r="AA1084" s="8">
        <f>V1084/N1084</f>
        <v>61.53846153846154</v>
      </c>
      <c r="AB1084" s="4">
        <f>N1084/6</f>
        <v>54.166666666666664</v>
      </c>
      <c r="AC1084" s="4">
        <f>V1084/6</f>
        <v>3333.3333333333335</v>
      </c>
    </row>
    <row r="1085" spans="1:29" x14ac:dyDescent="0.25">
      <c r="A1085" t="str">
        <f>feed!A1085</f>
        <v>geosyog</v>
      </c>
      <c r="B1085" t="str">
        <f>feed!B1085</f>
        <v>jjctexans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40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325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Pacific Rim</v>
      </c>
      <c r="U1085" t="str">
        <f>feed!S1085</f>
        <v>United States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http://blocgame.com/stats.php?id=65190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19250</v>
      </c>
      <c r="AA1085" s="8">
        <f>V1085/N1085</f>
        <v>61.53846153846154</v>
      </c>
      <c r="AB1085" s="4">
        <f>N1085/6</f>
        <v>54.166666666666664</v>
      </c>
      <c r="AC1085" s="4">
        <f>V1085/6</f>
        <v>3333.3333333333335</v>
      </c>
    </row>
    <row r="1086" spans="1:29" x14ac:dyDescent="0.25">
      <c r="A1086" t="str">
        <f>feed!A1086</f>
        <v>Colinica</v>
      </c>
      <c r="B1086" t="str">
        <f>feed!B1086</f>
        <v>Biff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59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325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Southern Africa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http://blocgame.com/stats.php?id=65191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19250</v>
      </c>
      <c r="AA1086" s="8">
        <f>V1086/N1086</f>
        <v>61.53846153846154</v>
      </c>
      <c r="AB1086" s="4">
        <f>N1086/6</f>
        <v>54.166666666666664</v>
      </c>
      <c r="AC1086" s="4">
        <f>V1086/6</f>
        <v>3333.3333333333335</v>
      </c>
    </row>
    <row r="1087" spans="1:29" x14ac:dyDescent="0.25">
      <c r="A1087" t="str">
        <f>feed!A1087</f>
        <v>Rattus</v>
      </c>
      <c r="B1087" t="str">
        <f>feed!B1087</f>
        <v>montyrattus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Nice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63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2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325</v>
      </c>
      <c r="O1087">
        <f>SUMPRODUCT(MID(0&amp;feed!O1087,LARGE(INDEX(ISNUMBER(--MID(feed!O1087,ROW($1:$5),1))*
ROW($1:$5),0),ROW($1:$5))+1,1)*10^ROW($1:$5)/10)</f>
        <v>148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feed!R1087</f>
        <v>Southern Africa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http://blocgame.com/stats.php?id=65193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18500</v>
      </c>
      <c r="AA1087" s="8">
        <f>V1087/N1087</f>
        <v>61.53846153846154</v>
      </c>
      <c r="AB1087" s="4">
        <f>N1087/6</f>
        <v>54.166666666666664</v>
      </c>
      <c r="AC1087" s="4">
        <f>V1087/6</f>
        <v>3333.3333333333335</v>
      </c>
    </row>
    <row r="1088" spans="1:29" x14ac:dyDescent="0.25">
      <c r="A1088" t="str">
        <f>feed!A1088</f>
        <v>Nathan</v>
      </c>
      <c r="B1088" t="str">
        <f>feed!B1088</f>
        <v>Nathan20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60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Free Market</v>
      </c>
      <c r="N1088">
        <f>SUMPRODUCT(MID(0&amp;feed!N1088,LARGE(INDEX(ISNUMBER(--MID(feed!N1088,ROW($1:$5),1))*
ROW($1:$5),0),ROW($1:$5))+1,1)*10^ROW($1:$5)/10)</f>
        <v>325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http://blocgame.com/stats.php?id=65196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19250</v>
      </c>
      <c r="AA1088" s="8">
        <f>V1088/N1088</f>
        <v>61.53846153846154</v>
      </c>
      <c r="AB1088" s="4">
        <f>N1088/6</f>
        <v>54.166666666666664</v>
      </c>
      <c r="AC1088" s="4">
        <f>V1088/6</f>
        <v>3333.3333333333335</v>
      </c>
    </row>
    <row r="1089" spans="1:29" x14ac:dyDescent="0.25">
      <c r="A1089" t="str">
        <f>feed!A1089</f>
        <v>Testificates</v>
      </c>
      <c r="B1089" t="str">
        <f>feed!B1089</f>
        <v>0cta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57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325</v>
      </c>
      <c r="O1089">
        <f>SUMPRODUCT(MID(0&amp;feed!O1089,LARGE(INDEX(ISNUMBER(--MID(feed!O1089,ROW($1:$5),1))*
ROW($1:$5),0),ROW($1:$5))+1,1)*10^ROW($1:$5)/10)</f>
        <v>433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East Indies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http://blocgame.com/stats.php?id=65198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19250</v>
      </c>
      <c r="AA1089" s="8">
        <f>V1089/N1089</f>
        <v>61.53846153846154</v>
      </c>
      <c r="AB1089" s="4">
        <f>N1089/6</f>
        <v>54.166666666666664</v>
      </c>
      <c r="AC1089" s="4">
        <f>V1089/6</f>
        <v>3333.3333333333335</v>
      </c>
    </row>
    <row r="1090" spans="1:29" x14ac:dyDescent="0.25">
      <c r="A1090" t="str">
        <f>feed!A1090</f>
        <v>Jace</v>
      </c>
      <c r="B1090" t="str">
        <f>feed!B1090</f>
        <v>jace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Nice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57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325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Arabia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http://blocgame.com/stats.php?id=65199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61.53846153846154</v>
      </c>
      <c r="AB1090" s="4">
        <f>N1090/6</f>
        <v>54.166666666666664</v>
      </c>
      <c r="AC1090" s="4">
        <f>V1090/6</f>
        <v>3333.3333333333335</v>
      </c>
    </row>
    <row r="1091" spans="1:29" x14ac:dyDescent="0.25">
      <c r="A1091" t="str">
        <f>feed!A1091</f>
        <v>Digital Sphere</v>
      </c>
      <c r="B1091" t="str">
        <f>feed!B1091</f>
        <v>Such1337Hax0r</v>
      </c>
      <c r="C1091">
        <f>feed!C1091</f>
        <v>0</v>
      </c>
      <c r="D1091">
        <f>SUMPRODUCT(MID(0&amp;feed!D1091,LARGE(INDEX(ISNUMBER(--MID(feed!D1091,ROW($1:$19),1))*
ROW($1:$19),0),ROW($1:$19))+1,1)*10^ROW($1:$19)/10)</f>
        <v>14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Nice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36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325</v>
      </c>
      <c r="O1091">
        <f>SUMPRODUCT(MID(0&amp;feed!O1091,LARGE(INDEX(ISNUMBER(--MID(feed!O1091,ROW($1:$5),1))*
ROW($1:$5),0),ROW($1:$5))+1,1)*10^ROW($1:$5)/10)</f>
        <v>2724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1091" t="str">
        <f>feed!U1091</f>
        <v>http://blocgame.com/stats.php?id=65202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18675</v>
      </c>
      <c r="AA1091" s="8">
        <f>V1091/N1091</f>
        <v>60.92307692307692</v>
      </c>
      <c r="AB1091" s="4">
        <f>N1091/6</f>
        <v>54.166666666666664</v>
      </c>
      <c r="AC1091" s="4">
        <f>V1091/6</f>
        <v>3300</v>
      </c>
    </row>
    <row r="1092" spans="1:29" x14ac:dyDescent="0.25">
      <c r="A1092" t="str">
        <f>feed!A1092</f>
        <v>USCRA</v>
      </c>
      <c r="B1092" t="str">
        <f>feed!B1092</f>
        <v>Giles Cory</v>
      </c>
      <c r="C1092">
        <f>feed!C1092</f>
        <v>0</v>
      </c>
      <c r="D1092">
        <f>SUMPRODUCT(MID(0&amp;feed!D1092,LARGE(INDEX(ISNUMBER(--MID(feed!D1092,ROW($1:$19),1))*
ROW($1:$19),0),ROW($1:$19))+1,1)*10^ROW($1:$19)/10)</f>
        <v>25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Nice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38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325</v>
      </c>
      <c r="O1092">
        <f>SUMPRODUCT(MID(0&amp;feed!O1092,LARGE(INDEX(ISNUMBER(--MID(feed!O1092,ROW($1:$5),1))*
ROW($1:$5),0),ROW($1:$5))+1,1)*10^ROW($1:$5)/10)</f>
        <v>373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Meagre</v>
      </c>
      <c r="S1092">
        <f>IF(R1092="None",0, IF(R1092="Meagre",1.5, IF(R1092="Small",3, IF(R1092="Mediocre",4.5, IF(R1092="Somewhat Large",6, IF(R1092="Large",7.5, IF(R1092="Powerful",9, IF(R1092="Very Powerful",10,"Error"))))))))</f>
        <v>1.5</v>
      </c>
      <c r="T1092" t="str">
        <f>feed!R1092</f>
        <v>Pacific Rim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http://blocgame.com/stats.php?id=65205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19250</v>
      </c>
      <c r="AA1092" s="8">
        <f>V1092/N1092</f>
        <v>61.53846153846154</v>
      </c>
      <c r="AB1092" s="4">
        <f>N1092/6</f>
        <v>54.166666666666664</v>
      </c>
      <c r="AC1092" s="4">
        <f>V1092/6</f>
        <v>3333.3333333333335</v>
      </c>
    </row>
    <row r="1093" spans="1:29" x14ac:dyDescent="0.25">
      <c r="A1093" t="str">
        <f>feed!A1093</f>
        <v>Mikasa</v>
      </c>
      <c r="B1093" t="str">
        <f>feed!B1093</f>
        <v>darkeye1303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55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325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feed!R1093</f>
        <v>Caribbean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http://blocgame.com/stats.php?id=65207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19250</v>
      </c>
      <c r="AA1093" s="8">
        <f>V1093/N1093</f>
        <v>61.53846153846154</v>
      </c>
      <c r="AB1093" s="4">
        <f>N1093/6</f>
        <v>54.166666666666664</v>
      </c>
      <c r="AC1093" s="4">
        <f>V1093/6</f>
        <v>3333.3333333333335</v>
      </c>
    </row>
    <row r="1094" spans="1:29" x14ac:dyDescent="0.25">
      <c r="A1094" t="str">
        <f>feed!A1094</f>
        <v>Gold Coast</v>
      </c>
      <c r="B1094" t="str">
        <f>feed!B1094</f>
        <v>Tom Tate</v>
      </c>
      <c r="C1094">
        <f>feed!C1094</f>
        <v>0</v>
      </c>
      <c r="D1094">
        <f>SUMPRODUCT(MID(0&amp;feed!D1094,LARGE(INDEX(ISNUMBER(--MID(feed!D1094,ROW($1:$19),1))*
ROW($1:$19),0),ROW($1:$19))+1,1)*10^ROW($1:$19)/10)</f>
        <v>2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Good</v>
      </c>
      <c r="H1094">
        <f>SUMPRODUCT(MID(0&amp;feed!H1094,LARGE(INDEX(ISNUMBER(--MID(feed!H1094,ROW($1:$1),1))*
ROW($1:$1),0),ROW($1:$1))+1,1)*10^ROW($1:$1)/10)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36</v>
      </c>
      <c r="K1094">
        <f>SUMPRODUCT(MID(0&amp;feed!K1094,LARGE(INDEX(ISNUMBER(--MID(feed!K1094,ROW($1:$19),1))*
ROW($1:$19),0),ROW($1:$19))+1,1)*10^ROW($1:$19)/10)</f>
        <v>4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324</v>
      </c>
      <c r="O1094">
        <f>SUMPRODUCT(MID(0&amp;feed!O1094,LARGE(INDEX(ISNUMBER(--MID(feed!O1094,ROW($1:$5),1))*
ROW($1:$5),0),ROW($1:$5))+1,1)*10^ROW($1:$5)/10)</f>
        <v>3490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094" t="str">
        <f>feed!U1094</f>
        <v>http://blocgame.com/stats.php?id=64988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11653</v>
      </c>
      <c r="AA1094" s="8">
        <f>V1094/N1094</f>
        <v>42.910493827160494</v>
      </c>
      <c r="AB1094" s="4">
        <f>N1094/6</f>
        <v>54</v>
      </c>
      <c r="AC1094" s="4">
        <f>V1094/6</f>
        <v>2317.1666666666665</v>
      </c>
    </row>
    <row r="1095" spans="1:29" x14ac:dyDescent="0.25">
      <c r="A1095">
        <f>feed!A1095</f>
        <v>9985</v>
      </c>
      <c r="B1095">
        <f>feed!B1095</f>
        <v>9985</v>
      </c>
      <c r="C1095">
        <f>feed!C1095</f>
        <v>0</v>
      </c>
      <c r="D1095">
        <f>SUMPRODUCT(MID(0&amp;feed!D1095,LARGE(INDEX(ISNUMBER(--MID(feed!D1095,ROW($1:$19),1))*
ROW($1:$19),0),ROW($1:$19))+1,1)*10^ROW($1:$19)/10)</f>
        <v>3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76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324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Egypt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095" t="str">
        <f>feed!U1095</f>
        <v>http://blocgame.com/stats.php?id=65181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18950</v>
      </c>
      <c r="AA1095" s="8">
        <f>V1095/N1095</f>
        <v>60.802469135802468</v>
      </c>
      <c r="AB1095" s="4">
        <f>N1095/6</f>
        <v>54</v>
      </c>
      <c r="AC1095" s="4">
        <f>V1095/6</f>
        <v>3283.3333333333335</v>
      </c>
    </row>
    <row r="1096" spans="1:29" x14ac:dyDescent="0.25">
      <c r="A1096" t="str">
        <f>feed!A1096</f>
        <v>Kagrar</v>
      </c>
      <c r="B1096" t="str">
        <f>feed!B1096</f>
        <v>Vampircorn</v>
      </c>
      <c r="C1096">
        <f>feed!C1096</f>
        <v>0</v>
      </c>
      <c r="D1096">
        <f>SUMPRODUCT(MID(0&amp;feed!D1096,LARGE(INDEX(ISNUMBER(--MID(feed!D1096,ROW($1:$19),1))*
ROW($1:$19),0),ROW($1:$19))+1,1)*10^ROW($1:$19)/10)</f>
        <v>7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Undisciplined Rabble</v>
      </c>
      <c r="J1096">
        <f>SUMPRODUCT(MID(0&amp;feed!J1096,LARGE(INDEX(ISNUMBER(--MID(feed!J1096,ROW($1:$19),1))*
ROW($1:$19),0),ROW($1:$19))+1,1)*10^ROW($1:$19)/10)</f>
        <v>16</v>
      </c>
      <c r="K1096">
        <f>SUMPRODUCT(MID(0&amp;feed!K1096,LARGE(INDEX(ISNUMBER(--MID(feed!K1096,ROW($1:$19),1))*
ROW($1:$19),0),ROW($1:$19))+1,1)*10^ROW($1:$19)/10)</f>
        <v>3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323</v>
      </c>
      <c r="O1096">
        <f>SUMPRODUCT(MID(0&amp;feed!O1096,LARGE(INDEX(ISNUMBER(--MID(feed!O1096,ROW($1:$5),1))*
ROW($1:$5),0),ROW($1:$5))+1,1)*10^ROW($1:$5)/10)</f>
        <v>332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Congo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96" t="str">
        <f>feed!U1096</f>
        <v>http://blocgame.com/stats.php?id=63542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14672</v>
      </c>
      <c r="AA1096" s="8">
        <f>V1096/N1096</f>
        <v>50.068111455108358</v>
      </c>
      <c r="AB1096" s="4">
        <f>N1096/6</f>
        <v>53.833333333333336</v>
      </c>
      <c r="AC1096" s="4">
        <f>V1096/6</f>
        <v>2695.3333333333335</v>
      </c>
    </row>
    <row r="1097" spans="1:29" x14ac:dyDescent="0.25">
      <c r="A1097" t="str">
        <f>feed!A1097</f>
        <v>Pie Fist</v>
      </c>
      <c r="B1097" t="str">
        <f>feed!B1097</f>
        <v>Zdudezy</v>
      </c>
      <c r="C1097" t="str">
        <f>feed!C1097</f>
        <v>Dont Care</v>
      </c>
      <c r="D1097">
        <f>SUMPRODUCT(MID(0&amp;feed!D1097,LARGE(INDEX(ISNUMBER(--MID(feed!D1097,ROW($1:$19),1))*
ROW($1:$19),0),ROW($1:$19))+1,1)*10^ROW($1:$19)/10)</f>
        <v>14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Questionable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15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1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323</v>
      </c>
      <c r="O1097">
        <f>SUMPRODUCT(MID(0&amp;feed!O1097,LARGE(INDEX(ISNUMBER(--MID(feed!O1097,ROW($1:$5),1))*
ROW($1:$5),0),ROW($1:$5))+1,1)*10^ROW($1:$5)/10)</f>
        <v>412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Amazonia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http://blocgame.com/stats.php?id=65210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18875</v>
      </c>
      <c r="AA1097" s="8">
        <f>V1097/N1097</f>
        <v>61.919504643962846</v>
      </c>
      <c r="AB1097" s="4">
        <f>N1097/6</f>
        <v>53.833333333333336</v>
      </c>
      <c r="AC1097" s="4">
        <f>V1097/6</f>
        <v>3333.3333333333335</v>
      </c>
    </row>
    <row r="1098" spans="1:29" x14ac:dyDescent="0.25">
      <c r="A1098" t="str">
        <f>feed!A1098</f>
        <v>Ecraonia</v>
      </c>
      <c r="B1098" t="str">
        <f>feed!B1098</f>
        <v>Korzel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43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323</v>
      </c>
      <c r="O1098">
        <f>SUMPRODUCT(MID(0&amp;feed!O1098,LARGE(INDEX(ISNUMBER(--MID(feed!O1098,ROW($1:$5),1))*
ROW($1:$5),0),ROW($1:$5))+1,1)*10^ROW($1:$5)/10)</f>
        <v>152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Amazonia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http://blocgame.com/stats.php?id=65212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18875</v>
      </c>
      <c r="AA1098" s="8">
        <f>V1098/N1098</f>
        <v>61.919504643962846</v>
      </c>
      <c r="AB1098" s="4">
        <f>N1098/6</f>
        <v>53.833333333333336</v>
      </c>
      <c r="AC1098" s="4">
        <f>V1098/6</f>
        <v>3333.3333333333335</v>
      </c>
    </row>
    <row r="1099" spans="1:29" x14ac:dyDescent="0.25">
      <c r="A1099" t="str">
        <f>feed!A1099</f>
        <v>Kuza</v>
      </c>
      <c r="B1099" t="str">
        <f>feed!B1099</f>
        <v>Chancellor70</v>
      </c>
      <c r="C1099">
        <f>feed!C1099</f>
        <v>0</v>
      </c>
      <c r="D1099">
        <f>SUMPRODUCT(MID(0&amp;feed!D1099,LARGE(INDEX(ISNUMBER(--MID(feed!D1099,ROW($1:$19),1))*
ROW($1:$19),0),ROW($1:$19))+1,1)*10^ROW($1:$19)/10)</f>
        <v>22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Angelic</v>
      </c>
      <c r="H1099">
        <f>SUMPRODUCT(MID(0&amp;feed!H1099,LARGE(INDEX(ISNUMBER(--MID(feed!H1099,ROW($1:$1),1))*
ROW($1:$1),0),ROW($1:$1))+1,1)*10^ROW($1:$1)/10)</f>
        <v>0</v>
      </c>
      <c r="I1099" t="str">
        <f>feed!I1099</f>
        <v>Good</v>
      </c>
      <c r="J1099">
        <f>SUMPRODUCT(MID(0&amp;feed!J1099,LARGE(INDEX(ISNUMBER(--MID(feed!J1099,ROW($1:$19),1))*
ROW($1:$19),0),ROW($1:$19))+1,1)*10^ROW($1:$19)/10)</f>
        <v>80</v>
      </c>
      <c r="K1099">
        <f>SUMPRODUCT(MID(0&amp;feed!K1099,LARGE(INDEX(ISNUMBER(--MID(feed!K1099,ROW($1:$19),1))*
ROW($1:$19),0),ROW($1:$19))+1,1)*10^ROW($1:$19)/10)</f>
        <v>3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322</v>
      </c>
      <c r="O1099">
        <f>SUMPRODUCT(MID(0&amp;feed!O1099,LARGE(INDEX(ISNUMBER(--MID(feed!O1099,ROW($1:$5),1))*
ROW($1:$5),0),ROW($1:$5))+1,1)*10^ROW($1:$5)/10)</f>
        <v>387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feed!R1099</f>
        <v>Mesoamerica</v>
      </c>
      <c r="U1099" t="str">
        <f>feed!S1099</f>
        <v>United States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http://blocgame.com/stats.php?id=61208</v>
      </c>
      <c r="X1099" s="4">
        <f>SUMPRODUCT(MID(0&amp;feed!V1099,LARGE(INDEX(ISNUMBER(--MID(feed!V1099,ROW($1:$5),1))*
ROW($1:$5),0),ROW($1:$5))+1,1)*10^ROW($1:$5)/10)</f>
        <v>1</v>
      </c>
      <c r="Y1099">
        <f>feed!W1099</f>
        <v>0</v>
      </c>
      <c r="Z1099" s="4">
        <f>V1099-H1099*750-K1099*375-L1099*375</f>
        <v>18500</v>
      </c>
      <c r="AA1099" s="8">
        <f>V1099/N1099</f>
        <v>62.111801242236027</v>
      </c>
      <c r="AB1099" s="4">
        <f>N1099/6</f>
        <v>53.666666666666664</v>
      </c>
      <c r="AC1099" s="4">
        <f>V1099/6</f>
        <v>3333.3333333333335</v>
      </c>
    </row>
    <row r="1100" spans="1:29" x14ac:dyDescent="0.25">
      <c r="A1100" t="str">
        <f>feed!A1100</f>
        <v>Benlavakia</v>
      </c>
      <c r="B1100" t="str">
        <f>feed!B1100</f>
        <v>Ecotech</v>
      </c>
      <c r="C1100">
        <f>feed!C1100</f>
        <v>0</v>
      </c>
      <c r="D1100">
        <f>SUMPRODUCT(MID(0&amp;feed!D1100,LARGE(INDEX(ISNUMBER(--MID(feed!D1100,ROW($1:$19),1))*
ROW($1:$19),0),ROW($1:$19))+1,1)*10^ROW($1:$19)/10)</f>
        <v>22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6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3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322</v>
      </c>
      <c r="O1100">
        <f>SUMPRODUCT(MID(0&amp;feed!O1100,LARGE(INDEX(ISNUMBER(--MID(feed!O1100,ROW($1:$5),1))*
ROW($1:$5),0),ROW($1:$5))+1,1)*10^ROW($1:$5)/10)</f>
        <v>444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Meagre</v>
      </c>
      <c r="S1100">
        <f>IF(R1100="None",0, IF(R1100="Meagre",1.5, IF(R1100="Small",3, IF(R1100="Mediocre",4.5, IF(R1100="Somewhat Large",6, IF(R1100="Large",7.5, IF(R1100="Powerful",9, IF(R1100="Very Powerful",10,"Error"))))))))</f>
        <v>1.5</v>
      </c>
      <c r="T1100" t="str">
        <f>feed!R1100</f>
        <v>Mesoamerica</v>
      </c>
      <c r="U1100" t="str">
        <f>feed!S1100</f>
        <v>United States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http://blocgame.com/stats.php?id=65124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17375</v>
      </c>
      <c r="AA1100" s="8">
        <f>V1100/N1100</f>
        <v>62.111801242236027</v>
      </c>
      <c r="AB1100" s="4">
        <f>N1100/6</f>
        <v>53.666666666666664</v>
      </c>
      <c r="AC1100" s="4">
        <f>V1100/6</f>
        <v>3333.3333333333335</v>
      </c>
    </row>
    <row r="1101" spans="1:29" x14ac:dyDescent="0.25">
      <c r="A1101" t="str">
        <f>feed!A1101</f>
        <v>kurbikistan</v>
      </c>
      <c r="B1101" t="str">
        <f>feed!B1101</f>
        <v>sheikh ali abdul</v>
      </c>
      <c r="C1101">
        <f>feed!C1101</f>
        <v>0</v>
      </c>
      <c r="D1101">
        <f>SUMPRODUCT(MID(0&amp;feed!D1101,LARGE(INDEX(ISNUMBER(--MID(feed!D1101,ROW($1:$19),1))*
ROW($1:$19),0),ROW($1:$19))+1,1)*10^ROW($1:$19)/10)</f>
        <v>10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128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321</v>
      </c>
      <c r="O1101">
        <f>SUMPRODUCT(MID(0&amp;feed!O1101,LARGE(INDEX(ISNUMBER(--MID(feed!O1101,ROW($1:$5),1))*
ROW($1:$5),0),ROW($1:$5))+1,1)*10^ROW($1:$5)/10)</f>
        <v>6806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Persia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1101" t="str">
        <f>feed!U1101</f>
        <v>http://blocgame.com/stats.php?id=65112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15750</v>
      </c>
      <c r="AA1101" s="8">
        <f>V1101/N1101</f>
        <v>51.401869158878505</v>
      </c>
      <c r="AB1101" s="4">
        <f>N1101/6</f>
        <v>53.5</v>
      </c>
      <c r="AC1101" s="4">
        <f>V1101/6</f>
        <v>2750</v>
      </c>
    </row>
    <row r="1102" spans="1:29" x14ac:dyDescent="0.25">
      <c r="A1102" t="str">
        <f>feed!A1102</f>
        <v>Testosterone</v>
      </c>
      <c r="B1102" t="str">
        <f>feed!B1102</f>
        <v>MistrNinja</v>
      </c>
      <c r="C1102">
        <f>feed!C1102</f>
        <v>0</v>
      </c>
      <c r="D1102">
        <f>SUMPRODUCT(MID(0&amp;feed!D1102,LARGE(INDEX(ISNUMBER(--MID(feed!D1102,ROW($1:$19),1))*
ROW($1:$19),0),ROW($1:$19))+1,1)*10^ROW($1:$19)/10)</f>
        <v>3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Normal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21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321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Indochina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02" t="str">
        <f>feed!U1102</f>
        <v>http://blocgame.com/stats.php?id=65189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18656</v>
      </c>
      <c r="AA1102" s="8">
        <f>V1102/N1102</f>
        <v>60.454828660436135</v>
      </c>
      <c r="AB1102" s="4">
        <f>N1102/6</f>
        <v>53.5</v>
      </c>
      <c r="AC1102" s="4">
        <f>V1102/6</f>
        <v>3234.3333333333335</v>
      </c>
    </row>
    <row r="1103" spans="1:29" x14ac:dyDescent="0.25">
      <c r="A1103" t="str">
        <f>feed!A1104</f>
        <v>AllBacon</v>
      </c>
      <c r="B1103" t="str">
        <f>feed!B1104</f>
        <v>RulerOfBacon</v>
      </c>
      <c r="C1103" t="str">
        <f>feed!C1104</f>
        <v>Steel Brotherhood</v>
      </c>
      <c r="D1103">
        <f>SUMPRODUCT(MID(0&amp;feed!D1104,LARGE(INDEX(ISNUMBER(--MID(feed!D1104,ROW($1:$19),1))*
ROW($1:$19),0),ROW($1:$19))+1,1)*10^ROW($1:$19)/10)</f>
        <v>26</v>
      </c>
      <c r="E1103">
        <f>SUMPRODUCT(MID(0&amp;feed!E1104,LARGE(INDEX(ISNUMBER(--MID(feed!E1104,ROW($1:$19),1))*
ROW($1:$19),0),ROW($1:$19))+1,1)*10^ROW($1:$19)/10)</f>
        <v>0</v>
      </c>
      <c r="F1103" t="str">
        <f>feed!F1104</f>
        <v>First World War surplus</v>
      </c>
      <c r="G1103" t="str">
        <f>feed!G1104</f>
        <v>Angelic</v>
      </c>
      <c r="H1103">
        <f>SUMPRODUCT(MID(0&amp;feed!H1104,LARGE(INDEX(ISNUMBER(--MID(feed!H1104,ROW($1:$1),1))*
ROW($1:$1),0),ROW($1:$1))+1,1)*10^ROW($1:$1)/10)</f>
        <v>1</v>
      </c>
      <c r="I1103" t="str">
        <f>feed!I1104</f>
        <v>Good</v>
      </c>
      <c r="J1103">
        <f>SUMPRODUCT(MID(0&amp;feed!J1104,LARGE(INDEX(ISNUMBER(--MID(feed!J1104,ROW($1:$19),1))*
ROW($1:$19),0),ROW($1:$19))+1,1)*10^ROW($1:$19)/10)</f>
        <v>12</v>
      </c>
      <c r="K1103">
        <f>SUMPRODUCT(MID(0&amp;feed!K1104,LARGE(INDEX(ISNUMBER(--MID(feed!K1104,ROW($1:$19),1))*
ROW($1:$19),0),ROW($1:$19))+1,1)*10^ROW($1:$19)/10)</f>
        <v>3</v>
      </c>
      <c r="L1103">
        <f>SUMPRODUCT(MID(0&amp;feed!L1104,LARGE(INDEX(ISNUMBER(--MID(feed!L1104,ROW($1:$19),1))*
ROW($1:$19),0),ROW($1:$19))+1,1)*10^ROW($1:$19)/10)</f>
        <v>2</v>
      </c>
      <c r="M1103" t="str">
        <f>feed!M1104</f>
        <v>Free Market</v>
      </c>
      <c r="N1103">
        <f>SUMPRODUCT(MID(0&amp;feed!N1104,LARGE(INDEX(ISNUMBER(--MID(feed!N1104,ROW($1:$5),1))*
ROW($1:$5),0),ROW($1:$5))+1,1)*10^ROW($1:$5)/10)</f>
        <v>320</v>
      </c>
      <c r="O1103">
        <f>SUMPRODUCT(MID(0&amp;feed!O1104,LARGE(INDEX(ISNUMBER(--MID(feed!O1104,ROW($1:$5),1))*
ROW($1:$5),0),ROW($1:$5))+1,1)*10^ROW($1:$5)/10)</f>
        <v>358</v>
      </c>
      <c r="P1103" t="str">
        <f>feed!P1104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feed!Q1104</f>
        <v>Small</v>
      </c>
      <c r="S1103">
        <f>IF(R1103="None",0, IF(R1103="Meagre",1.5, IF(R1103="Small",3, IF(R1103="Mediocre",4.5, IF(R1103="Somewhat Large",6, IF(R1103="Large",7.5, IF(R1103="Powerful",9, IF(R1103="Very Powerful",10,"Error"))))))))</f>
        <v>3</v>
      </c>
      <c r="T1103" t="str">
        <f>feed!R1104</f>
        <v>China</v>
      </c>
      <c r="U1103" t="str">
        <f>feed!S1104</f>
        <v>United States</v>
      </c>
      <c r="V1103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3" t="str">
        <f>feed!U1104</f>
        <v>http://blocgame.com/stats.php?id=65148</v>
      </c>
      <c r="X1103" s="4">
        <f>SUMPRODUCT(MID(0&amp;feed!V1104,LARGE(INDEX(ISNUMBER(--MID(feed!V1104,ROW($1:$5),1))*
ROW($1:$5),0),ROW($1:$5))+1,1)*10^ROW($1:$5)/10)</f>
        <v>0</v>
      </c>
      <c r="Y1103">
        <f>feed!W1104</f>
        <v>0</v>
      </c>
      <c r="Z1103" s="4">
        <f>V1103-H1103*750-K1103*375-L1103*375</f>
        <v>17375</v>
      </c>
      <c r="AA1103" s="8">
        <f>V1103/N1103</f>
        <v>62.5</v>
      </c>
      <c r="AB1103" s="4">
        <f>N1103/6</f>
        <v>53.333333333333336</v>
      </c>
      <c r="AC1103" s="4">
        <f>V1103/6</f>
        <v>3333.3333333333335</v>
      </c>
    </row>
    <row r="1104" spans="1:29" x14ac:dyDescent="0.25">
      <c r="A1104" t="str">
        <f>feed!A1103</f>
        <v>Patriots</v>
      </c>
      <c r="B1104" t="str">
        <f>feed!B1103</f>
        <v>Tactical Sheep</v>
      </c>
      <c r="C1104">
        <f>feed!C1103</f>
        <v>0</v>
      </c>
      <c r="D1104">
        <f>SUMPRODUCT(MID(0&amp;feed!D1103,LARGE(INDEX(ISNUMBER(--MID(feed!D1103,ROW($1:$19),1))*
ROW($1:$19),0),ROW($1:$19))+1,1)*10^ROW($1:$19)/10)</f>
        <v>25</v>
      </c>
      <c r="E1104">
        <f>SUMPRODUCT(MID(0&amp;feed!E1103,LARGE(INDEX(ISNUMBER(--MID(feed!E1103,ROW($1:$19),1))*
ROW($1:$19),0),ROW($1:$19))+1,1)*10^ROW($1:$19)/10)</f>
        <v>0</v>
      </c>
      <c r="F1104" t="str">
        <f>feed!F1103</f>
        <v>First World War surplus</v>
      </c>
      <c r="G1104" t="str">
        <f>feed!G1103</f>
        <v>Gandhi-like</v>
      </c>
      <c r="H1104">
        <f>SUMPRODUCT(MID(0&amp;feed!H1103,LARGE(INDEX(ISNUMBER(--MID(feed!H1103,ROW($1:$1),1))*
ROW($1:$1),0),ROW($1:$1))+1,1)*10^ROW($1:$1)/10)</f>
        <v>0</v>
      </c>
      <c r="I1104" t="str">
        <f>feed!I1103</f>
        <v>Elite</v>
      </c>
      <c r="J1104">
        <f>SUMPRODUCT(MID(0&amp;feed!J1103,LARGE(INDEX(ISNUMBER(--MID(feed!J1103,ROW($1:$19),1))*
ROW($1:$19),0),ROW($1:$19))+1,1)*10^ROW($1:$19)/10)</f>
        <v>164</v>
      </c>
      <c r="K1104">
        <f>SUMPRODUCT(MID(0&amp;feed!K1103,LARGE(INDEX(ISNUMBER(--MID(feed!K1103,ROW($1:$19),1))*
ROW($1:$19),0),ROW($1:$19))+1,1)*10^ROW($1:$19)/10)</f>
        <v>4</v>
      </c>
      <c r="L1104">
        <f>SUMPRODUCT(MID(0&amp;feed!L1103,LARGE(INDEX(ISNUMBER(--MID(feed!L1103,ROW($1:$19),1))*
ROW($1:$19),0),ROW($1:$19))+1,1)*10^ROW($1:$19)/10)</f>
        <v>1</v>
      </c>
      <c r="M1104" t="str">
        <f>feed!M1103</f>
        <v>Free Market</v>
      </c>
      <c r="N1104">
        <f>SUMPRODUCT(MID(0&amp;feed!N1103,LARGE(INDEX(ISNUMBER(--MID(feed!N1103,ROW($1:$5),1))*
ROW($1:$5),0),ROW($1:$5))+1,1)*10^ROW($1:$5)/10)</f>
        <v>320</v>
      </c>
      <c r="O1104">
        <f>SUMPRODUCT(MID(0&amp;feed!O1103,LARGE(INDEX(ISNUMBER(--MID(feed!O1103,ROW($1:$5),1))*
ROW($1:$5),0),ROW($1:$5))+1,1)*10^ROW($1:$5)/10)</f>
        <v>4188</v>
      </c>
      <c r="P1104" t="str">
        <f>feed!P1103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feed!Q1103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feed!R1103</f>
        <v>Mesopotamia</v>
      </c>
      <c r="U1104" t="str">
        <f>feed!S1103</f>
        <v>United States</v>
      </c>
      <c r="V1104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4" t="str">
        <f>feed!U1103</f>
        <v>http://blocgame.com/stats.php?id=65071</v>
      </c>
      <c r="X1104" s="4">
        <f>SUMPRODUCT(MID(0&amp;feed!V1103,LARGE(INDEX(ISNUMBER(--MID(feed!V1103,ROW($1:$5),1))*
ROW($1:$5),0),ROW($1:$5))+1,1)*10^ROW($1:$5)/10)</f>
        <v>0</v>
      </c>
      <c r="Y1104">
        <f>feed!W1103</f>
        <v>0</v>
      </c>
      <c r="Z1104" s="4">
        <f>V1104-H1104*750-K1104*375-L1104*375</f>
        <v>18125</v>
      </c>
      <c r="AA1104" s="8">
        <f>V1104/N1104</f>
        <v>62.5</v>
      </c>
      <c r="AB1104" s="4">
        <f>N1104/6</f>
        <v>53.333333333333336</v>
      </c>
      <c r="AC1104" s="4">
        <f>V1104/6</f>
        <v>3333.3333333333335</v>
      </c>
    </row>
    <row r="1105" spans="1:29" x14ac:dyDescent="0.25">
      <c r="A1105" t="str">
        <f>feed!A1105</f>
        <v>Bongozianna</v>
      </c>
      <c r="B1105" t="str">
        <f>feed!B1105</f>
        <v>Borongo</v>
      </c>
      <c r="C1105">
        <f>feed!C1105</f>
        <v>0</v>
      </c>
      <c r="D1105">
        <f>SUMPRODUCT(MID(0&amp;feed!D1105,LARGE(INDEX(ISNUMBER(--MID(feed!D1105,ROW($1:$19),1))*
ROW($1:$19),0),ROW($1:$19))+1,1)*10^ROW($1:$19)/10)</f>
        <v>25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Good</v>
      </c>
      <c r="H1105">
        <f>SUMPRODUCT(MID(0&amp;feed!H1105,LARGE(INDEX(ISNUMBER(--MID(feed!H1105,ROW($1:$1),1))*
ROW($1:$1),0),ROW($1:$1))+1,1)*10^ROW($1:$1)/10)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55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Central Planning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454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Congo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http://blocgame.com/stats.php?id=65204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18875</v>
      </c>
      <c r="AA1105" s="8">
        <f>V1105/N1105</f>
        <v>62.5</v>
      </c>
      <c r="AB1105" s="4">
        <f>N1105/6</f>
        <v>53.333333333333336</v>
      </c>
      <c r="AC1105" s="4">
        <f>V1105/6</f>
        <v>3333.3333333333335</v>
      </c>
    </row>
    <row r="1106" spans="1:29" x14ac:dyDescent="0.25">
      <c r="A1106" t="str">
        <f>feed!A1106</f>
        <v>Koligras</v>
      </c>
      <c r="B1106" t="str">
        <f>feed!B1106</f>
        <v>PM Jack Stolov</v>
      </c>
      <c r="C1106">
        <f>feed!C1106</f>
        <v>0</v>
      </c>
      <c r="D1106">
        <f>SUMPRODUCT(MID(0&amp;feed!D1106,LARGE(INDEX(ISNUMBER(--MID(feed!D1106,ROW($1:$19),1))*
ROW($1:$19),0),ROW($1:$19))+1,1)*10^ROW($1:$19)/10)</f>
        <v>7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Poor</v>
      </c>
      <c r="J1106">
        <f>SUMPRODUCT(MID(0&amp;feed!J1106,LARGE(INDEX(ISNUMBER(--MID(feed!J1106,ROW($1:$19),1))*
ROW($1:$19),0),ROW($1:$19))+1,1)*10^ROW($1:$19)/10)</f>
        <v>26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1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319</v>
      </c>
      <c r="O1106">
        <f>SUMPRODUCT(MID(0&amp;feed!O1106,LARGE(INDEX(ISNUMBER(--MID(feed!O1106,ROW($1:$5),1))*
ROW($1:$5),0),ROW($1:$5))+1,1)*10^ROW($1:$5)/10)</f>
        <v>2014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Mesopotamia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106" t="str">
        <f>feed!U1106</f>
        <v>http://blocgame.com/stats.php?id=64741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11938</v>
      </c>
      <c r="AA1106" s="8">
        <f>V1106/N1106</f>
        <v>40.949843260188089</v>
      </c>
      <c r="AB1106" s="4">
        <f>N1106/6</f>
        <v>53.166666666666664</v>
      </c>
      <c r="AC1106" s="4">
        <f>V1106/6</f>
        <v>2177.1666666666665</v>
      </c>
    </row>
    <row r="1107" spans="1:29" x14ac:dyDescent="0.25">
      <c r="A1107" t="str">
        <f>feed!A1107</f>
        <v>Rhodesia land</v>
      </c>
      <c r="B1107" t="str">
        <f>feed!B1107</f>
        <v>ZeUberStriker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Gandhi-like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Poor</v>
      </c>
      <c r="J1107">
        <f>SUMPRODUCT(MID(0&amp;feed!J1107,LARGE(INDEX(ISNUMBER(--MID(feed!J1107,ROW($1:$19),1))*
ROW($1:$19),0),ROW($1:$19))+1,1)*10^ROW($1:$19)/10)</f>
        <v>143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318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Southern Africa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http://blocgame.com/stats.php?id=56093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19250</v>
      </c>
      <c r="AA1107" s="8">
        <f>V1107/N1107</f>
        <v>62.893081761006286</v>
      </c>
      <c r="AB1107" s="4">
        <f>N1107/6</f>
        <v>53</v>
      </c>
      <c r="AC1107" s="4">
        <f>V1107/6</f>
        <v>3333.3333333333335</v>
      </c>
    </row>
    <row r="1108" spans="1:29" x14ac:dyDescent="0.25">
      <c r="A1108" t="str">
        <f>feed!A1108</f>
        <v>Rotawa</v>
      </c>
      <c r="B1108" t="str">
        <f>feed!B1108</f>
        <v>Lord Wolf</v>
      </c>
      <c r="C1108">
        <f>feed!C1108</f>
        <v>0</v>
      </c>
      <c r="D1108">
        <f>SUMPRODUCT(MID(0&amp;feed!D1108,LARGE(INDEX(ISNUMBER(--MID(feed!D1108,ROW($1:$19),1))*
ROW($1:$19),0),ROW($1:$19))+1,1)*10^ROW($1:$19)/10)</f>
        <v>6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First World War surplus</v>
      </c>
      <c r="G1108" t="str">
        <f>feed!G1108</f>
        <v>Nice</v>
      </c>
      <c r="H1108">
        <f>SUMPRODUCT(MID(0&amp;feed!H1108,LARGE(INDEX(ISNUMBER(--MID(feed!H1108,ROW($1:$1),1))*
ROW($1:$1),0),ROW($1:$1))+1,1)*10^ROW($1:$1)/10)</f>
        <v>1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0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2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318</v>
      </c>
      <c r="O1108">
        <f>SUMPRODUCT(MID(0&amp;feed!O1108,LARGE(INDEX(ISNUMBER(--MID(feed!O1108,ROW($1:$5),1))*
ROW($1:$5),0),ROW($1:$5))+1,1)*10^ROW($1:$5)/10)</f>
        <v>341</v>
      </c>
      <c r="P1108" t="str">
        <f>feed!P1108</f>
        <v>Plentiful</v>
      </c>
      <c r="Q1108">
        <f>IF(P1108=0,40, IF(P1108="Depleted",0, IF(P1108="Near Depletion",10, IF(P1108="Plentiful",70, IF(P1108="Untapped",90,"Error")))))</f>
        <v>70</v>
      </c>
      <c r="R1108" t="str">
        <f>feed!Q1108</f>
        <v>Meagre</v>
      </c>
      <c r="S1108">
        <f>IF(R1108="None",0, IF(R1108="Meagre",1.5, IF(R1108="Small",3, IF(R1108="Mediocre",4.5, IF(R1108="Somewhat Large",6, IF(R1108="Large",7.5, IF(R1108="Powerful",9, IF(R1108="Very Powerful",10,"Error"))))))))</f>
        <v>1.5</v>
      </c>
      <c r="T1108" t="str">
        <f>feed!R1108</f>
        <v>East Africa</v>
      </c>
      <c r="U1108" t="str">
        <f>feed!S1108</f>
        <v>United States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1108" t="str">
        <f>feed!U1108</f>
        <v>http://blocgame.com/stats.php?id=61661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17352</v>
      </c>
      <c r="AA1108" s="8">
        <f>V1108/N1108</f>
        <v>61.641509433962263</v>
      </c>
      <c r="AB1108" s="4">
        <f>N1108/6</f>
        <v>53</v>
      </c>
      <c r="AC1108" s="4">
        <f>V1108/6</f>
        <v>3267</v>
      </c>
    </row>
    <row r="1109" spans="1:29" x14ac:dyDescent="0.25">
      <c r="A1109" t="str">
        <f>feed!A1109</f>
        <v>Arozonique</v>
      </c>
      <c r="B1109" t="str">
        <f>feed!B1109</f>
        <v>Random4444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Poor</v>
      </c>
      <c r="J1109">
        <f>SUMPRODUCT(MID(0&amp;feed!J1109,LARGE(INDEX(ISNUMBER(--MID(feed!J1109,ROW($1:$19),1))*
ROW($1:$19),0),ROW($1:$19))+1,1)*10^ROW($1:$19)/10)</f>
        <v>139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318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West Africa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http://blocgame.com/stats.php?id=65099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19250</v>
      </c>
      <c r="AA1109" s="8">
        <f>V1109/N1109</f>
        <v>62.893081761006286</v>
      </c>
      <c r="AB1109" s="4">
        <f>N1109/6</f>
        <v>53</v>
      </c>
      <c r="AC1109" s="4">
        <f>V1109/6</f>
        <v>3333.3333333333335</v>
      </c>
    </row>
    <row r="1110" spans="1:29" x14ac:dyDescent="0.25">
      <c r="A1110" t="str">
        <f>feed!A1110</f>
        <v>YuvalF4gg</v>
      </c>
      <c r="B1110" t="str">
        <f>feed!B1110</f>
        <v>sahar1998</v>
      </c>
      <c r="C1110">
        <f>feed!C1110</f>
        <v>0</v>
      </c>
      <c r="D1110">
        <f>SUMPRODUCT(MID(0&amp;feed!D1110,LARGE(INDEX(ISNUMBER(--MID(feed!D1110,ROW($1:$19),1))*
ROW($1:$19),0),ROW($1:$19))+1,1)*10^ROW($1:$19)/10)</f>
        <v>30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Good</v>
      </c>
      <c r="J1110">
        <f>SUMPRODUCT(MID(0&amp;feed!J1110,LARGE(INDEX(ISNUMBER(--MID(feed!J1110,ROW($1:$19),1))*
ROW($1:$19),0),ROW($1:$19))+1,1)*10^ROW($1:$19)/10)</f>
        <v>0</v>
      </c>
      <c r="K1110">
        <f>SUMPRODUCT(MID(0&amp;feed!K1110,LARGE(INDEX(ISNUMBER(--MID(feed!K1110,ROW($1:$19),1))*
ROW($1:$19),0),ROW($1:$19))+1,1)*10^ROW($1:$19)/10)</f>
        <v>5</v>
      </c>
      <c r="L1110">
        <f>SUMPRODUCT(MID(0&amp;feed!L1110,LARGE(INDEX(ISNUMBER(--MID(feed!L1110,ROW($1:$19),1))*
ROW($1:$19),0),ROW($1:$19))+1,1)*10^ROW($1:$19)/10)</f>
        <v>3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318</v>
      </c>
      <c r="O1110">
        <f>SUMPRODUCT(MID(0&amp;feed!O1110,LARGE(INDEX(ISNUMBER(--MID(feed!O1110,ROW($1:$5),1))*
ROW($1:$5),0),ROW($1:$5))+1,1)*10^ROW($1:$5)/10)</f>
        <v>1009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Meagre</v>
      </c>
      <c r="S1110">
        <f>IF(R1110="None",0, IF(R1110="Meagre",1.5, IF(R1110="Small",3, IF(R1110="Mediocre",4.5, IF(R1110="Somewhat Large",6, IF(R1110="Large",7.5, IF(R1110="Powerful",9, IF(R1110="Very Powerful",10,"Error"))))))))</f>
        <v>1.5</v>
      </c>
      <c r="T1110" t="str">
        <f>feed!R1110</f>
        <v>Arabia</v>
      </c>
      <c r="U1110" t="str">
        <f>feed!S1110</f>
        <v>Soviet Union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http://blocgame.com/stats.php?id=65125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17000</v>
      </c>
      <c r="AA1110" s="8">
        <f>V1110/N1110</f>
        <v>62.893081761006286</v>
      </c>
      <c r="AB1110" s="4">
        <f>N1110/6</f>
        <v>53</v>
      </c>
      <c r="AC1110" s="4">
        <f>V1110/6</f>
        <v>3333.3333333333335</v>
      </c>
    </row>
    <row r="1111" spans="1:29" x14ac:dyDescent="0.25">
      <c r="A1111" t="str">
        <f>feed!A1111</f>
        <v>Kremufkowo</v>
      </c>
      <c r="B1111" t="str">
        <f>feed!B1111</f>
        <v>Pawlacz2gmd</v>
      </c>
      <c r="C1111">
        <f>feed!C1111</f>
        <v>0</v>
      </c>
      <c r="D1111">
        <f>SUMPRODUCT(MID(0&amp;feed!D1111,LARGE(INDEX(ISNUMBER(--MID(feed!D1111,ROW($1:$19),1))*
ROW($1:$19),0),ROW($1:$19))+1,1)*10^ROW($1:$19)/10)</f>
        <v>23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1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3</v>
      </c>
      <c r="K1111">
        <f>SUMPRODUCT(MID(0&amp;feed!K1111,LARGE(INDEX(ISNUMBER(--MID(feed!K1111,ROW($1:$19),1))*
ROW($1:$19),0),ROW($1:$19))+1,1)*10^ROW($1:$19)/10)</f>
        <v>5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318</v>
      </c>
      <c r="O1111">
        <f>SUMPRODUCT(MID(0&amp;feed!O1111,LARGE(INDEX(ISNUMBER(--MID(feed!O1111,ROW($1:$5),1))*
ROW($1:$5),0),ROW($1:$5))+1,1)*10^ROW($1:$5)/10)</f>
        <v>2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Meagre</v>
      </c>
      <c r="S1111">
        <f>IF(R1111="None",0, IF(R1111="Meagre",1.5, IF(R1111="Small",3, IF(R1111="Mediocre",4.5, IF(R1111="Somewhat Large",6, IF(R1111="Large",7.5, IF(R1111="Powerful",9, IF(R1111="Very Powerful",10,"Error"))))))))</f>
        <v>1.5</v>
      </c>
      <c r="T1111" t="str">
        <f>feed!R1111</f>
        <v>China</v>
      </c>
      <c r="U1111" t="str">
        <f>feed!S1111</f>
        <v>Soviet Union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http://blocgame.com/stats.php?id=65136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16625</v>
      </c>
      <c r="AA1111" s="8">
        <f>V1111/N1111</f>
        <v>62.893081761006286</v>
      </c>
      <c r="AB1111" s="4">
        <f>N1111/6</f>
        <v>53</v>
      </c>
      <c r="AC1111" s="4">
        <f>V1111/6</f>
        <v>3333.3333333333335</v>
      </c>
    </row>
    <row r="1112" spans="1:29" x14ac:dyDescent="0.25">
      <c r="A1112" t="str">
        <f>feed!A1112</f>
        <v>Tom and Jerry</v>
      </c>
      <c r="B1112" t="str">
        <f>feed!B1112</f>
        <v>Tom and Jerry</v>
      </c>
      <c r="C1112">
        <f>feed!C1112</f>
        <v>0</v>
      </c>
      <c r="D1112">
        <f>SUMPRODUCT(MID(0&amp;feed!D1112,LARGE(INDEX(ISNUMBER(--MID(feed!D1112,ROW($1:$19),1))*
ROW($1:$19),0),ROW($1:$19))+1,1)*10^ROW($1:$19)/10)</f>
        <v>4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Good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57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317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12" t="str">
        <f>feed!U1112</f>
        <v>http://blocgame.com/stats.php?id=64288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12863</v>
      </c>
      <c r="AA1112" s="8">
        <f>V1112/N1112</f>
        <v>42.943217665615144</v>
      </c>
      <c r="AB1112" s="4">
        <f>N1112/6</f>
        <v>52.833333333333336</v>
      </c>
      <c r="AC1112" s="4">
        <f>V1112/6</f>
        <v>2268.8333333333335</v>
      </c>
    </row>
    <row r="1113" spans="1:29" x14ac:dyDescent="0.25">
      <c r="A1113" t="str">
        <f>feed!A1113</f>
        <v>Kryzirstan</v>
      </c>
      <c r="B1113" t="str">
        <f>feed!B1113</f>
        <v>Carl Coleman</v>
      </c>
      <c r="C1113">
        <f>feed!C1113</f>
        <v>0</v>
      </c>
      <c r="D1113">
        <f>SUMPRODUCT(MID(0&amp;feed!D1113,LARGE(INDEX(ISNUMBER(--MID(feed!D1113,ROW($1:$19),1))*
ROW($1:$19),0),ROW($1:$19))+1,1)*10^ROW($1:$19)/10)</f>
        <v>7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Questionable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Undisciplined Rabble</v>
      </c>
      <c r="J1113">
        <f>SUMPRODUCT(MID(0&amp;feed!J1113,LARGE(INDEX(ISNUMBER(--MID(feed!J1113,ROW($1:$19),1))*
ROW($1:$19),0),ROW($1:$19))+1,1)*10^ROW($1:$19)/10)</f>
        <v>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317</v>
      </c>
      <c r="O1113">
        <f>SUMPRODUCT(MID(0&amp;feed!O1113,LARGE(INDEX(ISNUMBER(--MID(feed!O1113,ROW($1:$5),1))*
ROW($1:$5),0),ROW($1:$5))+1,1)*10^ROW($1:$5)/10)</f>
        <v>3337</v>
      </c>
      <c r="P1113" t="str">
        <f>feed!P1113</f>
        <v>Plentiful</v>
      </c>
      <c r="Q1113">
        <f>IF(P1113=0,40, IF(P1113="Depleted",0, IF(P1113="Near Depletion",10, IF(P1113="Plentiful",70, IF(P1113="Untapped",90,"Error")))))</f>
        <v>70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Egypt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113" t="str">
        <f>feed!U1113</f>
        <v>http://blocgame.com/stats.php?id=64854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8298</v>
      </c>
      <c r="AA1113" s="8">
        <f>V1113/N1113</f>
        <v>29.725552050473187</v>
      </c>
      <c r="AB1113" s="4">
        <f>N1113/6</f>
        <v>52.833333333333336</v>
      </c>
      <c r="AC1113" s="4">
        <f>V1113/6</f>
        <v>1570.5</v>
      </c>
    </row>
    <row r="1114" spans="1:29" x14ac:dyDescent="0.25">
      <c r="A1114" t="str">
        <f>feed!A1114</f>
        <v>Doukas</v>
      </c>
      <c r="B1114" t="str">
        <f>feed!B1114</f>
        <v>Scipio_Doukas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31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317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West Africa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http://blocgame.com/stats.php?id=65225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19250</v>
      </c>
      <c r="AA1114" s="8">
        <f>V1114/N1114</f>
        <v>63.09148264984227</v>
      </c>
      <c r="AB1114" s="4">
        <f>N1114/6</f>
        <v>52.833333333333336</v>
      </c>
      <c r="AC1114" s="4">
        <f>V1114/6</f>
        <v>3333.3333333333335</v>
      </c>
    </row>
    <row r="1115" spans="1:29" x14ac:dyDescent="0.25">
      <c r="A1115" t="str">
        <f>feed!A1115</f>
        <v>Zaetoria</v>
      </c>
      <c r="B1115" t="str">
        <f>feed!B1115</f>
        <v>Reaper_1911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7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316</v>
      </c>
      <c r="O1115">
        <f>SUMPRODUCT(MID(0&amp;feed!O1115,LARGE(INDEX(ISNUMBER(--MID(feed!O1115,ROW($1:$5),1))*
ROW($1:$5),0),ROW($1:$5))+1,1)*10^ROW($1:$5)/10)</f>
        <v>440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feed!R1115</f>
        <v>Pacific Rim</v>
      </c>
      <c r="U1115" t="str">
        <f>feed!S1115</f>
        <v>Soviet Union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http://blocgame.com/stats.php?id=64999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63.291139240506332</v>
      </c>
      <c r="AB1115" s="4">
        <f>N1115/6</f>
        <v>52.666666666666664</v>
      </c>
      <c r="AC1115" s="4">
        <f>V1115/6</f>
        <v>3333.3333333333335</v>
      </c>
    </row>
    <row r="1116" spans="1:29" x14ac:dyDescent="0.25">
      <c r="A1116" t="str">
        <f>feed!A1116</f>
        <v>Galifidas</v>
      </c>
      <c r="B1116" t="str">
        <f>feed!B1116</f>
        <v>Ivicus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Axis of Evil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16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316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Meagre</v>
      </c>
      <c r="S1116">
        <f>IF(R1116="None",0, IF(R1116="Meagre",1.5, IF(R1116="Small",3, IF(R1116="Mediocre",4.5, IF(R1116="Somewhat Large",6, IF(R1116="Large",7.5, IF(R1116="Powerful",9, IF(R1116="Very Powerful",10,"Error"))))))))</f>
        <v>1.5</v>
      </c>
      <c r="T1116" t="str">
        <f>feed!R1116</f>
        <v>Mesoamerica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http://blocgame.com/stats.php?id=65214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18500</v>
      </c>
      <c r="AA1116" s="8">
        <f>V1116/N1116</f>
        <v>63.291139240506332</v>
      </c>
      <c r="AB1116" s="4">
        <f>N1116/6</f>
        <v>52.666666666666664</v>
      </c>
      <c r="AC1116" s="4">
        <f>V1116/6</f>
        <v>3333.3333333333335</v>
      </c>
    </row>
    <row r="1117" spans="1:29" x14ac:dyDescent="0.25">
      <c r="A1117" t="str">
        <f>feed!A1117</f>
        <v>Herp Derp</v>
      </c>
      <c r="B1117" t="str">
        <f>feed!B1117</f>
        <v>Pintapau</v>
      </c>
      <c r="C1117">
        <f>feed!C1117</f>
        <v>0</v>
      </c>
      <c r="D1117">
        <f>SUMPRODUCT(MID(0&amp;feed!D1117,LARGE(INDEX(ISNUMBER(--MID(feed!D1117,ROW($1:$19),1))*
ROW($1:$19),0),ROW($1:$19))+1,1)*10^ROW($1:$19)/10)</f>
        <v>30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Gandhi-like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152</v>
      </c>
      <c r="K1117">
        <f>SUMPRODUCT(MID(0&amp;feed!K1117,LARGE(INDEX(ISNUMBER(--MID(feed!K1117,ROW($1:$19),1))*
ROW($1:$19),0),ROW($1:$19))+1,1)*10^ROW($1:$19)/10)</f>
        <v>3</v>
      </c>
      <c r="L1117">
        <f>SUMPRODUCT(MID(0&amp;feed!L1117,LARGE(INDEX(ISNUMBER(--MID(feed!L1117,ROW($1:$19),1))*
ROW($1:$19),0),ROW($1:$19))+1,1)*10^ROW($1:$19)/10)</f>
        <v>1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1449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Egypt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1117" t="str">
        <f>feed!U1117</f>
        <v>http://blocgame.com/stats.php?id=40664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18700</v>
      </c>
      <c r="AA1117" s="8">
        <f>V1117/N1117</f>
        <v>64.126984126984127</v>
      </c>
      <c r="AB1117" s="4">
        <f>N1117/6</f>
        <v>52.5</v>
      </c>
      <c r="AC1117" s="4">
        <f>V1117/6</f>
        <v>3366.6666666666665</v>
      </c>
    </row>
    <row r="1118" spans="1:29" x14ac:dyDescent="0.25">
      <c r="A1118" t="str">
        <f>feed!A1118</f>
        <v>Xaos</v>
      </c>
      <c r="B1118" t="str">
        <f>feed!B1118</f>
        <v>alexmhr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37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http://blocgame.com/stats.php?id=54048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19250</v>
      </c>
      <c r="AA1118" s="8">
        <f>V1118/N1118</f>
        <v>63.492063492063494</v>
      </c>
      <c r="AB1118" s="4">
        <f>N1118/6</f>
        <v>52.5</v>
      </c>
      <c r="AC1118" s="4">
        <f>V1118/6</f>
        <v>3333.3333333333335</v>
      </c>
    </row>
    <row r="1119" spans="1:29" x14ac:dyDescent="0.25">
      <c r="A1119" t="str">
        <f>feed!A1119</f>
        <v>Jasnar</v>
      </c>
      <c r="B1119" t="str">
        <f>feed!B1119</f>
        <v>Marcus Avellion</v>
      </c>
      <c r="C1119">
        <f>feed!C1119</f>
        <v>0</v>
      </c>
      <c r="D1119">
        <f>SUMPRODUCT(MID(0&amp;feed!D1119,LARGE(INDEX(ISNUMBER(--MID(feed!D1119,ROW($1:$19),1))*
ROW($1:$19),0),ROW($1:$19))+1,1)*10^ROW($1:$19)/10)</f>
        <v>24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Angelic</v>
      </c>
      <c r="H1119">
        <f>SUMPRODUCT(MID(0&amp;feed!H1119,LARGE(INDEX(ISNUMBER(--MID(feed!H1119,ROW($1:$1),1))*
ROW($1:$1),0),ROW($1:$1))+1,1)*10^ROW($1:$1)/10)</f>
        <v>0</v>
      </c>
      <c r="I1119" t="str">
        <f>feed!I1119</f>
        <v>Poor</v>
      </c>
      <c r="J1119">
        <f>SUMPRODUCT(MID(0&amp;feed!J1119,LARGE(INDEX(ISNUMBER(--MID(feed!J1119,ROW($1:$19),1))*
ROW($1:$19),0),ROW($1:$19))+1,1)*10^ROW($1:$19)/10)</f>
        <v>110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315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Congo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http://blocgame.com/stats.php?id=65134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19250</v>
      </c>
      <c r="AA1119" s="8">
        <f>V1119/N1119</f>
        <v>63.492063492063494</v>
      </c>
      <c r="AB1119" s="4">
        <f>N1119/6</f>
        <v>52.5</v>
      </c>
      <c r="AC1119" s="4">
        <f>V1119/6</f>
        <v>3333.3333333333335</v>
      </c>
    </row>
    <row r="1120" spans="1:29" x14ac:dyDescent="0.25">
      <c r="A1120" t="str">
        <f>feed!A1120</f>
        <v>Hammurabi</v>
      </c>
      <c r="B1120" t="str">
        <f>feed!B1120</f>
        <v>DrOmni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40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Mesopotamia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http://blocgame.com/stats.php?id=65218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19250</v>
      </c>
      <c r="AA1120" s="8">
        <f>V1120/N1120</f>
        <v>63.492063492063494</v>
      </c>
      <c r="AB1120" s="4">
        <f>N1120/6</f>
        <v>52.5</v>
      </c>
      <c r="AC1120" s="4">
        <f>V1120/6</f>
        <v>3333.3333333333335</v>
      </c>
    </row>
    <row r="1121" spans="1:31" x14ac:dyDescent="0.25">
      <c r="A1121" t="str">
        <f>feed!A1121</f>
        <v>Debora</v>
      </c>
      <c r="B1121" t="str">
        <f>feed!B1121</f>
        <v>deborah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38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4623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Mesopotamia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http://blocgame.com/stats.php?id=65219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19250</v>
      </c>
      <c r="AA1121" s="8">
        <f>V1121/N1121</f>
        <v>63.492063492063494</v>
      </c>
      <c r="AB1121" s="4">
        <f>N1121/6</f>
        <v>52.5</v>
      </c>
      <c r="AC1121" s="4">
        <f>V1121/6</f>
        <v>3333.3333333333335</v>
      </c>
    </row>
    <row r="1122" spans="1:31" x14ac:dyDescent="0.25">
      <c r="A1122" t="str">
        <f>feed!A1122</f>
        <v>Oregon</v>
      </c>
      <c r="B1122" t="str">
        <f>feed!B1122</f>
        <v>iWhooped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38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315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Southern Cone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http://blocgame.com/stats.php?id=65220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63.492063492063494</v>
      </c>
      <c r="AB1122" s="4">
        <f>N1122/6</f>
        <v>52.5</v>
      </c>
      <c r="AC1122" s="4">
        <f>V1122/6</f>
        <v>3333.3333333333335</v>
      </c>
    </row>
    <row r="1123" spans="1:31" x14ac:dyDescent="0.25">
      <c r="A1123" t="str">
        <f>feed!A1123</f>
        <v>sourlove</v>
      </c>
      <c r="B1123" t="str">
        <f>feed!B1123</f>
        <v>Ilovedyou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5</v>
      </c>
      <c r="K1123">
        <f>SUMPRODUCT(MID(0&amp;feed!K1123,LARGE(INDEX(ISNUMBER(--MID(feed!K1123,ROW($1:$19),1))*
ROW($1:$19),0),ROW($1:$19))+1,1)*10^ROW($1:$19)/10)</f>
        <v>5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315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Congo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http://blocgame.com/stats.php?id=65227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18125</v>
      </c>
      <c r="AA1123" s="8">
        <f>V1123/N1123</f>
        <v>63.492063492063494</v>
      </c>
      <c r="AB1123" s="4">
        <f>N1123/6</f>
        <v>52.5</v>
      </c>
      <c r="AC1123" s="4">
        <f>V1123/6</f>
        <v>3333.3333333333335</v>
      </c>
      <c r="AD1123" s="4"/>
      <c r="AE1123" s="4"/>
    </row>
    <row r="1124" spans="1:31" x14ac:dyDescent="0.25">
      <c r="A1124" t="str">
        <f>feed!A1124</f>
        <v>Jon</v>
      </c>
      <c r="B1124" t="str">
        <f>feed!B1124</f>
        <v>John-cuck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Good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5</v>
      </c>
      <c r="K1124">
        <f>SUMPRODUCT(MID(0&amp;feed!K1124,LARGE(INDEX(ISNUMBER(--MID(feed!K1124,ROW($1:$19),1))*
ROW($1:$19),0),ROW($1:$19))+1,1)*10^ROW($1:$19)/10)</f>
        <v>4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315</v>
      </c>
      <c r="O1124">
        <f>SUMPRODUCT(MID(0&amp;feed!O1124,LARGE(INDEX(ISNUMBER(--MID(feed!O1124,ROW($1:$5),1))*
ROW($1:$5),0),ROW($1:$5))+1,1)*10^ROW($1:$5)/10)</f>
        <v>423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Congo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http://blocgame.com/stats.php?id=65229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18500</v>
      </c>
      <c r="AA1124" s="8">
        <f>V1124/N1124</f>
        <v>63.492063492063494</v>
      </c>
      <c r="AB1124" s="4">
        <f>N1124/6</f>
        <v>52.5</v>
      </c>
      <c r="AC1124" s="4">
        <f>V1124/6</f>
        <v>3333.3333333333335</v>
      </c>
    </row>
    <row r="1125" spans="1:31" x14ac:dyDescent="0.25">
      <c r="A1125" t="str">
        <f>feed!A1125</f>
        <v>Gondollin</v>
      </c>
      <c r="B1125" t="str">
        <f>feed!B1125</f>
        <v>Aragorn of Aragon</v>
      </c>
      <c r="C1125">
        <f>feed!C1125</f>
        <v>0</v>
      </c>
      <c r="D1125">
        <f>SUMPRODUCT(MID(0&amp;feed!D1125,LARGE(INDEX(ISNUMBER(--MID(feed!D1125,ROW($1:$19),1))*
ROW($1:$19),0),ROW($1:$19))+1,1)*10^ROW($1:$19)/10)</f>
        <v>3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Mad Dog</v>
      </c>
      <c r="H1125">
        <f>SUMPRODUCT(MID(0&amp;feed!H1125,LARGE(INDEX(ISNUMBER(--MID(feed!H1125,ROW($1:$1),1))*
ROW($1:$1),0),ROW($1:$1))+1,1)*10^ROW($1:$1)/10)</f>
        <v>0</v>
      </c>
      <c r="I1125" t="str">
        <f>feed!I1125</f>
        <v>Undisciplined Rabble</v>
      </c>
      <c r="J1125">
        <f>SUMPRODUCT(MID(0&amp;feed!J1125,LARGE(INDEX(ISNUMBER(--MID(feed!J1125,ROW($1:$19),1))*
ROW($1:$19),0),ROW($1:$19))+1,1)*10^ROW($1:$19)/10)</f>
        <v>2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314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feed!R1125</f>
        <v>Gran Colombia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25" t="str">
        <f>feed!U1125</f>
        <v>http://blocgame.com/stats.php?id=65003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14950</v>
      </c>
      <c r="AA1125" s="8">
        <f>V1125/N1125</f>
        <v>50</v>
      </c>
      <c r="AB1125" s="4">
        <f>N1125/6</f>
        <v>52.333333333333336</v>
      </c>
      <c r="AC1125" s="4">
        <f>V1125/6</f>
        <v>2616.6666666666665</v>
      </c>
    </row>
    <row r="1126" spans="1:31" x14ac:dyDescent="0.25">
      <c r="A1126" t="str">
        <f>feed!A1126</f>
        <v>Snowden</v>
      </c>
      <c r="B1126" t="str">
        <f>feed!B1126</f>
        <v>GeekyOtaku</v>
      </c>
      <c r="C1126">
        <f>feed!C1126</f>
        <v>0</v>
      </c>
      <c r="D1126">
        <f>SUMPRODUCT(MID(0&amp;feed!D1126,LARGE(INDEX(ISNUMBER(--MID(feed!D1126,ROW($1:$19),1))*
ROW($1:$19),0),ROW($1:$19))+1,1)*10^ROW($1:$19)/10)</f>
        <v>8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Gandhi-like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0</v>
      </c>
      <c r="K1126">
        <f>SUMPRODUCT(MID(0&amp;feed!K1126,LARGE(INDEX(ISNUMBER(--MID(feed!K1126,ROW($1:$19),1))*
ROW($1:$19),0),ROW($1:$19))+1,1)*10^ROW($1:$19)/10)</f>
        <v>6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314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Guinea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1126" t="str">
        <f>feed!U1126</f>
        <v>http://blocgame.com/stats.php?id=65100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13760</v>
      </c>
      <c r="AA1126" s="8">
        <f>V1126/N1126</f>
        <v>50.987261146496813</v>
      </c>
      <c r="AB1126" s="4">
        <f>N1126/6</f>
        <v>52.333333333333336</v>
      </c>
      <c r="AC1126" s="4">
        <f>V1126/6</f>
        <v>2668.3333333333335</v>
      </c>
    </row>
    <row r="1127" spans="1:31" x14ac:dyDescent="0.25">
      <c r="A1127" t="str">
        <f>feed!A1127</f>
        <v>disapoitmentt</v>
      </c>
      <c r="B1127" t="str">
        <f>feed!B1127</f>
        <v>Zen1234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</v>
      </c>
      <c r="K1127">
        <f>SUMPRODUCT(MID(0&amp;feed!K1127,LARGE(INDEX(ISNUMBER(--MID(feed!K1127,ROW($1:$19),1))*
ROW($1:$19),0),ROW($1:$19))+1,1)*10^ROW($1:$19)/10)</f>
        <v>5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314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China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http://blocgame.com/stats.php?id=65221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18125</v>
      </c>
      <c r="AA1127" s="8">
        <f>V1127/N1127</f>
        <v>63.694267515923563</v>
      </c>
      <c r="AB1127" s="4">
        <f>N1127/6</f>
        <v>52.333333333333336</v>
      </c>
      <c r="AC1127" s="4">
        <f>V1127/6</f>
        <v>3333.3333333333335</v>
      </c>
    </row>
    <row r="1128" spans="1:31" x14ac:dyDescent="0.25">
      <c r="A1128" t="str">
        <f>feed!A1128</f>
        <v>Salty</v>
      </c>
      <c r="B1128" t="str">
        <f>feed!B1128</f>
        <v>Elder Maxson.</v>
      </c>
      <c r="C1128" t="str">
        <f>feed!C1128</f>
        <v>Dont Care</v>
      </c>
      <c r="D1128">
        <f>SUMPRODUCT(MID(0&amp;feed!D1128,LARGE(INDEX(ISNUMBER(--MID(feed!D1128,ROW($1:$19),1))*
ROW($1:$19),0),ROW($1:$19))+1,1)*10^ROW($1:$19)/10)</f>
        <v>30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Questionable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11</v>
      </c>
      <c r="K1128">
        <f>SUMPRODUCT(MID(0&amp;feed!K1128,LARGE(INDEX(ISNUMBER(--MID(feed!K1128,ROW($1:$19),1))*
ROW($1:$19),0),ROW($1:$19))+1,1)*10^ROW($1:$19)/10)</f>
        <v>5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314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feed!R1128</f>
        <v>Caribbean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http://blocgame.com/stats.php?id=65237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18125</v>
      </c>
      <c r="AA1128" s="8">
        <f>V1128/N1128</f>
        <v>63.694267515923563</v>
      </c>
      <c r="AB1128" s="4">
        <f>N1128/6</f>
        <v>52.333333333333336</v>
      </c>
      <c r="AC1128" s="4">
        <f>V1128/6</f>
        <v>3333.3333333333335</v>
      </c>
    </row>
    <row r="1129" spans="1:31" x14ac:dyDescent="0.25">
      <c r="A1129" t="str">
        <f>feed!A1129</f>
        <v>bovian</v>
      </c>
      <c r="B1129" t="str">
        <f>feed!B1129</f>
        <v>bos21</v>
      </c>
      <c r="C1129">
        <f>feed!C1129</f>
        <v>0</v>
      </c>
      <c r="D1129">
        <f>SUMPRODUCT(MID(0&amp;feed!D1129,LARGE(INDEX(ISNUMBER(--MID(feed!D1129,ROW($1:$19),1))*
ROW($1:$19),0),ROW($1:$19))+1,1)*10^ROW($1:$19)/10)</f>
        <v>8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Questionable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3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313</v>
      </c>
      <c r="O1129">
        <f>SUMPRODUCT(MID(0&amp;feed!O1129,LARGE(INDEX(ISNUMBER(--MID(feed!O1129,ROW($1:$5),1))*
ROW($1:$5),0),ROW($1:$5))+1,1)*10^ROW($1:$5)/10)</f>
        <v>2620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Atlas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1129" t="str">
        <f>feed!U1129</f>
        <v>http://blocgame.com/stats.php?id=65151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17000</v>
      </c>
      <c r="AA1129" s="8">
        <f>V1129/N1129</f>
        <v>59.105431309904155</v>
      </c>
      <c r="AB1129" s="4">
        <f>N1129/6</f>
        <v>52.166666666666664</v>
      </c>
      <c r="AC1129" s="4">
        <f>V1129/6</f>
        <v>3083.3333333333335</v>
      </c>
    </row>
    <row r="1130" spans="1:31" x14ac:dyDescent="0.25">
      <c r="A1130" t="str">
        <f>feed!A1130</f>
        <v>GET MEMED</v>
      </c>
      <c r="B1130" t="str">
        <f>feed!B1130</f>
        <v>MEMES4DAYS</v>
      </c>
      <c r="C1130">
        <f>feed!C1130</f>
        <v>0</v>
      </c>
      <c r="D1130">
        <f>SUMPRODUCT(MID(0&amp;feed!D1130,LARGE(INDEX(ISNUMBER(--MID(feed!D1130,ROW($1:$19),1))*
ROW($1:$19),0),ROW($1:$19))+1,1)*10^ROW($1:$19)/10)</f>
        <v>3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Normal</v>
      </c>
      <c r="H1130">
        <f>SUMPRODUCT(MID(0&amp;feed!H1130,LARGE(INDEX(ISNUMBER(--MID(feed!H1130,ROW($1:$1),1))*
ROW($1:$1),0),ROW($1:$1))+1,1)*10^ROW($1:$1)/10)</f>
        <v>0</v>
      </c>
      <c r="I1130" t="str">
        <f>feed!I1130</f>
        <v>Undisciplined Rabble</v>
      </c>
      <c r="J1130">
        <f>SUMPRODUCT(MID(0&amp;feed!J1130,LARGE(INDEX(ISNUMBER(--MID(feed!J1130,ROW($1:$19),1))*
ROW($1:$19),0),ROW($1:$19))+1,1)*10^ROW($1:$19)/10)</f>
        <v>0</v>
      </c>
      <c r="K1130">
        <f>SUMPRODUCT(MID(0&amp;feed!K1130,LARGE(INDEX(ISNUMBER(--MID(feed!K1130,ROW($1:$19),1))*
ROW($1:$19),0),ROW($1:$19))+1,1)*10^ROW($1:$19)/10)</f>
        <v>4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313</v>
      </c>
      <c r="O1130">
        <f>SUMPRODUCT(MID(0&amp;feed!O1130,LARGE(INDEX(ISNUMBER(--MID(feed!O1130,ROW($1:$5),1))*
ROW($1:$5),0),ROW($1:$5))+1,1)*10^ROW($1:$5)/10)</f>
        <v>3993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Egypt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30" t="str">
        <f>feed!U1130</f>
        <v>http://blocgame.com/stats.php?id=65183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17825</v>
      </c>
      <c r="AA1130" s="8">
        <f>V1130/N1130</f>
        <v>62.939297124600643</v>
      </c>
      <c r="AB1130" s="4">
        <f>N1130/6</f>
        <v>52.166666666666664</v>
      </c>
      <c r="AC1130" s="4">
        <f>V1130/6</f>
        <v>3283.3333333333335</v>
      </c>
    </row>
    <row r="1131" spans="1:31" x14ac:dyDescent="0.25">
      <c r="A1131" t="str">
        <f>feed!A1131</f>
        <v>Tsalvo</v>
      </c>
      <c r="B1131" t="str">
        <f>feed!B1131</f>
        <v>GhostBear</v>
      </c>
      <c r="C1131">
        <f>feed!C1131</f>
        <v>0</v>
      </c>
      <c r="D1131">
        <f>SUMPRODUCT(MID(0&amp;feed!D1131,LARGE(INDEX(ISNUMBER(--MID(feed!D1131,ROW($1:$19),1))*
ROW($1:$19),0),ROW($1:$19))+1,1)*10^ROW($1:$19)/10)</f>
        <v>31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Normal</v>
      </c>
      <c r="H1131">
        <f>SUMPRODUCT(MID(0&amp;feed!H1131,LARGE(INDEX(ISNUMBER(--MID(feed!H1131,ROW($1:$1),1))*
ROW($1:$1),0),ROW($1:$1))+1,1)*10^ROW($1:$1)/10)</f>
        <v>0</v>
      </c>
      <c r="I1131" t="str">
        <f>feed!I1131</f>
        <v>Good</v>
      </c>
      <c r="J1131">
        <f>SUMPRODUCT(MID(0&amp;feed!J1131,LARGE(INDEX(ISNUMBER(--MID(feed!J1131,ROW($1:$19),1))*
ROW($1:$19),0),ROW($1:$19))+1,1)*10^ROW($1:$19)/10)</f>
        <v>0</v>
      </c>
      <c r="K1131">
        <f>SUMPRODUCT(MID(0&amp;feed!K1131,LARGE(INDEX(ISNUMBER(--MID(feed!K1131,ROW($1:$19),1))*
ROW($1:$19),0),ROW($1:$19))+1,1)*10^ROW($1:$19)/10)</f>
        <v>3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313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Meagre</v>
      </c>
      <c r="S1131">
        <f>IF(R1131="None",0, IF(R1131="Meagre",1.5, IF(R1131="Small",3, IF(R1131="Mediocre",4.5, IF(R1131="Somewhat Large",6, IF(R1131="Large",7.5, IF(R1131="Powerful",9, IF(R1131="Very Powerful",10,"Error"))))))))</f>
        <v>1.5</v>
      </c>
      <c r="T1131" t="str">
        <f>feed!R1131</f>
        <v>East Indies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1131" t="str">
        <f>feed!U1131</f>
        <v>http://blocgame.com/stats.php?id=65223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19469</v>
      </c>
      <c r="AA1131" s="8">
        <f>V1131/N1131</f>
        <v>65.795527156549525</v>
      </c>
      <c r="AB1131" s="4">
        <f>N1131/6</f>
        <v>52.166666666666664</v>
      </c>
      <c r="AC1131" s="4">
        <f>V1131/6</f>
        <v>3432.3333333333335</v>
      </c>
    </row>
    <row r="1132" spans="1:31" x14ac:dyDescent="0.25">
      <c r="A1132" t="str">
        <f>feed!A1132</f>
        <v>Firestar</v>
      </c>
      <c r="B1132" t="str">
        <f>feed!B1132</f>
        <v>koll1987</v>
      </c>
      <c r="C1132" t="str">
        <f>feed!C1132</f>
        <v>Steel Brotherhood</v>
      </c>
      <c r="D1132">
        <f>SUMPRODUCT(MID(0&amp;feed!D1132,LARGE(INDEX(ISNUMBER(--MID(feed!D1132,ROW($1:$19),1))*
ROW($1:$19),0),ROW($1:$19))+1,1)*10^ROW($1:$19)/10)</f>
        <v>6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Undisciplined Rabble</v>
      </c>
      <c r="J1132">
        <f>SUMPRODUCT(MID(0&amp;feed!J1132,LARGE(INDEX(ISNUMBER(--MID(feed!J1132,ROW($1:$19),1))*
ROW($1:$19),0),ROW($1:$19))+1,1)*10^ROW($1:$19)/10)</f>
        <v>34</v>
      </c>
      <c r="K1132">
        <f>SUMPRODUCT(MID(0&amp;feed!K1132,LARGE(INDEX(ISNUMBER(--MID(feed!K1132,ROW($1:$19),1))*
ROW($1:$19),0),ROW($1:$19))+1,1)*10^ROW($1:$19)/10)</f>
        <v>3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312</v>
      </c>
      <c r="O1132">
        <f>SUMPRODUCT(MID(0&amp;feed!O1132,LARGE(INDEX(ISNUMBER(--MID(feed!O1132,ROW($1:$5),1))*
ROW($1:$5),0),ROW($1:$5))+1,1)*10^ROW($1:$5)/10)</f>
        <v>23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East Indies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1132" t="str">
        <f>feed!U1132</f>
        <v>http://blocgame.com/stats.php?id=64695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5225</v>
      </c>
      <c r="AA1132" s="8">
        <f>V1132/N1132</f>
        <v>21.554487179487179</v>
      </c>
      <c r="AB1132" s="4">
        <f>N1132/6</f>
        <v>52</v>
      </c>
      <c r="AC1132" s="4">
        <f>V1132/6</f>
        <v>1120.8333333333333</v>
      </c>
    </row>
    <row r="1133" spans="1:31" x14ac:dyDescent="0.25">
      <c r="A1133" t="str">
        <f>feed!A1133</f>
        <v>bars</v>
      </c>
      <c r="B1133" t="str">
        <f>feed!B1133</f>
        <v>gbar</v>
      </c>
      <c r="C1133" t="str">
        <f>feed!C1133</f>
        <v>HellYeah</v>
      </c>
      <c r="D1133">
        <f>SUMPRODUCT(MID(0&amp;feed!D1133,LARGE(INDEX(ISNUMBER(--MID(feed!D1133,ROW($1:$19),1))*
ROW($1:$19),0),ROW($1:$19))+1,1)*10^ROW($1:$19)/10)</f>
        <v>19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Good</v>
      </c>
      <c r="J1133">
        <f>SUMPRODUCT(MID(0&amp;feed!J1133,LARGE(INDEX(ISNUMBER(--MID(feed!J1133,ROW($1:$19),1))*
ROW($1:$19),0),ROW($1:$19))+1,1)*10^ROW($1:$19)/10)</f>
        <v>158</v>
      </c>
      <c r="K1133">
        <f>SUMPRODUCT(MID(0&amp;feed!K1133,LARGE(INDEX(ISNUMBER(--MID(feed!K1133,ROW($1:$19),1))*
ROW($1:$19),0),ROW($1:$19))+1,1)*10^ROW($1:$19)/10)</f>
        <v>3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312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Small</v>
      </c>
      <c r="S1133">
        <f>IF(R1133="None",0, IF(R1133="Meagre",1.5, IF(R1133="Small",3, IF(R1133="Mediocre",4.5, IF(R1133="Somewhat Large",6, IF(R1133="Large",7.5, IF(R1133="Powerful",9, IF(R1133="Very Powerful",10,"Error"))))))))</f>
        <v>3</v>
      </c>
      <c r="T1133" t="str">
        <f>feed!R1133</f>
        <v>Pacific Rim</v>
      </c>
      <c r="U1133" t="str">
        <f>feed!S1133</f>
        <v>United States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http://blocgame.com/stats.php?id=64862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18875</v>
      </c>
      <c r="AA1133" s="8">
        <f>V1133/N1133</f>
        <v>64.102564102564102</v>
      </c>
      <c r="AB1133" s="4">
        <f>N1133/6</f>
        <v>52</v>
      </c>
      <c r="AC1133" s="4">
        <f>V1133/6</f>
        <v>3333.3333333333335</v>
      </c>
    </row>
    <row r="1134" spans="1:31" x14ac:dyDescent="0.25">
      <c r="A1134" t="str">
        <f>feed!A1134</f>
        <v>Belanche</v>
      </c>
      <c r="B1134" t="str">
        <f>feed!B1134</f>
        <v>ryandf</v>
      </c>
      <c r="C1134">
        <f>feed!C1134</f>
        <v>0</v>
      </c>
      <c r="D1134">
        <f>SUMPRODUCT(MID(0&amp;feed!D1134,LARGE(INDEX(ISNUMBER(--MID(feed!D1134,ROW($1:$19),1))*
ROW($1:$19),0),ROW($1:$19))+1,1)*10^ROW($1:$19)/10)</f>
        <v>12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15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312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feed!R1134</f>
        <v>Mesoamerica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1134" t="str">
        <f>feed!U1134</f>
        <v>http://blocgame.com/stats.php?id=65185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19050</v>
      </c>
      <c r="AA1134" s="8">
        <f>V1134/N1134</f>
        <v>63.46153846153846</v>
      </c>
      <c r="AB1134" s="4">
        <f>N1134/6</f>
        <v>52</v>
      </c>
      <c r="AC1134" s="4">
        <f>V1134/6</f>
        <v>3300</v>
      </c>
    </row>
    <row r="1135" spans="1:31" x14ac:dyDescent="0.25">
      <c r="A1135" t="str">
        <f>feed!A1135</f>
        <v>Anarchist Japan</v>
      </c>
      <c r="B1135" t="str">
        <f>feed!B1135</f>
        <v>Tracyn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14</v>
      </c>
      <c r="K1135">
        <f>SUMPRODUCT(MID(0&amp;feed!K1135,LARGE(INDEX(ISNUMBER(--MID(feed!K1135,ROW($1:$19),1))*
ROW($1:$19),0),ROW($1:$19))+1,1)*10^ROW($1:$19)/10)</f>
        <v>4</v>
      </c>
      <c r="L1135">
        <f>SUMPRODUCT(MID(0&amp;feed!L1135,LARGE(INDEX(ISNUMBER(--MID(feed!L1135,ROW($1:$19),1))*
ROW($1:$19),0),ROW($1:$19))+1,1)*10^ROW($1:$19)/10)</f>
        <v>1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312</v>
      </c>
      <c r="O1135">
        <f>SUMPRODUCT(MID(0&amp;feed!O1135,LARGE(INDEX(ISNUMBER(--MID(feed!O1135,ROW($1:$5),1))*
ROW($1:$5),0),ROW($1:$5))+1,1)*10^ROW($1:$5)/10)</f>
        <v>1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Meagre</v>
      </c>
      <c r="S1135">
        <f>IF(R1135="None",0, IF(R1135="Meagre",1.5, IF(R1135="Small",3, IF(R1135="Mediocre",4.5, IF(R1135="Somewhat Large",6, IF(R1135="Large",7.5, IF(R1135="Powerful",9, IF(R1135="Very Powerful",10,"Error"))))))))</f>
        <v>1.5</v>
      </c>
      <c r="T1135" t="str">
        <f>feed!R1135</f>
        <v>Pacific Rim</v>
      </c>
      <c r="U1135" t="str">
        <f>feed!S1135</f>
        <v>Soviet Union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http://blocgame.com/stats.php?id=65224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18125</v>
      </c>
      <c r="AA1135" s="8">
        <f>V1135/N1135</f>
        <v>64.102564102564102</v>
      </c>
      <c r="AB1135" s="4">
        <f>N1135/6</f>
        <v>52</v>
      </c>
      <c r="AC1135" s="4">
        <f>V1135/6</f>
        <v>3333.3333333333335</v>
      </c>
    </row>
    <row r="1136" spans="1:31" x14ac:dyDescent="0.25">
      <c r="A1136" t="str">
        <f>feed!A1136</f>
        <v>Cinder</v>
      </c>
      <c r="B1136" t="str">
        <f>feed!B1136</f>
        <v>Gwyn</v>
      </c>
      <c r="C1136">
        <f>feed!C1136</f>
        <v>0</v>
      </c>
      <c r="D1136">
        <f>SUMPRODUCT(MID(0&amp;feed!D1136,LARGE(INDEX(ISNUMBER(--MID(feed!D1136,ROW($1:$19),1))*
ROW($1:$19),0),ROW($1:$19))+1,1)*10^ROW($1:$19)/10)</f>
        <v>35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Good</v>
      </c>
      <c r="J1136">
        <f>SUMPRODUCT(MID(0&amp;feed!J1136,LARGE(INDEX(ISNUMBER(--MID(feed!J1136,ROW($1:$19),1))*
ROW($1:$19),0),ROW($1:$19))+1,1)*10^ROW($1:$19)/10)</f>
        <v>29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312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East Indies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http://blocgame.com/stats.php?id=65228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64.102564102564102</v>
      </c>
      <c r="AB1136" s="4">
        <f>N1136/6</f>
        <v>52</v>
      </c>
      <c r="AC1136" s="4">
        <f>V1136/6</f>
        <v>3333.3333333333335</v>
      </c>
    </row>
    <row r="1137" spans="1:29" x14ac:dyDescent="0.25">
      <c r="A1137" t="str">
        <f>feed!A1137</f>
        <v>Manis Manja</v>
      </c>
      <c r="B1137" t="str">
        <f>feed!B1137</f>
        <v>Bang Jambrong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Normal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4</v>
      </c>
      <c r="K1137">
        <f>SUMPRODUCT(MID(0&amp;feed!K1137,LARGE(INDEX(ISNUMBER(--MID(feed!K1137,ROW($1:$19),1))*
ROW($1:$19),0),ROW($1:$19))+1,1)*10^ROW($1:$19)/10)</f>
        <v>4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312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East Indies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http://blocgame.com/stats.php?id=65234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18500</v>
      </c>
      <c r="AA1137" s="8">
        <f>V1137/N1137</f>
        <v>64.102564102564102</v>
      </c>
      <c r="AB1137" s="4">
        <f>N1137/6</f>
        <v>52</v>
      </c>
      <c r="AC1137" s="4">
        <f>V1137/6</f>
        <v>3333.3333333333335</v>
      </c>
    </row>
    <row r="1138" spans="1:29" x14ac:dyDescent="0.25">
      <c r="A1138" t="str">
        <f>feed!A1138</f>
        <v>Mauritius</v>
      </c>
      <c r="B1138" t="str">
        <f>feed!B1138</f>
        <v>Dragonz</v>
      </c>
      <c r="C1138" t="str">
        <f>feed!C1138</f>
        <v>The Khilafah</v>
      </c>
      <c r="D1138">
        <f>SUMPRODUCT(MID(0&amp;feed!D1138,LARGE(INDEX(ISNUMBER(--MID(feed!D1138,ROW($1:$19),1))*
ROW($1:$19),0),ROW($1:$19))+1,1)*10^ROW($1:$19)/10)</f>
        <v>60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Angelic</v>
      </c>
      <c r="H1138">
        <f>SUMPRODUCT(MID(0&amp;feed!H1138,LARGE(INDEX(ISNUMBER(--MID(feed!H1138,ROW($1:$1),1))*
ROW($1:$1),0),ROW($1:$1))+1,1)*10^ROW($1:$1)/10)</f>
        <v>1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6</v>
      </c>
      <c r="K1138">
        <f>SUMPRODUCT(MID(0&amp;feed!K1138,LARGE(INDEX(ISNUMBER(--MID(feed!K1138,ROW($1:$19),1))*
ROW($1:$19),0),ROW($1:$19))+1,1)*10^ROW($1:$19)/10)</f>
        <v>9</v>
      </c>
      <c r="L1138">
        <f>SUMPRODUCT(MID(0&amp;feed!L1138,LARGE(INDEX(ISNUMBER(--MID(feed!L1138,ROW($1:$19),1))*
ROW($1:$19),0),ROW($1:$19))+1,1)*10^ROW($1:$19)/10)</f>
        <v>5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311</v>
      </c>
      <c r="O1138">
        <f>SUMPRODUCT(MID(0&amp;feed!O1138,LARGE(INDEX(ISNUMBER(--MID(feed!O1138,ROW($1:$5),1))*
ROW($1:$5),0),ROW($1:$5))+1,1)*10^ROW($1:$5)/10)</f>
        <v>219</v>
      </c>
      <c r="P1138" t="str">
        <f>feed!P1138</f>
        <v>Near Depletion</v>
      </c>
      <c r="Q1138">
        <f>IF(P1138=0,40, IF(P1138="Depleted",0, IF(P1138="Near Depletion",10, IF(P1138="Plentiful",70, IF(P1138="Untapped",90,"Error")))))</f>
        <v>10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East Africa</v>
      </c>
      <c r="U1138" t="str">
        <f>feed!S1138</f>
        <v>United States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1138" t="str">
        <f>feed!U1138</f>
        <v>http://blocgame.com/stats.php?id=65031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7343</v>
      </c>
      <c r="AA1138" s="8">
        <f>V1138/N1138</f>
        <v>42.90353697749196</v>
      </c>
      <c r="AB1138" s="4">
        <f>N1138/6</f>
        <v>51.833333333333336</v>
      </c>
      <c r="AC1138" s="4">
        <f>V1138/6</f>
        <v>2223.8333333333335</v>
      </c>
    </row>
    <row r="1139" spans="1:29" x14ac:dyDescent="0.25">
      <c r="A1139" t="str">
        <f>feed!A1139</f>
        <v>Utopia</v>
      </c>
      <c r="B1139" t="str">
        <f>feed!B1139</f>
        <v>Ozymandias</v>
      </c>
      <c r="C1139" t="str">
        <f>feed!C1139</f>
        <v>Steel Brotherhood</v>
      </c>
      <c r="D1139">
        <f>SUMPRODUCT(MID(0&amp;feed!D1139,LARGE(INDEX(ISNUMBER(--MID(feed!D1139,ROW($1:$19),1))*
ROW($1:$19),0),ROW($1:$19))+1,1)*10^ROW($1:$19)/10)</f>
        <v>52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Second World War surplus</v>
      </c>
      <c r="G1139" t="str">
        <f>feed!G1139</f>
        <v>Gandhi-like</v>
      </c>
      <c r="H1139">
        <f>SUMPRODUCT(MID(0&amp;feed!H1139,LARGE(INDEX(ISNUMBER(--MID(feed!H1139,ROW($1:$1),1))*
ROW($1:$1),0),ROW($1:$1))+1,1)*10^ROW($1:$1)/10)</f>
        <v>2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7</v>
      </c>
      <c r="K1139">
        <f>SUMPRODUCT(MID(0&amp;feed!K1139,LARGE(INDEX(ISNUMBER(--MID(feed!K1139,ROW($1:$19),1))*
ROW($1:$19),0),ROW($1:$19))+1,1)*10^ROW($1:$19)/10)</f>
        <v>52</v>
      </c>
      <c r="L1139">
        <f>SUMPRODUCT(MID(0&amp;feed!L1139,LARGE(INDEX(ISNUMBER(--MID(feed!L1139,ROW($1:$19),1))*
ROW($1:$19),0),ROW($1:$19))+1,1)*10^ROW($1:$19)/10)</f>
        <v>42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7155</v>
      </c>
      <c r="P1139" t="str">
        <f>feed!P1139</f>
        <v>Depleted</v>
      </c>
      <c r="Q1139">
        <f>IF(P1139=0,40, IF(P1139="Depleted",0, IF(P1139="Near Depletion",10, IF(P1139="Plentiful",70, IF(P1139="Untapped",90,"Error")))))</f>
        <v>0</v>
      </c>
      <c r="R1139" t="str">
        <f>feed!Q1139</f>
        <v>Small</v>
      </c>
      <c r="S1139">
        <f>IF(R1139="None",0, IF(R1139="Meagre",1.5, IF(R1139="Small",3, IF(R1139="Mediocre",4.5, IF(R1139="Somewhat Large",6, IF(R1139="Large",7.5, IF(R1139="Powerful",9, IF(R1139="Very Powerful",10,"Error"))))))))</f>
        <v>3</v>
      </c>
      <c r="T1139" t="str">
        <f>feed!R1139</f>
        <v>Arabia</v>
      </c>
      <c r="U1139" t="str">
        <f>feed!S1139</f>
        <v>United States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1139" t="str">
        <f>feed!U1139</f>
        <v>http://blocgame.com/stats.php?id=40759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16302</v>
      </c>
      <c r="AA1139" s="8">
        <f>V1139/N1139</f>
        <v>171.13548387096773</v>
      </c>
      <c r="AB1139" s="4">
        <f>N1139/6</f>
        <v>51.666666666666664</v>
      </c>
      <c r="AC1139" s="4">
        <f>V1139/6</f>
        <v>8842</v>
      </c>
    </row>
    <row r="1140" spans="1:29" x14ac:dyDescent="0.25">
      <c r="A1140" t="str">
        <f>feed!A1140</f>
        <v>ZY</v>
      </c>
      <c r="B1140" t="str">
        <f>feed!B1140</f>
        <v>ZY The Great</v>
      </c>
      <c r="C1140" t="str">
        <f>feed!C1140</f>
        <v>PIRATES</v>
      </c>
      <c r="D1140">
        <f>SUMPRODUCT(MID(0&amp;feed!D1140,LARGE(INDEX(ISNUMBER(--MID(feed!D1140,ROW($1:$19),1))*
ROW($1:$19),0),ROW($1:$19))+1,1)*10^ROW($1:$19)/10)</f>
        <v>69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Second World War surplus</v>
      </c>
      <c r="G1140" t="str">
        <f>feed!G1140</f>
        <v>Gandhi-like</v>
      </c>
      <c r="H1140">
        <f>SUMPRODUCT(MID(0&amp;feed!H1140,LARGE(INDEX(ISNUMBER(--MID(feed!H1140,ROW($1:$1),1))*
ROW($1:$1),0),ROW($1:$1))+1,1)*10^ROW($1:$1)/10)</f>
        <v>1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4</v>
      </c>
      <c r="K1140">
        <f>SUMPRODUCT(MID(0&amp;feed!K1140,LARGE(INDEX(ISNUMBER(--MID(feed!K1140,ROW($1:$19),1))*
ROW($1:$19),0),ROW($1:$19))+1,1)*10^ROW($1:$19)/10)</f>
        <v>5</v>
      </c>
      <c r="L1140">
        <f>SUMPRODUCT(MID(0&amp;feed!L1140,LARGE(INDEX(ISNUMBER(--MID(feed!L1140,ROW($1:$19),1))*
ROW($1:$19),0),ROW($1:$19))+1,1)*10^ROW($1:$19)/10)</f>
        <v>4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1052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Large</v>
      </c>
      <c r="S1140">
        <f>IF(R1140="None",0, IF(R1140="Meagre",1.5, IF(R1140="Small",3, IF(R1140="Mediocre",4.5, IF(R1140="Somewhat Large",6, IF(R1140="Large",7.5, IF(R1140="Powerful",9, IF(R1140="Very Powerful",10,"Error"))))))))</f>
        <v>7.5</v>
      </c>
      <c r="T1140" t="str">
        <f>feed!R1140</f>
        <v>Egypt</v>
      </c>
      <c r="U1140" t="str">
        <f>feed!S1140</f>
        <v>United States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1140" t="str">
        <f>feed!U1140</f>
        <v>http://blocgame.com/stats.php?id=64559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16075</v>
      </c>
      <c r="AA1140" s="8">
        <f>V1140/N1140</f>
        <v>65.161290322580641</v>
      </c>
      <c r="AB1140" s="4">
        <f>N1140/6</f>
        <v>51.666666666666664</v>
      </c>
      <c r="AC1140" s="4">
        <f>V1140/6</f>
        <v>3366.6666666666665</v>
      </c>
    </row>
    <row r="1141" spans="1:29" x14ac:dyDescent="0.25">
      <c r="A1141">
        <f>feed!A1141</f>
        <v>5580</v>
      </c>
      <c r="B1141">
        <f>feed!B1141</f>
        <v>5580</v>
      </c>
      <c r="C1141">
        <f>feed!C1141</f>
        <v>0</v>
      </c>
      <c r="D1141">
        <f>SUMPRODUCT(MID(0&amp;feed!D1141,LARGE(INDEX(ISNUMBER(--MID(feed!D1141,ROW($1:$19),1))*
ROW($1:$19),0),ROW($1:$19))+1,1)*10^ROW($1:$19)/10)</f>
        <v>3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Good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75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feed!R1141</f>
        <v>Egypt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41" t="str">
        <f>feed!U1141</f>
        <v>http://blocgame.com/stats.php?id=65179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18650</v>
      </c>
      <c r="AA1141" s="8">
        <f>V1141/N1141</f>
        <v>62.58064516129032</v>
      </c>
      <c r="AB1141" s="4">
        <f>N1141/6</f>
        <v>51.666666666666664</v>
      </c>
      <c r="AC1141" s="4">
        <f>V1141/6</f>
        <v>3233.3333333333335</v>
      </c>
    </row>
    <row r="1142" spans="1:29" x14ac:dyDescent="0.25">
      <c r="A1142" t="str">
        <f>feed!A1142</f>
        <v>Aleyrus</v>
      </c>
      <c r="B1142" t="str">
        <f>feed!B1142</f>
        <v>AugustusArcher</v>
      </c>
      <c r="C1142">
        <f>feed!C1142</f>
        <v>0</v>
      </c>
      <c r="D1142">
        <f>SUMPRODUCT(MID(0&amp;feed!D1142,LARGE(INDEX(ISNUMBER(--MID(feed!D1142,ROW($1:$19),1))*
ROW($1:$19),0),ROW($1:$19))+1,1)*10^ROW($1:$19)/10)</f>
        <v>11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60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1142" t="str">
        <f>feed!U1142</f>
        <v>http://blocgame.com/stats.php?id=65195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19050</v>
      </c>
      <c r="AA1142" s="8">
        <f>V1142/N1142</f>
        <v>63.87096774193548</v>
      </c>
      <c r="AB1142" s="4">
        <f>N1142/6</f>
        <v>51.666666666666664</v>
      </c>
      <c r="AC1142" s="4">
        <f>V1142/6</f>
        <v>3300</v>
      </c>
    </row>
    <row r="1143" spans="1:29" x14ac:dyDescent="0.25">
      <c r="A1143" t="str">
        <f>feed!A1143</f>
        <v>Scythia</v>
      </c>
      <c r="B1143" t="str">
        <f>feed!B1143</f>
        <v>ScytheMassakur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Normal</v>
      </c>
      <c r="H1143">
        <f>SUMPRODUCT(MID(0&amp;feed!H1143,LARGE(INDEX(ISNUMBER(--MID(feed!H1143,ROW($1:$1),1))*
ROW($1:$1),0),ROW($1:$1))+1,1)*10^ROW($1:$1)/10)</f>
        <v>0</v>
      </c>
      <c r="I1143" t="str">
        <f>feed!I1143</f>
        <v>Good</v>
      </c>
      <c r="J1143">
        <f>SUMPRODUCT(MID(0&amp;feed!J1143,LARGE(INDEX(ISNUMBER(--MID(feed!J1143,ROW($1:$19),1))*
ROW($1:$19),0),ROW($1:$19))+1,1)*10^ROW($1:$19)/10)</f>
        <v>6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310</v>
      </c>
      <c r="O1143">
        <f>SUMPRODUCT(MID(0&amp;feed!O1143,LARGE(INDEX(ISNUMBER(--MID(feed!O1143,ROW($1:$5),1))*
ROW($1:$5),0),ROW($1:$5))+1,1)*10^ROW($1:$5)/10)</f>
        <v>1873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Meagre</v>
      </c>
      <c r="S1143">
        <f>IF(R1143="None",0, IF(R1143="Meagre",1.5, IF(R1143="Small",3, IF(R1143="Mediocre",4.5, IF(R1143="Somewhat Large",6, IF(R1143="Large",7.5, IF(R1143="Powerful",9, IF(R1143="Very Powerful",10,"Error"))))))))</f>
        <v>1.5</v>
      </c>
      <c r="T1143" t="str">
        <f>feed!R1143</f>
        <v>Mesopotamia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1143" t="str">
        <f>feed!U1143</f>
        <v>http://blocgame.com/stats.php?id=65215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19075</v>
      </c>
      <c r="AA1143" s="8">
        <f>V1143/N1143</f>
        <v>65.161290322580641</v>
      </c>
      <c r="AB1143" s="4">
        <f>N1143/6</f>
        <v>51.666666666666664</v>
      </c>
      <c r="AC1143" s="4">
        <f>V1143/6</f>
        <v>3366.6666666666665</v>
      </c>
    </row>
    <row r="1144" spans="1:29" x14ac:dyDescent="0.25">
      <c r="A1144" t="str">
        <f>feed!A1144</f>
        <v>Rhodesian Front</v>
      </c>
      <c r="B1144" t="str">
        <f>feed!B1144</f>
        <v>Henry Everard</v>
      </c>
      <c r="C1144">
        <f>feed!C1144</f>
        <v>0</v>
      </c>
      <c r="D1144">
        <f>SUMPRODUCT(MID(0&amp;feed!D1144,LARGE(INDEX(ISNUMBER(--MID(feed!D1144,ROW($1:$19),1))*
ROW($1:$19),0),ROW($1:$19))+1,1)*10^ROW($1:$19)/10)</f>
        <v>31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1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5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310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Meagre</v>
      </c>
      <c r="S1144">
        <f>IF(R1144="None",0, IF(R1144="Meagre",1.5, IF(R1144="Small",3, IF(R1144="Mediocre",4.5, IF(R1144="Somewhat Large",6, IF(R1144="Large",7.5, IF(R1144="Powerful",9, IF(R1144="Very Powerful",10,"Error"))))))))</f>
        <v>1.5</v>
      </c>
      <c r="T1144" t="str">
        <f>feed!R1144</f>
        <v>Southern Africa</v>
      </c>
      <c r="U1144" t="str">
        <f>feed!S1144</f>
        <v>United States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1144" t="str">
        <f>feed!U1144</f>
        <v>http://blocgame.com/stats.php?id=65226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19288</v>
      </c>
      <c r="AA1144" s="8">
        <f>V1144/N1144</f>
        <v>67.058064516129036</v>
      </c>
      <c r="AB1144" s="4">
        <f>N1144/6</f>
        <v>51.666666666666664</v>
      </c>
      <c r="AC1144" s="4">
        <f>V1144/6</f>
        <v>3464.6666666666665</v>
      </c>
    </row>
    <row r="1145" spans="1:29" x14ac:dyDescent="0.25">
      <c r="A1145" t="str">
        <f>feed!A1145</f>
        <v>jaragaza</v>
      </c>
      <c r="B1145" t="str">
        <f>feed!B1145</f>
        <v>q2w3e4r</v>
      </c>
      <c r="C1145" t="str">
        <f>feed!C1145</f>
        <v>national alliance</v>
      </c>
      <c r="D1145">
        <f>SUMPRODUCT(MID(0&amp;feed!D1145,LARGE(INDEX(ISNUMBER(--MID(feed!D1145,ROW($1:$19),1))*
ROW($1:$19),0),ROW($1:$19))+1,1)*10^ROW($1:$19)/10)</f>
        <v>25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Elite</v>
      </c>
      <c r="J1145">
        <f>SUMPRODUCT(MID(0&amp;feed!J1145,LARGE(INDEX(ISNUMBER(--MID(feed!J1145,ROW($1:$19),1))*
ROW($1:$19),0),ROW($1:$19))+1,1)*10^ROW($1:$19)/10)</f>
        <v>27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310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Mesoamerica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http://blocgame.com/stats.php?id=65230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19250</v>
      </c>
      <c r="AA1145" s="8">
        <f>V1145/N1145</f>
        <v>64.516129032258064</v>
      </c>
      <c r="AB1145" s="4">
        <f>N1145/6</f>
        <v>51.666666666666664</v>
      </c>
      <c r="AC1145" s="4">
        <f>V1145/6</f>
        <v>3333.3333333333335</v>
      </c>
    </row>
    <row r="1146" spans="1:29" x14ac:dyDescent="0.25">
      <c r="A1146" t="str">
        <f>feed!A1146</f>
        <v>Shini-wini</v>
      </c>
      <c r="B1146" t="str">
        <f>feed!B1146</f>
        <v>Hikas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25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310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Atlas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http://blocgame.com/stats.php?id=65231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19250</v>
      </c>
      <c r="AA1146" s="8">
        <f>V1146/N1146</f>
        <v>64.516129032258064</v>
      </c>
      <c r="AB1146" s="4">
        <f>N1146/6</f>
        <v>51.666666666666664</v>
      </c>
      <c r="AC1146" s="4">
        <f>V1146/6</f>
        <v>3333.3333333333335</v>
      </c>
    </row>
    <row r="1147" spans="1:29" x14ac:dyDescent="0.25">
      <c r="A1147" t="str">
        <f>feed!A1147</f>
        <v>Serania</v>
      </c>
      <c r="B1147" t="str">
        <f>feed!B1147</f>
        <v>Marauder200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21</v>
      </c>
      <c r="K1147">
        <f>SUMPRODUCT(MID(0&amp;feed!K1147,LARGE(INDEX(ISNUMBER(--MID(feed!K1147,ROW($1:$19),1))*
ROW($1:$19),0),ROW($1:$19))+1,1)*10^ROW($1:$19)/10)</f>
        <v>4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310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China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http://blocgame.com/stats.php?id=65233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18500</v>
      </c>
      <c r="AA1147" s="8">
        <f>V1147/N1147</f>
        <v>64.516129032258064</v>
      </c>
      <c r="AB1147" s="4">
        <f>N1147/6</f>
        <v>51.666666666666664</v>
      </c>
      <c r="AC1147" s="4">
        <f>V1147/6</f>
        <v>3333.3333333333335</v>
      </c>
    </row>
    <row r="1148" spans="1:29" x14ac:dyDescent="0.25">
      <c r="A1148" t="str">
        <f>feed!A1148</f>
        <v>Chloven</v>
      </c>
      <c r="B1148" t="str">
        <f>feed!B1148</f>
        <v>SkyAOne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20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310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East Indies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http://blocgame.com/stats.php?id=65235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19250</v>
      </c>
      <c r="AA1148" s="8">
        <f>V1148/N1148</f>
        <v>64.516129032258064</v>
      </c>
      <c r="AB1148" s="4">
        <f>N1148/6</f>
        <v>51.666666666666664</v>
      </c>
      <c r="AC1148" s="4">
        <f>V1148/6</f>
        <v>3333.3333333333335</v>
      </c>
    </row>
    <row r="1149" spans="1:29" x14ac:dyDescent="0.25">
      <c r="A1149" t="str">
        <f>feed!A1149</f>
        <v>Adrianople</v>
      </c>
      <c r="B1149" t="str">
        <f>feed!B1149</f>
        <v>Havok</v>
      </c>
      <c r="C1149" t="str">
        <f>feed!C1149</f>
        <v>Dont Care</v>
      </c>
      <c r="D1149">
        <f>SUMPRODUCT(MID(0&amp;feed!D1149,LARGE(INDEX(ISNUMBER(--MID(feed!D1149,ROW($1:$19),1))*
ROW($1:$19),0),ROW($1:$19))+1,1)*10^ROW($1:$19)/10)</f>
        <v>25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Normal</v>
      </c>
      <c r="H1149">
        <f>SUMPRODUCT(MID(0&amp;feed!H1149,LARGE(INDEX(ISNUMBER(--MID(feed!H1149,ROW($1:$1),1))*
ROW($1:$1),0),ROW($1:$1))+1,1)*10^ROW($1:$1)/10)</f>
        <v>0</v>
      </c>
      <c r="I1149" t="str">
        <f>feed!I1149</f>
        <v>Elite</v>
      </c>
      <c r="J1149">
        <f>SUMPRODUCT(MID(0&amp;feed!J1149,LARGE(INDEX(ISNUMBER(--MID(feed!J1149,ROW($1:$19),1))*
ROW($1:$19),0),ROW($1:$19))+1,1)*10^ROW($1:$19)/10)</f>
        <v>18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Caribbean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http://blocgame.com/stats.php?id=65238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19250</v>
      </c>
      <c r="AA1149" s="8">
        <f>V1149/N1149</f>
        <v>64.516129032258064</v>
      </c>
      <c r="AB1149" s="4">
        <f>N1149/6</f>
        <v>51.666666666666664</v>
      </c>
      <c r="AC1149" s="4">
        <f>V1149/6</f>
        <v>3333.3333333333335</v>
      </c>
    </row>
    <row r="1150" spans="1:29" x14ac:dyDescent="0.25">
      <c r="A1150" t="str">
        <f>feed!A1150</f>
        <v>Arberstan</v>
      </c>
      <c r="B1150" t="str">
        <f>feed!B1150</f>
        <v>dasbeef</v>
      </c>
      <c r="C1150">
        <f>feed!C1150</f>
        <v>0</v>
      </c>
      <c r="D1150">
        <f>SUMPRODUCT(MID(0&amp;feed!D1150,LARGE(INDEX(ISNUMBER(--MID(feed!D1150,ROW($1:$19),1))*
ROW($1:$19),0),ROW($1:$19))+1,1)*10^ROW($1:$19)/10)</f>
        <v>19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Good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10</v>
      </c>
      <c r="K1150">
        <f>SUMPRODUCT(MID(0&amp;feed!K1150,LARGE(INDEX(ISNUMBER(--MID(feed!K1150,ROW($1:$19),1))*
ROW($1:$19),0),ROW($1:$19))+1,1)*10^ROW($1:$19)/10)</f>
        <v>3</v>
      </c>
      <c r="L1150">
        <f>SUMPRODUCT(MID(0&amp;feed!L1150,LARGE(INDEX(ISNUMBER(--MID(feed!L1150,ROW($1:$19),1))*
ROW($1:$19),0),ROW($1:$19))+1,1)*10^ROW($1:$19)/10)</f>
        <v>2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309</v>
      </c>
      <c r="O1150">
        <f>SUMPRODUCT(MID(0&amp;feed!O1150,LARGE(INDEX(ISNUMBER(--MID(feed!O1150,ROW($1:$5),1))*
ROW($1:$5),0),ROW($1:$5))+1,1)*10^ROW($1:$5)/10)</f>
        <v>2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Caribbean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http://blocgame.com/stats.php?id=59633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18125</v>
      </c>
      <c r="AA1150" s="8">
        <f>V1150/N1150</f>
        <v>64.724919093851128</v>
      </c>
      <c r="AB1150" s="4">
        <f>N1150/6</f>
        <v>51.5</v>
      </c>
      <c r="AC1150" s="4">
        <f>V1150/6</f>
        <v>3333.3333333333335</v>
      </c>
    </row>
    <row r="1151" spans="1:29" x14ac:dyDescent="0.25">
      <c r="A1151" t="str">
        <f>feed!A1151</f>
        <v>Corduene</v>
      </c>
      <c r="B1151" t="str">
        <f>feed!B1151</f>
        <v>Alexander Winter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Poor</v>
      </c>
      <c r="J1151">
        <f>SUMPRODUCT(MID(0&amp;feed!J1151,LARGE(INDEX(ISNUMBER(--MID(feed!J1151,ROW($1:$19),1))*
ROW($1:$19),0),ROW($1:$19))+1,1)*10^ROW($1:$19)/10)</f>
        <v>158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309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Southern Africa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http://blocgame.com/stats.php?id=62173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19250</v>
      </c>
      <c r="AA1151" s="8">
        <f>V1151/N1151</f>
        <v>64.724919093851128</v>
      </c>
      <c r="AB1151" s="4">
        <f>N1151/6</f>
        <v>51.5</v>
      </c>
      <c r="AC1151" s="4">
        <f>V1151/6</f>
        <v>3333.3333333333335</v>
      </c>
    </row>
    <row r="1152" spans="1:29" x14ac:dyDescent="0.25">
      <c r="A1152" t="str">
        <f>feed!A1152</f>
        <v>Kanye2020</v>
      </c>
      <c r="B1152" t="str">
        <f>feed!B1152</f>
        <v>average_joe145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151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309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Gran Colombia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http://blocgame.com/stats.php?id=65089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19250</v>
      </c>
      <c r="AA1152" s="8">
        <f>V1152/N1152</f>
        <v>64.724919093851128</v>
      </c>
      <c r="AB1152" s="4">
        <f>N1152/6</f>
        <v>51.5</v>
      </c>
      <c r="AC1152" s="4">
        <f>V1152/6</f>
        <v>3333.3333333333335</v>
      </c>
    </row>
    <row r="1153" spans="1:29" x14ac:dyDescent="0.25">
      <c r="A1153" t="str">
        <f>feed!A1153</f>
        <v>Mehrheiz</v>
      </c>
      <c r="B1153" t="str">
        <f>feed!B1153</f>
        <v>Erich von Kohler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Gandhi-like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Poor</v>
      </c>
      <c r="J1153">
        <f>SUMPRODUCT(MID(0&amp;feed!J1153,LARGE(INDEX(ISNUMBER(--MID(feed!J1153,ROW($1:$19),1))*
ROW($1:$19),0),ROW($1:$19))+1,1)*10^ROW($1:$19)/10)</f>
        <v>151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309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Amazonia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http://blocgame.com/stats.php?id=65090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19250</v>
      </c>
      <c r="AA1153" s="8">
        <f>V1153/N1153</f>
        <v>64.724919093851128</v>
      </c>
      <c r="AB1153" s="4">
        <f>N1153/6</f>
        <v>51.5</v>
      </c>
      <c r="AC1153" s="4">
        <f>V1153/6</f>
        <v>3333.3333333333335</v>
      </c>
    </row>
    <row r="1154" spans="1:29" x14ac:dyDescent="0.25">
      <c r="A1154">
        <f>feed!A1154</f>
        <v>2690</v>
      </c>
      <c r="B1154">
        <f>feed!B1154</f>
        <v>2690</v>
      </c>
      <c r="C1154">
        <f>feed!C1154</f>
        <v>0</v>
      </c>
      <c r="D1154">
        <f>SUMPRODUCT(MID(0&amp;feed!D1154,LARGE(INDEX(ISNUMBER(--MID(feed!D1154,ROW($1:$19),1))*
ROW($1:$19),0),ROW($1:$19))+1,1)*10^ROW($1:$19)/10)</f>
        <v>8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76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309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Mesopotamia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1154" t="str">
        <f>feed!U1154</f>
        <v>http://blocgame.com/stats.php?id=65180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18650</v>
      </c>
      <c r="AA1154" s="8">
        <f>V1154/N1154</f>
        <v>62.783171521035598</v>
      </c>
      <c r="AB1154" s="4">
        <f>N1154/6</f>
        <v>51.5</v>
      </c>
      <c r="AC1154" s="4">
        <f>V1154/6</f>
        <v>3233.3333333333335</v>
      </c>
    </row>
    <row r="1155" spans="1:29" x14ac:dyDescent="0.25">
      <c r="A1155" t="str">
        <f>feed!A1155</f>
        <v>The inquisitors</v>
      </c>
      <c r="B1155" t="str">
        <f>feed!B1155</f>
        <v>inquisiters</v>
      </c>
      <c r="C1155">
        <f>feed!C1155</f>
        <v>0</v>
      </c>
      <c r="D1155">
        <f>SUMPRODUCT(MID(0&amp;feed!D1155,LARGE(INDEX(ISNUMBER(--MID(feed!D1155,ROW($1:$19),1))*
ROW($1:$19),0),ROW($1:$19))+1,1)*10^ROW($1:$19)/10)</f>
        <v>24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Good</v>
      </c>
      <c r="J1155">
        <f>SUMPRODUCT(MID(0&amp;feed!J1155,LARGE(INDEX(ISNUMBER(--MID(feed!J1155,ROW($1:$19),1))*
ROW($1:$19),0),ROW($1:$19))+1,1)*10^ROW($1:$19)/10)</f>
        <v>10</v>
      </c>
      <c r="K1155">
        <f>SUMPRODUCT(MID(0&amp;feed!K1155,LARGE(INDEX(ISNUMBER(--MID(feed!K1155,ROW($1:$19),1))*
ROW($1:$19),0),ROW($1:$19))+1,1)*10^ROW($1:$19)/10)</f>
        <v>3</v>
      </c>
      <c r="L1155">
        <f>SUMPRODUCT(MID(0&amp;feed!L1155,LARGE(INDEX(ISNUMBER(--MID(feed!L1155,ROW($1:$19),1))*
ROW($1:$19),0),ROW($1:$19))+1,1)*10^ROW($1:$19)/10)</f>
        <v>1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309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Pacific Rim</v>
      </c>
      <c r="U1155" t="str">
        <f>feed!S1155</f>
        <v>United States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http://blocgame.com/stats.php?id=65222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18500</v>
      </c>
      <c r="AA1155" s="8">
        <f>V1155/N1155</f>
        <v>64.724919093851128</v>
      </c>
      <c r="AB1155" s="4">
        <f>N1155/6</f>
        <v>51.5</v>
      </c>
      <c r="AC1155" s="4">
        <f>V1155/6</f>
        <v>3333.3333333333335</v>
      </c>
    </row>
    <row r="1156" spans="1:29" x14ac:dyDescent="0.25">
      <c r="A1156" t="str">
        <f>feed!A1156</f>
        <v>New Guineaa</v>
      </c>
      <c r="B1156" t="str">
        <f>feed!B1156</f>
        <v>kemwe</v>
      </c>
      <c r="C1156">
        <f>feed!C1156</f>
        <v>0</v>
      </c>
      <c r="D1156">
        <f>SUMPRODUCT(MID(0&amp;feed!D1156,LARGE(INDEX(ISNUMBER(--MID(feed!D1156,ROW($1:$19),1))*
ROW($1:$19),0),ROW($1:$19))+1,1)*10^ROW($1:$19)/10)</f>
        <v>9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17</v>
      </c>
      <c r="K1156">
        <f>SUMPRODUCT(MID(0&amp;feed!K1156,LARGE(INDEX(ISNUMBER(--MID(feed!K1156,ROW($1:$19),1))*
ROW($1:$19),0),ROW($1:$19))+1,1)*10^ROW($1:$19)/10)</f>
        <v>6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309</v>
      </c>
      <c r="O1156">
        <f>SUMPRODUCT(MID(0&amp;feed!O1156,LARGE(INDEX(ISNUMBER(--MID(feed!O1156,ROW($1:$5),1))*
ROW($1:$5),0),ROW($1:$5))+1,1)*10^ROW($1:$5)/10)</f>
        <v>198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Guinea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1156" t="str">
        <f>feed!U1156</f>
        <v>http://blocgame.com/stats.php?id=65239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16878</v>
      </c>
      <c r="AA1156" s="8">
        <f>V1156/N1156</f>
        <v>63.116504854368934</v>
      </c>
      <c r="AB1156" s="4">
        <f>N1156/6</f>
        <v>51.5</v>
      </c>
      <c r="AC1156" s="4">
        <f>V1156/6</f>
        <v>3250.5</v>
      </c>
    </row>
    <row r="1157" spans="1:29" x14ac:dyDescent="0.25">
      <c r="A1157" t="str">
        <f>feed!A1157</f>
        <v>Amazona</v>
      </c>
      <c r="B1157" t="str">
        <f>feed!B1157</f>
        <v>KarloSpa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Gandhi-like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Poor</v>
      </c>
      <c r="J1157">
        <f>SUMPRODUCT(MID(0&amp;feed!J1157,LARGE(INDEX(ISNUMBER(--MID(feed!J1157,ROW($1:$19),1))*
ROW($1:$19),0),ROW($1:$19))+1,1)*10^ROW($1:$19)/10)</f>
        <v>46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308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Amazonia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http://blocgame.com/stats.php?id=59861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19250</v>
      </c>
      <c r="AA1157" s="8">
        <f>V1157/N1157</f>
        <v>64.935064935064929</v>
      </c>
      <c r="AB1157" s="4">
        <f>N1157/6</f>
        <v>51.333333333333336</v>
      </c>
      <c r="AC1157" s="4">
        <f>V1157/6</f>
        <v>3333.3333333333335</v>
      </c>
    </row>
    <row r="1158" spans="1:29" x14ac:dyDescent="0.25">
      <c r="A1158" t="str">
        <f>feed!A1158</f>
        <v>Misto</v>
      </c>
      <c r="B1158" t="str">
        <f>feed!B1158</f>
        <v>Polly21</v>
      </c>
      <c r="C1158">
        <f>feed!C1158</f>
        <v>0</v>
      </c>
      <c r="D1158">
        <f>SUMPRODUCT(MID(0&amp;feed!D1158,LARGE(INDEX(ISNUMBER(--MID(feed!D1158,ROW($1:$19),1))*
ROW($1:$19),0),ROW($1:$19))+1,1)*10^ROW($1:$19)/10)</f>
        <v>2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99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308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Amazonia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58" t="str">
        <f>feed!U1158</f>
        <v>http://blocgame.com/stats.php?id=64812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18050</v>
      </c>
      <c r="AA1158" s="8">
        <f>V1158/N1158</f>
        <v>61.038961038961041</v>
      </c>
      <c r="AB1158" s="4">
        <f>N1158/6</f>
        <v>51.333333333333336</v>
      </c>
      <c r="AC1158" s="4">
        <f>V1158/6</f>
        <v>3133.3333333333335</v>
      </c>
    </row>
    <row r="1159" spans="1:29" x14ac:dyDescent="0.25">
      <c r="A1159" t="str">
        <f>feed!A1159</f>
        <v>Clafodia</v>
      </c>
      <c r="B1159" t="str">
        <f>feed!B1159</f>
        <v>Albï¿½niz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87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308</v>
      </c>
      <c r="O1159">
        <f>SUMPRODUCT(MID(0&amp;feed!O1159,LARGE(INDEX(ISNUMBER(--MID(feed!O1159,ROW($1:$5),1))*
ROW($1:$5),0),ROW($1:$5))+1,1)*10^ROW($1:$5)/10)</f>
        <v>4537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Mesopotamia</v>
      </c>
      <c r="U1159" t="str">
        <f>feed!S1159</f>
        <v>Soviet Union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http://blocgame.com/stats.php?id=65127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64.935064935064929</v>
      </c>
      <c r="AB1159" s="4">
        <f>N1159/6</f>
        <v>51.333333333333336</v>
      </c>
      <c r="AC1159" s="4">
        <f>V1159/6</f>
        <v>3333.3333333333335</v>
      </c>
    </row>
    <row r="1160" spans="1:29" x14ac:dyDescent="0.25">
      <c r="A1160" t="str">
        <f>feed!A1160</f>
        <v>iraandsai</v>
      </c>
      <c r="B1160" t="str">
        <f>feed!B1160</f>
        <v>saifulnizam</v>
      </c>
      <c r="C1160">
        <f>feed!C1160</f>
        <v>0</v>
      </c>
      <c r="D1160">
        <f>SUMPRODUCT(MID(0&amp;feed!D1160,LARGE(INDEX(ISNUMBER(--MID(feed!D1160,ROW($1:$19),1))*
ROW($1:$19),0),ROW($1:$19))+1,1)*10^ROW($1:$19)/10)</f>
        <v>25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19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1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308</v>
      </c>
      <c r="O1160">
        <f>SUMPRODUCT(MID(0&amp;feed!O1160,LARGE(INDEX(ISNUMBER(--MID(feed!O1160,ROW($1:$5),1))*
ROW($1:$5),0),ROW($1:$5))+1,1)*10^ROW($1:$5)/10)</f>
        <v>384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Indochina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http://blocgame.com/stats.php?id=65232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18875</v>
      </c>
      <c r="AA1160" s="8">
        <f>V1160/N1160</f>
        <v>64.935064935064929</v>
      </c>
      <c r="AB1160" s="4">
        <f>N1160/6</f>
        <v>51.333333333333336</v>
      </c>
      <c r="AC1160" s="4">
        <f>V1160/6</f>
        <v>3333.3333333333335</v>
      </c>
    </row>
    <row r="1161" spans="1:29" x14ac:dyDescent="0.25">
      <c r="A1161" t="str">
        <f>feed!A1161</f>
        <v>SKYTRAIL</v>
      </c>
      <c r="B1161" t="str">
        <f>feed!B1161</f>
        <v>Mohdnizarudin</v>
      </c>
      <c r="C1161" t="str">
        <f>feed!C1161</f>
        <v>PIRATES</v>
      </c>
      <c r="D1161">
        <f>SUMPRODUCT(MID(0&amp;feed!D1161,LARGE(INDEX(ISNUMBER(--MID(feed!D1161,ROW($1:$19),1))*
ROW($1:$19),0),ROW($1:$19))+1,1)*10^ROW($1:$19)/10)</f>
        <v>9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1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10</v>
      </c>
      <c r="K1161">
        <f>SUMPRODUCT(MID(0&amp;feed!K1161,LARGE(INDEX(ISNUMBER(--MID(feed!K1161,ROW($1:$19),1))*
ROW($1:$19),0),ROW($1:$19))+1,1)*10^ROW($1:$19)/10)</f>
        <v>4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307</v>
      </c>
      <c r="O1161">
        <f>SUMPRODUCT(MID(0&amp;feed!O1161,LARGE(INDEX(ISNUMBER(--MID(feed!O1161,ROW($1:$5),1))*
ROW($1:$5),0),ROW($1:$5))+1,1)*10^ROW($1:$5)/10)</f>
        <v>402</v>
      </c>
      <c r="P1161" t="str">
        <f>feed!P1161</f>
        <v>Near Depletion</v>
      </c>
      <c r="Q1161">
        <f>IF(P1161=0,40, IF(P1161="Depleted",0, IF(P1161="Near Depletion",10, IF(P1161="Plentiful",70, IF(P1161="Untapped",90,"Error")))))</f>
        <v>10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Gran Colombia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http://blocgame.com/stats.php?id=64995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17000</v>
      </c>
      <c r="AA1161" s="8">
        <f>V1161/N1161</f>
        <v>65.146579804560261</v>
      </c>
      <c r="AB1161" s="4">
        <f>N1161/6</f>
        <v>51.166666666666664</v>
      </c>
      <c r="AC1161" s="4">
        <f>V1161/6</f>
        <v>3333.3333333333335</v>
      </c>
    </row>
    <row r="1162" spans="1:29" x14ac:dyDescent="0.25">
      <c r="A1162" t="str">
        <f>feed!A1162</f>
        <v>Avlakani</v>
      </c>
      <c r="B1162" t="str">
        <f>feed!B1162</f>
        <v>Dementi Fomin</v>
      </c>
      <c r="C1162">
        <f>feed!C1162</f>
        <v>0</v>
      </c>
      <c r="D1162">
        <f>SUMPRODUCT(MID(0&amp;feed!D1162,LARGE(INDEX(ISNUMBER(--MID(feed!D1162,ROW($1:$19),1))*
ROW($1:$19),0),ROW($1:$19))+1,1)*10^ROW($1:$19)/10)</f>
        <v>24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Good</v>
      </c>
      <c r="J1162">
        <f>SUMPRODUCT(MID(0&amp;feed!J1162,LARGE(INDEX(ISNUMBER(--MID(feed!J1162,ROW($1:$19),1))*
ROW($1:$19),0),ROW($1:$19))+1,1)*10^ROW($1:$19)/10)</f>
        <v>145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306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Mesopotamia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http://blocgame.com/stats.php?id=55909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18500</v>
      </c>
      <c r="AA1162" s="8">
        <f>V1162/N1162</f>
        <v>65.359477124183002</v>
      </c>
      <c r="AB1162" s="4">
        <f>N1162/6</f>
        <v>51</v>
      </c>
      <c r="AC1162" s="4">
        <f>V1162/6</f>
        <v>3333.3333333333335</v>
      </c>
    </row>
    <row r="1163" spans="1:29" x14ac:dyDescent="0.25">
      <c r="A1163" t="str">
        <f>feed!A1163</f>
        <v>Sovietistan</v>
      </c>
      <c r="B1163" t="str">
        <f>feed!B1163</f>
        <v>Russian Guyovich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7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306</v>
      </c>
      <c r="O1163">
        <f>SUMPRODUCT(MID(0&amp;feed!O1163,LARGE(INDEX(ISNUMBER(--MID(feed!O1163,ROW($1:$5),1))*
ROW($1:$5),0),ROW($1:$5))+1,1)*10^ROW($1:$5)/10)</f>
        <v>1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Persia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http://blocgame.com/stats.php?id=65241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18500</v>
      </c>
      <c r="AA1163" s="8">
        <f>V1163/N1163</f>
        <v>65.359477124183002</v>
      </c>
      <c r="AB1163" s="4">
        <f>N1163/6</f>
        <v>51</v>
      </c>
      <c r="AC1163" s="4">
        <f>V1163/6</f>
        <v>3333.3333333333335</v>
      </c>
    </row>
    <row r="1164" spans="1:29" x14ac:dyDescent="0.25">
      <c r="A1164" t="str">
        <f>feed!A1164</f>
        <v>Dougherty</v>
      </c>
      <c r="B1164" t="str">
        <f>feed!B1164</f>
        <v>BryanDGuy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306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Mesoamerica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http://blocgame.com/stats.php?id=65244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18875</v>
      </c>
      <c r="AA1164" s="8">
        <f>V1164/N1164</f>
        <v>65.359477124183002</v>
      </c>
      <c r="AB1164" s="4">
        <f>N1164/6</f>
        <v>51</v>
      </c>
      <c r="AC1164" s="4">
        <f>V1164/6</f>
        <v>3333.3333333333335</v>
      </c>
    </row>
    <row r="1165" spans="1:29" x14ac:dyDescent="0.25">
      <c r="A1165" t="str">
        <f>feed!A1165</f>
        <v>Banderastan</v>
      </c>
      <c r="B1165" t="str">
        <f>feed!B1165</f>
        <v>krap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11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Congo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http://blocgame.com/stats.php?id=58213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feed!A1166</f>
        <v>Naziokia</v>
      </c>
      <c r="B1166" t="str">
        <f>feed!B1166</f>
        <v>floda retlih</v>
      </c>
      <c r="C1166">
        <f>feed!C1166</f>
        <v>0</v>
      </c>
      <c r="D1166">
        <f>SUMPRODUCT(MID(0&amp;feed!D1166,LARGE(INDEX(ISNUMBER(--MID(feed!D1166,ROW($1:$19),1))*
ROW($1:$19),0),ROW($1:$19))+1,1)*10^ROW($1:$19)/10)</f>
        <v>35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Good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Good</v>
      </c>
      <c r="J1166">
        <f>SUMPRODUCT(MID(0&amp;feed!J1166,LARGE(INDEX(ISNUMBER(--MID(feed!J1166,ROW($1:$19),1))*
ROW($1:$19),0),ROW($1:$19))+1,1)*10^ROW($1:$19)/10)</f>
        <v>34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http://blocgame.com/stats.php?id=65209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19250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feed!A1167</f>
        <v>Asgardian</v>
      </c>
      <c r="B1167" t="str">
        <f>feed!B1167</f>
        <v>nilmadini</v>
      </c>
      <c r="C1167">
        <f>feed!C1167</f>
        <v>0</v>
      </c>
      <c r="D1167">
        <f>SUMPRODUCT(MID(0&amp;feed!D1167,LARGE(INDEX(ISNUMBER(--MID(feed!D1167,ROW($1:$19),1))*
ROW($1:$19),0),ROW($1:$19))+1,1)*10^ROW($1:$19)/10)</f>
        <v>25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12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1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Pacific Rim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http://blocgame.com/stats.php?id=65243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18500</v>
      </c>
      <c r="AA1167" s="8">
        <f>V1167/N1167</f>
        <v>65.573770491803273</v>
      </c>
      <c r="AB1167" s="4">
        <f>N1167/6</f>
        <v>50.833333333333336</v>
      </c>
      <c r="AC1167" s="4">
        <f>V1167/6</f>
        <v>3333.3333333333335</v>
      </c>
    </row>
    <row r="1168" spans="1:29" x14ac:dyDescent="0.25">
      <c r="A1168" t="str">
        <f>feed!A1168</f>
        <v>Tasakiman</v>
      </c>
      <c r="B1168" t="str">
        <f>feed!B1168</f>
        <v>PlasmaticNuke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12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305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China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http://blocgame.com/stats.php?id=65245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19250</v>
      </c>
      <c r="AA1168" s="8">
        <f>V1168/N1168</f>
        <v>65.573770491803273</v>
      </c>
      <c r="AB1168" s="4">
        <f>N1168/6</f>
        <v>50.833333333333336</v>
      </c>
      <c r="AC1168" s="4">
        <f>V1168/6</f>
        <v>3333.3333333333335</v>
      </c>
    </row>
    <row r="1169" spans="1:29" x14ac:dyDescent="0.25">
      <c r="A1169" t="str">
        <f>feed!A1169</f>
        <v>Benloa</v>
      </c>
      <c r="B1169" t="str">
        <f>feed!B1169</f>
        <v>Ben867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305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Pacific Rim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http://blocgame.com/stats.php?id=65246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19250</v>
      </c>
      <c r="AA1169" s="8">
        <f>V1169/N1169</f>
        <v>65.573770491803273</v>
      </c>
      <c r="AB1169" s="4">
        <f>N1169/6</f>
        <v>50.833333333333336</v>
      </c>
      <c r="AC1169" s="4">
        <f>V1169/6</f>
        <v>3333.3333333333335</v>
      </c>
    </row>
    <row r="1170" spans="1:29" x14ac:dyDescent="0.25">
      <c r="A1170" t="str">
        <f>feed!A1170</f>
        <v>Sectoria</v>
      </c>
      <c r="B1170" t="str">
        <f>feed!B1170</f>
        <v>SkwishE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305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Mesoamerica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http://blocgame.com/stats.php?id=65247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19250</v>
      </c>
      <c r="AA1170" s="8">
        <f>V1170/N1170</f>
        <v>65.573770491803273</v>
      </c>
      <c r="AB1170" s="4">
        <f>N1170/6</f>
        <v>50.833333333333336</v>
      </c>
      <c r="AC1170" s="4">
        <f>V1170/6</f>
        <v>3333.3333333333335</v>
      </c>
    </row>
    <row r="1171" spans="1:29" x14ac:dyDescent="0.25">
      <c r="A1171" t="str">
        <f>feed!A1171</f>
        <v>Comeau</v>
      </c>
      <c r="B1171" t="str">
        <f>feed!B1171</f>
        <v>TheUltimateM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159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304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Pacific Rim</v>
      </c>
      <c r="U1171" t="str">
        <f>feed!S1171</f>
        <v>United States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http://blocgame.com/stats.php?id=64039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19250</v>
      </c>
      <c r="AA1171" s="8">
        <f>V1171/N1171</f>
        <v>65.78947368421052</v>
      </c>
      <c r="AB1171" s="4">
        <f>N1171/6</f>
        <v>50.666666666666664</v>
      </c>
      <c r="AC1171" s="4">
        <f>V1171/6</f>
        <v>3333.3333333333335</v>
      </c>
    </row>
    <row r="1172" spans="1:29" x14ac:dyDescent="0.25">
      <c r="A1172" t="str">
        <f>feed!A1172</f>
        <v>beyondthesummit</v>
      </c>
      <c r="B1172" t="str">
        <f>feed!B1172</f>
        <v>beyondthesummit</v>
      </c>
      <c r="C1172">
        <f>feed!C1172</f>
        <v>0</v>
      </c>
      <c r="D1172">
        <f>SUMPRODUCT(MID(0&amp;feed!D1172,LARGE(INDEX(ISNUMBER(--MID(feed!D1172,ROW($1:$19),1))*
ROW($1:$19),0),ROW($1:$19))+1,1)*10^ROW($1:$19)/10)</f>
        <v>6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Undisciplined Rabble</v>
      </c>
      <c r="J1172">
        <f>SUMPRODUCT(MID(0&amp;feed!J1172,LARGE(INDEX(ISNUMBER(--MID(feed!J1172,ROW($1:$19),1))*
ROW($1:$19),0),ROW($1:$19))+1,1)*10^ROW($1:$19)/10)</f>
        <v>15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303</v>
      </c>
      <c r="O1172">
        <f>SUMPRODUCT(MID(0&amp;feed!O1172,LARGE(INDEX(ISNUMBER(--MID(feed!O1172,ROW($1:$5),1))*
ROW($1:$5),0),ROW($1:$5))+1,1)*10^ROW($1:$5)/10)</f>
        <v>1619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Atlas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172" t="str">
        <f>feed!U1172</f>
        <v>http://blocgame.com/stats.php?id=64320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17825</v>
      </c>
      <c r="AA1172" s="8">
        <f>V1172/N1172</f>
        <v>65.016501650165011</v>
      </c>
      <c r="AB1172" s="4">
        <f>N1172/6</f>
        <v>50.5</v>
      </c>
      <c r="AC1172" s="4">
        <f>V1172/6</f>
        <v>3283.3333333333335</v>
      </c>
    </row>
    <row r="1173" spans="1:29" x14ac:dyDescent="0.25">
      <c r="A1173" t="str">
        <f>feed!A1173</f>
        <v>COIN Operations</v>
      </c>
      <c r="B1173" t="str">
        <f>feed!B1173</f>
        <v>Super Tucano</v>
      </c>
      <c r="C1173">
        <f>feed!C1173</f>
        <v>0</v>
      </c>
      <c r="D1173">
        <f>SUMPRODUCT(MID(0&amp;feed!D1173,LARGE(INDEX(ISNUMBER(--MID(feed!D1173,ROW($1:$19),1))*
ROW($1:$19),0),ROW($1:$19))+1,1)*10^ROW($1:$19)/10)</f>
        <v>10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Angelic</v>
      </c>
      <c r="H1173">
        <f>SUMPRODUCT(MID(0&amp;feed!H1173,LARGE(INDEX(ISNUMBER(--MID(feed!H1173,ROW($1:$1),1))*
ROW($1:$1),0),ROW($1:$1))+1,1)*10^ROW($1:$1)/10)</f>
        <v>1</v>
      </c>
      <c r="I1173" t="str">
        <f>feed!I1173</f>
        <v>Good</v>
      </c>
      <c r="J1173">
        <f>SUMPRODUCT(MID(0&amp;feed!J1173,LARGE(INDEX(ISNUMBER(--MID(feed!J1173,ROW($1:$19),1))*
ROW($1:$19),0),ROW($1:$19))+1,1)*10^ROW($1:$19)/10)</f>
        <v>87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303</v>
      </c>
      <c r="O1173">
        <f>SUMPRODUCT(MID(0&amp;feed!O1173,LARGE(INDEX(ISNUMBER(--MID(feed!O1173,ROW($1:$5),1))*
ROW($1:$5),0),ROW($1:$5))+1,1)*10^ROW($1:$5)/10)</f>
        <v>1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The Subcontinent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1173" t="str">
        <f>feed!U1173</f>
        <v>http://blocgame.com/stats.php?id=65035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14107</v>
      </c>
      <c r="AA1173" s="8">
        <f>V1173/N1173</f>
        <v>55.221122112211219</v>
      </c>
      <c r="AB1173" s="4">
        <f>N1173/6</f>
        <v>50.5</v>
      </c>
      <c r="AC1173" s="4">
        <f>V1173/6</f>
        <v>2788.6666666666665</v>
      </c>
    </row>
    <row r="1174" spans="1:29" x14ac:dyDescent="0.25">
      <c r="A1174" t="str">
        <f>feed!A1174</f>
        <v>BrownPeople</v>
      </c>
      <c r="B1174" t="str">
        <f>feed!B1174</f>
        <v>Nightman</v>
      </c>
      <c r="C1174" t="str">
        <f>feed!C1174</f>
        <v>Socialist Arab Union</v>
      </c>
      <c r="D1174">
        <f>SUMPRODUCT(MID(0&amp;feed!D1174,LARGE(INDEX(ISNUMBER(--MID(feed!D1174,ROW($1:$19),1))*
ROW($1:$19),0),ROW($1:$19))+1,1)*10^ROW($1:$19)/10)</f>
        <v>198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Angelic</v>
      </c>
      <c r="H1174">
        <f>SUMPRODUCT(MID(0&amp;feed!H1174,LARGE(INDEX(ISNUMBER(--MID(feed!H1174,ROW($1:$1),1))*
ROW($1:$1),0),ROW($1:$1))+1,1)*10^ROW($1:$1)/10)</f>
        <v>1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11</v>
      </c>
      <c r="K1174">
        <f>SUMPRODUCT(MID(0&amp;feed!K1174,LARGE(INDEX(ISNUMBER(--MID(feed!K1174,ROW($1:$19),1))*
ROW($1:$19),0),ROW($1:$19))+1,1)*10^ROW($1:$19)/10)</f>
        <v>11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302</v>
      </c>
      <c r="O1174">
        <f>SUMPRODUCT(MID(0&amp;feed!O1174,LARGE(INDEX(ISNUMBER(--MID(feed!O1174,ROW($1:$5),1))*
ROW($1:$5),0),ROW($1:$5))+1,1)*10^ROW($1:$5)/10)</f>
        <v>49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feed!R1174</f>
        <v>East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1174" t="str">
        <f>feed!U1174</f>
        <v>http://blocgame.com/stats.php?id=64484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8719</v>
      </c>
      <c r="AA1174" s="8">
        <f>V1174/N1174</f>
        <v>45.013245033112582</v>
      </c>
      <c r="AB1174" s="4">
        <f>N1174/6</f>
        <v>50.333333333333336</v>
      </c>
      <c r="AC1174" s="4">
        <f>V1174/6</f>
        <v>2265.6666666666665</v>
      </c>
    </row>
    <row r="1175" spans="1:29" x14ac:dyDescent="0.25">
      <c r="A1175" t="str">
        <f>feed!A1175</f>
        <v>Imperialismo</v>
      </c>
      <c r="B1175" t="str">
        <f>feed!B1175</f>
        <v>Julius Olgun</v>
      </c>
      <c r="C1175">
        <f>feed!C1175</f>
        <v>0</v>
      </c>
      <c r="D1175">
        <f>SUMPRODUCT(MID(0&amp;feed!D1175,LARGE(INDEX(ISNUMBER(--MID(feed!D1175,ROW($1:$19),1))*
ROW($1:$19),0),ROW($1:$19))+1,1)*10^ROW($1:$19)/10)</f>
        <v>6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Angelic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84</v>
      </c>
      <c r="K1175">
        <f>SUMPRODUCT(MID(0&amp;feed!K1175,LARGE(INDEX(ISNUMBER(--MID(feed!K1175,ROW($1:$19),1))*
ROW($1:$19),0),ROW($1:$19))+1,1)*10^ROW($1:$19)/10)</f>
        <v>3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302</v>
      </c>
      <c r="O1175">
        <f>SUMPRODUCT(MID(0&amp;feed!O1175,LARGE(INDEX(ISNUMBER(--MID(feed!O1175,ROW($1:$5),1))*
ROW($1:$5),0),ROW($1:$5))+1,1)*10^ROW($1:$5)/10)</f>
        <v>1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Caribbean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175" t="str">
        <f>feed!U1175</f>
        <v>http://blocgame.com/stats.php?id=65147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14510</v>
      </c>
      <c r="AA1175" s="8">
        <f>V1175/N1175</f>
        <v>53.013245033112582</v>
      </c>
      <c r="AB1175" s="4">
        <f>N1175/6</f>
        <v>50.333333333333336</v>
      </c>
      <c r="AC1175" s="4">
        <f>V1175/6</f>
        <v>2668.3333333333335</v>
      </c>
    </row>
    <row r="1176" spans="1:29" x14ac:dyDescent="0.25">
      <c r="A1176" t="str">
        <f>feed!A1176</f>
        <v>Exonow</v>
      </c>
      <c r="B1176" t="str">
        <f>feed!B1176</f>
        <v>Exonow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Angelic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94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302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China</v>
      </c>
      <c r="U1176" t="str">
        <f>feed!S1176</f>
        <v>Soviet Union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http://blocgame.com/stats.php?id=65159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19250</v>
      </c>
      <c r="AA1176" s="8">
        <f>V1176/N1176</f>
        <v>66.225165562913901</v>
      </c>
      <c r="AB1176" s="4">
        <f>N1176/6</f>
        <v>50.333333333333336</v>
      </c>
      <c r="AC1176" s="4">
        <f>V1176/6</f>
        <v>3333.3333333333335</v>
      </c>
    </row>
    <row r="1177" spans="1:29" x14ac:dyDescent="0.25">
      <c r="A1177" t="str">
        <f>feed!A1177</f>
        <v>Aldafhera</v>
      </c>
      <c r="B1177" t="str">
        <f>feed!B1177</f>
        <v>V826D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300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East Indies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http://blocgame.com/stats.php?id=62062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19250</v>
      </c>
      <c r="AA1177" s="8">
        <f>V1177/N1177</f>
        <v>66.666666666666671</v>
      </c>
      <c r="AB1177" s="4">
        <f>N1177/6</f>
        <v>50</v>
      </c>
      <c r="AC1177" s="4">
        <f>V1177/6</f>
        <v>3333.3333333333335</v>
      </c>
    </row>
    <row r="1178" spans="1:29" x14ac:dyDescent="0.25">
      <c r="A1178" t="str">
        <f>feed!A1178</f>
        <v>Daranama</v>
      </c>
      <c r="B1178" t="str">
        <f>feed!B1178</f>
        <v>OldNemo.pl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2</v>
      </c>
      <c r="K1178">
        <f>SUMPRODUCT(MID(0&amp;feed!K1178,LARGE(INDEX(ISNUMBER(--MID(feed!K1178,ROW($1:$19),1))*
ROW($1:$19),0),ROW($1:$19))+1,1)*10^ROW($1:$19)/10)</f>
        <v>3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300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Caribbean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http://blocgame.com/stats.php?id=65248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18875</v>
      </c>
      <c r="AA1178" s="8">
        <f>V1178/N1178</f>
        <v>66.666666666666671</v>
      </c>
      <c r="AB1178" s="4">
        <f>N1178/6</f>
        <v>50</v>
      </c>
      <c r="AC1178" s="4">
        <f>V1178/6</f>
        <v>3333.3333333333335</v>
      </c>
    </row>
    <row r="1179" spans="1:29" x14ac:dyDescent="0.25">
      <c r="A1179" t="str">
        <f>feed!A1179</f>
        <v>Kestrel</v>
      </c>
      <c r="B1179" t="str">
        <f>feed!B1179</f>
        <v>elvarg452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404891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Pacific Rim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http://blocgame.com/stats.php?id=65249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19250</v>
      </c>
      <c r="AA1179" s="8">
        <f>V1179/N1179</f>
        <v>66.666666666666671</v>
      </c>
      <c r="AB1179" s="4">
        <f>N1179/6</f>
        <v>50</v>
      </c>
      <c r="AC1179" s="4">
        <f>V1179/6</f>
        <v>3333.3333333333335</v>
      </c>
    </row>
    <row r="1180" spans="1:29" x14ac:dyDescent="0.25">
      <c r="A1180" t="str">
        <f>feed!A1180</f>
        <v>Ayiti kiskeya</v>
      </c>
      <c r="B1180" t="str">
        <f>feed!B1180</f>
        <v>Tantou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80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299</v>
      </c>
      <c r="O1180">
        <f>SUMPRODUCT(MID(0&amp;feed!O1180,LARGE(INDEX(ISNUMBER(--MID(feed!O1180,ROW($1:$5),1))*
ROW($1:$5),0),ROW($1:$5))+1,1)*10^ROW($1:$5)/10)</f>
        <v>87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Caribbean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http://blocgame.com/stats.php?id=65176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66.889632107023417</v>
      </c>
      <c r="AB1180" s="4">
        <f>N1180/6</f>
        <v>49.833333333333336</v>
      </c>
      <c r="AC1180" s="4">
        <f>V1180/6</f>
        <v>3333.3333333333335</v>
      </c>
    </row>
    <row r="1181" spans="1:29" x14ac:dyDescent="0.25">
      <c r="A1181" t="str">
        <f>feed!A1181</f>
        <v>mold</v>
      </c>
      <c r="B1181" t="str">
        <f>feed!B1181</f>
        <v>moldypotato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163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China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http://blocgame.com/stats.php?id=65076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67.114093959731548</v>
      </c>
      <c r="AB1181" s="4">
        <f>N1181/6</f>
        <v>49.666666666666664</v>
      </c>
      <c r="AC1181" s="4">
        <f>V1181/6</f>
        <v>3333.3333333333335</v>
      </c>
    </row>
    <row r="1182" spans="1:29" x14ac:dyDescent="0.25">
      <c r="A1182" t="str">
        <f>feed!A1182</f>
        <v>Ebica</v>
      </c>
      <c r="B1182" t="str">
        <f>feed!B1182</f>
        <v>Supreme Commander II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161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Southern Africa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http://blocgame.com/stats.php?id=65080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x14ac:dyDescent="0.25">
      <c r="A1183" t="str">
        <f>feed!A1183</f>
        <v>Koran</v>
      </c>
      <c r="B1183" t="str">
        <f>feed!B1183</f>
        <v>Marauder102</v>
      </c>
      <c r="C1183">
        <f>feed!C1183</f>
        <v>0</v>
      </c>
      <c r="D1183">
        <f>SUMPRODUCT(MID(0&amp;feed!D1183,LARGE(INDEX(ISNUMBER(--MID(feed!D1183,ROW($1:$19),1))*
ROW($1:$19),0),ROW($1:$19))+1,1)*10^ROW($1:$19)/10)</f>
        <v>18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Nice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Good</v>
      </c>
      <c r="J1183">
        <f>SUMPRODUCT(MID(0&amp;feed!J1183,LARGE(INDEX(ISNUMBER(--MID(feed!J1183,ROW($1:$19),1))*
ROW($1:$19),0),ROW($1:$19))+1,1)*10^ROW($1:$19)/10)</f>
        <v>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3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1413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Meagre</v>
      </c>
      <c r="S1183">
        <f>IF(R1183="None",0, IF(R1183="Meagre",1.5, IF(R1183="Small",3, IF(R1183="Mediocre",4.5, IF(R1183="Somewhat Large",6, IF(R1183="Large",7.5, IF(R1183="Powerful",9, IF(R1183="Very Powerful",10,"Error"))))))))</f>
        <v>1.5</v>
      </c>
      <c r="T1183" t="str">
        <f>feed!R1183</f>
        <v>Arabia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http://blocgame.com/stats.php?id=65182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18125</v>
      </c>
      <c r="AA1183" s="8">
        <f>V1183/N1183</f>
        <v>67.114093959731548</v>
      </c>
      <c r="AB1183" s="4">
        <f>N1183/6</f>
        <v>49.666666666666664</v>
      </c>
      <c r="AC1183" s="4">
        <f>V1183/6</f>
        <v>3333.3333333333335</v>
      </c>
    </row>
    <row r="1184" spans="1:29" x14ac:dyDescent="0.25">
      <c r="A1184" t="str">
        <f>feed!A1184</f>
        <v>Whataburger</v>
      </c>
      <c r="B1184" t="str">
        <f>feed!B1184</f>
        <v>player</v>
      </c>
      <c r="C1184">
        <f>feed!C1184</f>
        <v>0</v>
      </c>
      <c r="D1184">
        <f>SUMPRODUCT(MID(0&amp;feed!D1184,LARGE(INDEX(ISNUMBER(--MID(feed!D1184,ROW($1:$19),1))*
ROW($1:$19),0),ROW($1:$19))+1,1)*10^ROW($1:$19)/10)</f>
        <v>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88</v>
      </c>
      <c r="K1184">
        <f>SUMPRODUCT(MID(0&amp;feed!K1184,LARGE(INDEX(ISNUMBER(--MID(feed!K1184,ROW($1:$19),1))*
ROW($1:$19),0),ROW($1:$19))+1,1)*10^ROW($1:$19)/10)</f>
        <v>3</v>
      </c>
      <c r="L1184">
        <f>SUMPRODUCT(MID(0&amp;feed!L1184,LARGE(INDEX(ISNUMBER(--MID(feed!L1184,ROW($1:$19),1))*
ROW($1:$19),0),ROW($1:$19))+1,1)*10^ROW($1:$19)/10)</f>
        <v>2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296</v>
      </c>
      <c r="O1184">
        <f>SUMPRODUCT(MID(0&amp;feed!O1184,LARGE(INDEX(ISNUMBER(--MID(feed!O1184,ROW($1:$5),1))*
ROW($1:$5),0),ROW($1:$5))+1,1)*10^ROW($1:$5)/10)</f>
        <v>4006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Arabia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84" t="str">
        <f>feed!U1184</f>
        <v>http://blocgame.com/stats.php?id=50913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17925</v>
      </c>
      <c r="AA1184" s="8">
        <f>V1184/N1184</f>
        <v>66.891891891891888</v>
      </c>
      <c r="AB1184" s="4">
        <f>N1184/6</f>
        <v>49.333333333333336</v>
      </c>
      <c r="AC1184" s="4">
        <f>V1184/6</f>
        <v>3300</v>
      </c>
    </row>
    <row r="1185" spans="1:29" x14ac:dyDescent="0.25">
      <c r="A1185" t="str">
        <f>feed!A1185</f>
        <v>Mures</v>
      </c>
      <c r="B1185" t="str">
        <f>feed!B1185</f>
        <v>Nimrod</v>
      </c>
      <c r="C1185">
        <f>feed!C1185</f>
        <v>0</v>
      </c>
      <c r="D1185">
        <f>SUMPRODUCT(MID(0&amp;feed!D1185,LARGE(INDEX(ISNUMBER(--MID(feed!D1185,ROW($1:$19),1))*
ROW($1:$19),0),ROW($1:$19))+1,1)*10^ROW($1:$19)/10)</f>
        <v>29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92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296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Atlas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http://blocgame.com/stats.php?id=65162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67.567567567567565</v>
      </c>
      <c r="AB1185" s="4">
        <f>N1185/6</f>
        <v>49.333333333333336</v>
      </c>
      <c r="AC1185" s="4">
        <f>V1185/6</f>
        <v>3333.3333333333335</v>
      </c>
    </row>
    <row r="1186" spans="1:29" x14ac:dyDescent="0.25">
      <c r="A1186" t="str">
        <f>feed!A1186</f>
        <v>Tenochtitlan</v>
      </c>
      <c r="B1186" t="str">
        <f>feed!B1186</f>
        <v>William Daft</v>
      </c>
      <c r="C1186">
        <f>feed!C1186</f>
        <v>0</v>
      </c>
      <c r="D1186">
        <f>SUMPRODUCT(MID(0&amp;feed!D1186,LARGE(INDEX(ISNUMBER(--MID(feed!D1186,ROW($1:$19),1))*
ROW($1:$19),0),ROW($1:$19))+1,1)*10^ROW($1:$19)/10)</f>
        <v>8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Angelic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103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294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Caribbean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1186" t="str">
        <f>feed!U1186</f>
        <v>http://blocgame.com/stats.php?id=65145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15585</v>
      </c>
      <c r="AA1186" s="8">
        <f>V1186/N1186</f>
        <v>55.561224489795919</v>
      </c>
      <c r="AB1186" s="4">
        <f>N1186/6</f>
        <v>49</v>
      </c>
      <c r="AC1186" s="4">
        <f>V1186/6</f>
        <v>2722.5</v>
      </c>
    </row>
    <row r="1187" spans="1:29" x14ac:dyDescent="0.25">
      <c r="A1187" t="str">
        <f>feed!A1187</f>
        <v>Creamy Meme</v>
      </c>
      <c r="B1187" t="str">
        <f>feed!B1187</f>
        <v>Super Snake</v>
      </c>
      <c r="C1187" t="str">
        <f>feed!C1187</f>
        <v>HellYeah</v>
      </c>
      <c r="D1187">
        <f>SUMPRODUCT(MID(0&amp;feed!D1187,LARGE(INDEX(ISNUMBER(--MID(feed!D1187,ROW($1:$19),1))*
ROW($1:$19),0),ROW($1:$19))+1,1)*10^ROW($1:$19)/10)</f>
        <v>13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2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77</v>
      </c>
      <c r="K1187">
        <f>SUMPRODUCT(MID(0&amp;feed!K1187,LARGE(INDEX(ISNUMBER(--MID(feed!K1187,ROW($1:$19),1))*
ROW($1:$19),0),ROW($1:$19))+1,1)*10^ROW($1:$19)/10)</f>
        <v>1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293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Meagre</v>
      </c>
      <c r="S1187">
        <f>IF(R1187="None",0, IF(R1187="Meagre",1.5, IF(R1187="Small",3, IF(R1187="Mediocre",4.5, IF(R1187="Somewhat Large",6, IF(R1187="Large",7.5, IF(R1187="Powerful",9, IF(R1187="Very Powerful",10,"Error"))))))))</f>
        <v>1.5</v>
      </c>
      <c r="T1187" t="str">
        <f>feed!R1187</f>
        <v>The Subcontinent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1187" t="str">
        <f>feed!U1187</f>
        <v>http://blocgame.com/stats.php?id=64874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16452</v>
      </c>
      <c r="AA1187" s="8">
        <f>V1187/N1187</f>
        <v>62.549488054607508</v>
      </c>
      <c r="AB1187" s="4">
        <f>N1187/6</f>
        <v>48.833333333333336</v>
      </c>
      <c r="AC1187" s="4">
        <f>V1187/6</f>
        <v>3054.5</v>
      </c>
    </row>
    <row r="1188" spans="1:29" x14ac:dyDescent="0.25">
      <c r="A1188" t="str">
        <f>feed!A1188</f>
        <v>Liamsly</v>
      </c>
      <c r="B1188" t="str">
        <f>feed!B1188</f>
        <v>Liamsly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113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290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Amazonia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http://blocgame.com/stats.php?id=65117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18875</v>
      </c>
      <c r="AA1188" s="8">
        <f>V1188/N1188</f>
        <v>68.965517241379317</v>
      </c>
      <c r="AB1188" s="4">
        <f>N1188/6</f>
        <v>48.333333333333336</v>
      </c>
      <c r="AC1188" s="4">
        <f>V1188/6</f>
        <v>3333.3333333333335</v>
      </c>
    </row>
    <row r="1189" spans="1:29" x14ac:dyDescent="0.25">
      <c r="A1189" t="str">
        <f>feed!A1189</f>
        <v>Mosl</v>
      </c>
      <c r="B1189" t="str">
        <f>feed!B1189</f>
        <v>Hyuga</v>
      </c>
      <c r="C1189">
        <f>feed!C1189</f>
        <v>0</v>
      </c>
      <c r="D1189">
        <f>SUMPRODUCT(MID(0&amp;feed!D1189,LARGE(INDEX(ISNUMBER(--MID(feed!D1189,ROW($1:$19),1))*
ROW($1:$19),0),ROW($1:$19))+1,1)*10^ROW($1:$19)/10)</f>
        <v>6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Nice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99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284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Amazonia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189" t="str">
        <f>feed!U1189</f>
        <v>http://blocgame.com/stats.php?id=64810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18050</v>
      </c>
      <c r="AA1189" s="8">
        <f>V1189/N1189</f>
        <v>66.197183098591552</v>
      </c>
      <c r="AB1189" s="4">
        <f>N1189/6</f>
        <v>47.333333333333336</v>
      </c>
      <c r="AC1189" s="4">
        <f>V1189/6</f>
        <v>3133.3333333333335</v>
      </c>
    </row>
    <row r="1190" spans="1:29" x14ac:dyDescent="0.25">
      <c r="A1190" t="str">
        <f>feed!A1190</f>
        <v>Musso</v>
      </c>
      <c r="B1190" t="str">
        <f>feed!B1190</f>
        <v>Yerp</v>
      </c>
      <c r="C1190">
        <f>feed!C1190</f>
        <v>0</v>
      </c>
      <c r="D1190">
        <f>SUMPRODUCT(MID(0&amp;feed!D1190,LARGE(INDEX(ISNUMBER(--MID(feed!D1190,ROW($1:$19),1))*
ROW($1:$19),0),ROW($1:$19))+1,1)*10^ROW($1:$19)/10)</f>
        <v>6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99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283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Southern Cone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190" t="str">
        <f>feed!U1190</f>
        <v>http://blocgame.com/stats.php?id=64809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18050</v>
      </c>
      <c r="AA1190" s="8">
        <f>V1190/N1190</f>
        <v>66.431095406360427</v>
      </c>
      <c r="AB1190" s="4">
        <f>N1190/6</f>
        <v>47.166666666666664</v>
      </c>
      <c r="AC1190" s="4">
        <f>V1190/6</f>
        <v>3133.3333333333335</v>
      </c>
    </row>
    <row r="1191" spans="1:29" x14ac:dyDescent="0.25">
      <c r="A1191" t="str">
        <f>feed!A1191</f>
        <v>Brytopia</v>
      </c>
      <c r="B1191" t="str">
        <f>feed!B1191</f>
        <v>bjackson_seller</v>
      </c>
      <c r="C1191">
        <f>feed!C1191</f>
        <v>0</v>
      </c>
      <c r="D1191">
        <f>SUMPRODUCT(MID(0&amp;feed!D1191,LARGE(INDEX(ISNUMBER(--MID(feed!D1191,ROW($1:$19),1))*
ROW($1:$19),0),ROW($1:$19))+1,1)*10^ROW($1:$19)/10)</f>
        <v>17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Good</v>
      </c>
      <c r="J1191">
        <f>SUMPRODUCT(MID(0&amp;feed!J1191,LARGE(INDEX(ISNUMBER(--MID(feed!J1191,ROW($1:$19),1))*
ROW($1:$19),0),ROW($1:$19))+1,1)*10^ROW($1:$19)/10)</f>
        <v>34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280</v>
      </c>
      <c r="O1191">
        <f>SUMPRODUCT(MID(0&amp;feed!O1191,LARGE(INDEX(ISNUMBER(--MID(feed!O1191,ROW($1:$5),1))*
ROW($1:$5),0),ROW($1:$5))+1,1)*10^ROW($1:$5)/10)</f>
        <v>71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Small</v>
      </c>
      <c r="S1191">
        <f>IF(R1191="None",0, IF(R1191="Meagre",1.5, IF(R1191="Small",3, IF(R1191="Mediocre",4.5, IF(R1191="Somewhat Large",6, IF(R1191="Large",7.5, IF(R1191="Powerful",9, IF(R1191="Very Powerful",10,"Error"))))))))</f>
        <v>3</v>
      </c>
      <c r="T1191" t="str">
        <f>feed!R1191</f>
        <v>Mesoamerica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1191" t="str">
        <f>feed!U1191</f>
        <v>http://blocgame.com/stats.php?id=65021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18700</v>
      </c>
      <c r="AA1191" s="8">
        <f>V1191/N1191</f>
        <v>72.142857142857139</v>
      </c>
      <c r="AB1191" s="4">
        <f>N1191/6</f>
        <v>46.666666666666664</v>
      </c>
      <c r="AC1191" s="4">
        <f>V1191/6</f>
        <v>3366.6666666666665</v>
      </c>
    </row>
    <row r="1192" spans="1:29" x14ac:dyDescent="0.25">
      <c r="A1192" t="str">
        <f>feed!A1192</f>
        <v>the White Wolf</v>
      </c>
      <c r="B1192" t="str">
        <f>feed!B1192</f>
        <v>Lauren 1918</v>
      </c>
      <c r="C1192">
        <f>feed!C1192</f>
        <v>0</v>
      </c>
      <c r="D1192">
        <f>SUMPRODUCT(MID(0&amp;feed!D1192,LARGE(INDEX(ISNUMBER(--MID(feed!D1192,ROW($1:$19),1))*
ROW($1:$19),0),ROW($1:$19))+1,1)*10^ROW($1:$19)/10)</f>
        <v>13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91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279</v>
      </c>
      <c r="O1192">
        <f>SUMPRODUCT(MID(0&amp;feed!O1192,LARGE(INDEX(ISNUMBER(--MID(feed!O1192,ROW($1:$5),1))*
ROW($1:$5),0),ROW($1:$5))+1,1)*10^ROW($1:$5)/10)</f>
        <v>417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Amazonia</v>
      </c>
      <c r="U1192" t="str">
        <f>feed!S1192</f>
        <v>United States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http://blocgame.com/stats.php?id=65138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18500</v>
      </c>
      <c r="AA1192" s="8">
        <f>V1192/N1192</f>
        <v>71.68458781362007</v>
      </c>
      <c r="AB1192" s="4">
        <f>N1192/6</f>
        <v>46.5</v>
      </c>
      <c r="AC1192" s="4">
        <f>V1192/6</f>
        <v>3333.3333333333335</v>
      </c>
    </row>
    <row r="1193" spans="1:29" x14ac:dyDescent="0.25">
      <c r="A1193" t="str">
        <f>feed!A1193</f>
        <v>ochieng</v>
      </c>
      <c r="B1193" t="str">
        <f>feed!B1193</f>
        <v>cochieng</v>
      </c>
      <c r="C1193" t="str">
        <f>feed!C1193</f>
        <v>power</v>
      </c>
      <c r="D1193">
        <f>SUMPRODUCT(MID(0&amp;feed!D1193,LARGE(INDEX(ISNUMBER(--MID(feed!D1193,ROW($1:$19),1))*
ROW($1:$19),0),ROW($1:$19))+1,1)*10^ROW($1:$19)/10)</f>
        <v>18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81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278</v>
      </c>
      <c r="O1193">
        <f>SUMPRODUCT(MID(0&amp;feed!O1193,LARGE(INDEX(ISNUMBER(--MID(feed!O1193,ROW($1:$5),1))*
ROW($1:$5),0),ROW($1:$5))+1,1)*10^ROW($1:$5)/10)</f>
        <v>1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China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http://blocgame.com/stats.php?id=65174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18500</v>
      </c>
      <c r="AA1193" s="8">
        <f>V1193/N1193</f>
        <v>71.942446043165461</v>
      </c>
      <c r="AB1193" s="4">
        <f>N1193/6</f>
        <v>46.333333333333336</v>
      </c>
      <c r="AC1193" s="4">
        <f>V1193/6</f>
        <v>3333.3333333333335</v>
      </c>
    </row>
    <row r="1194" spans="1:29" x14ac:dyDescent="0.25">
      <c r="A1194" t="str">
        <f>feed!A1194</f>
        <v>cuba5587</v>
      </c>
      <c r="B1194" t="str">
        <f>feed!B1194</f>
        <v>cheguevara</v>
      </c>
      <c r="C1194">
        <f>feed!C1194</f>
        <v>0</v>
      </c>
      <c r="D1194">
        <f>SUMPRODUCT(MID(0&amp;feed!D1194,LARGE(INDEX(ISNUMBER(--MID(feed!D1194,ROW($1:$19),1))*
ROW($1:$19),0),ROW($1:$19))+1,1)*10^ROW($1:$19)/10)</f>
        <v>64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Undisciplined Rabble</v>
      </c>
      <c r="J1194">
        <f>SUMPRODUCT(MID(0&amp;feed!J1194,LARGE(INDEX(ISNUMBER(--MID(feed!J1194,ROW($1:$19),1))*
ROW($1:$19),0),ROW($1:$19))+1,1)*10^ROW($1:$19)/10)</f>
        <v>107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276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http://blocgame.com/stats.php?id=60080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19250</v>
      </c>
      <c r="AA1194" s="8">
        <f>V1194/N1194</f>
        <v>72.463768115942031</v>
      </c>
      <c r="AB1194" s="4">
        <f>N1194/6</f>
        <v>46</v>
      </c>
      <c r="AC1194" s="4">
        <f>V1194/6</f>
        <v>3333.3333333333335</v>
      </c>
    </row>
    <row r="1195" spans="1:29" x14ac:dyDescent="0.25">
      <c r="A1195" t="str">
        <f>feed!A1195</f>
        <v>gregorthemaster</v>
      </c>
      <c r="B1195" t="str">
        <f>feed!B1195</f>
        <v>hothound10210</v>
      </c>
      <c r="C1195" t="str">
        <f>feed!C1195</f>
        <v>The Khilafah</v>
      </c>
      <c r="D1195">
        <f>SUMPRODUCT(MID(0&amp;feed!D1195,LARGE(INDEX(ISNUMBER(--MID(feed!D1195,ROW($1:$19),1))*
ROW($1:$19),0),ROW($1:$19))+1,1)*10^ROW($1:$19)/10)</f>
        <v>28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Isolated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21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275</v>
      </c>
      <c r="O1195">
        <f>SUMPRODUCT(MID(0&amp;feed!O1195,LARGE(INDEX(ISNUMBER(--MID(feed!O1195,ROW($1:$5),1))*
ROW($1:$5),0),ROW($1:$5))+1,1)*10^ROW($1:$5)/10)</f>
        <v>412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Small</v>
      </c>
      <c r="S1195">
        <f>IF(R1195="None",0, IF(R1195="Meagre",1.5, IF(R1195="Small",3, IF(R1195="Mediocre",4.5, IF(R1195="Somewhat Large",6, IF(R1195="Large",7.5, IF(R1195="Powerful",9, IF(R1195="Very Powerful",10,"Error"))))))))</f>
        <v>3</v>
      </c>
      <c r="T1195" t="str">
        <f>feed!R1195</f>
        <v>West Africa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1195" t="str">
        <f>feed!U1195</f>
        <v>http://blocgame.com/stats.php?id=65101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18265</v>
      </c>
      <c r="AA1195" s="8">
        <f>V1195/N1195</f>
        <v>71.872727272727275</v>
      </c>
      <c r="AB1195" s="4">
        <f>N1195/6</f>
        <v>45.833333333333336</v>
      </c>
      <c r="AC1195" s="4">
        <f>V1195/6</f>
        <v>3294.1666666666665</v>
      </c>
    </row>
    <row r="1196" spans="1:29" x14ac:dyDescent="0.25">
      <c r="A1196" t="str">
        <f>feed!A1196</f>
        <v>sultallian</v>
      </c>
      <c r="B1196" t="str">
        <f>feed!B1196</f>
        <v>sultallian</v>
      </c>
      <c r="C1196">
        <f>feed!C1196</f>
        <v>0</v>
      </c>
      <c r="D1196">
        <f>SUMPRODUCT(MID(0&amp;feed!D1196,LARGE(INDEX(ISNUMBER(--MID(feed!D1196,ROW($1:$19),1))*
ROW($1:$19),0),ROW($1:$19))+1,1)*10^ROW($1:$19)/10)</f>
        <v>39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Second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Undisciplined Rabble</v>
      </c>
      <c r="J1196">
        <f>SUMPRODUCT(MID(0&amp;feed!J1196,LARGE(INDEX(ISNUMBER(--MID(feed!J1196,ROW($1:$19),1))*
ROW($1:$19),0),ROW($1:$19))+1,1)*10^ROW($1:$19)/10)</f>
        <v>17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274</v>
      </c>
      <c r="O1196">
        <f>SUMPRODUCT(MID(0&amp;feed!O1196,LARGE(INDEX(ISNUMBER(--MID(feed!O1196,ROW($1:$5),1))*
ROW($1:$5),0),ROW($1:$5))+1,1)*10^ROW($1:$5)/10)</f>
        <v>3138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http://blocgame.com/stats.php?id=64119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15500</v>
      </c>
      <c r="AA1196" s="8">
        <f>V1196/N1196</f>
        <v>72.992700729927009</v>
      </c>
      <c r="AB1196" s="4">
        <f>N1196/6</f>
        <v>45.666666666666664</v>
      </c>
      <c r="AC1196" s="4">
        <f>V1196/6</f>
        <v>3333.3333333333335</v>
      </c>
    </row>
    <row r="1197" spans="1:29" x14ac:dyDescent="0.25">
      <c r="A1197" t="str">
        <f>feed!A1197</f>
        <v>Imazighen</v>
      </c>
      <c r="B1197" t="str">
        <f>feed!B1197</f>
        <v>skizofre3e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105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273</v>
      </c>
      <c r="O1197">
        <f>SUMPRODUCT(MID(0&amp;feed!O1197,LARGE(INDEX(ISNUMBER(--MID(feed!O1197,ROW($1:$5),1))*
ROW($1:$5),0),ROW($1:$5))+1,1)*10^ROW($1:$5)/10)</f>
        <v>3790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Atlas</v>
      </c>
      <c r="U1197" t="str">
        <f>feed!S1197</f>
        <v>United States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http://blocgame.com/stats.php?id=65142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18500</v>
      </c>
      <c r="AA1197" s="8">
        <f>V1197/N1197</f>
        <v>73.260073260073256</v>
      </c>
      <c r="AB1197" s="4">
        <f>N1197/6</f>
        <v>45.5</v>
      </c>
      <c r="AC1197" s="4">
        <f>V1197/6</f>
        <v>3333.3333333333335</v>
      </c>
    </row>
    <row r="1198" spans="1:29" x14ac:dyDescent="0.25">
      <c r="A1198" t="str">
        <f>feed!A1198</f>
        <v>bawrai</v>
      </c>
      <c r="B1198" t="str">
        <f>feed!B1198</f>
        <v>bawrai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115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272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Pacific Rim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http://blocgame.com/stats.php?id=50832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73.529411764705884</v>
      </c>
      <c r="AB1198" s="4">
        <f>N1198/6</f>
        <v>45.333333333333336</v>
      </c>
      <c r="AC1198" s="4">
        <f>V1198/6</f>
        <v>3333.3333333333335</v>
      </c>
    </row>
    <row r="1199" spans="1:29" x14ac:dyDescent="0.25">
      <c r="A1199" t="str">
        <f>feed!A1199</f>
        <v>Tuscaloosa</v>
      </c>
      <c r="B1199" t="str">
        <f>feed!B1199</f>
        <v>nwparker10</v>
      </c>
      <c r="C1199" t="str">
        <f>feed!C1199</f>
        <v>Alabama</v>
      </c>
      <c r="D1199">
        <f>SUMPRODUCT(MID(0&amp;feed!D1199,LARGE(INDEX(ISNUMBER(--MID(feed!D1199,ROW($1:$19),1))*
ROW($1:$19),0),ROW($1:$19))+1,1)*10^ROW($1:$19)/10)</f>
        <v>29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Nice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88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272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Caribbean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http://blocgame.com/stats.php?id=65169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18875</v>
      </c>
      <c r="AA1199" s="8">
        <f>V1199/N1199</f>
        <v>73.529411764705884</v>
      </c>
      <c r="AB1199" s="4">
        <f>N1199/6</f>
        <v>45.333333333333336</v>
      </c>
      <c r="AC1199" s="4">
        <f>V1199/6</f>
        <v>3333.3333333333335</v>
      </c>
    </row>
    <row r="1200" spans="1:29" x14ac:dyDescent="0.25">
      <c r="A1200" t="str">
        <f>feed!A1200</f>
        <v>tongkatali</v>
      </c>
      <c r="B1200" t="str">
        <f>feed!B1200</f>
        <v>tenagakuat</v>
      </c>
      <c r="C1200">
        <f>feed!C1200</f>
        <v>0</v>
      </c>
      <c r="D1200">
        <f>SUMPRODUCT(MID(0&amp;feed!D1200,LARGE(INDEX(ISNUMBER(--MID(feed!D1200,ROW($1:$19),1))*
ROW($1:$19),0),ROW($1:$19))+1,1)*10^ROW($1:$19)/10)</f>
        <v>45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1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6</v>
      </c>
      <c r="K1200">
        <f>SUMPRODUCT(MID(0&amp;feed!K1200,LARGE(INDEX(ISNUMBER(--MID(feed!K1200,ROW($1:$19),1))*
ROW($1:$19),0),ROW($1:$19))+1,1)*10^ROW($1:$19)/10)</f>
        <v>6</v>
      </c>
      <c r="L1200">
        <f>SUMPRODUCT(MID(0&amp;feed!L1200,LARGE(INDEX(ISNUMBER(--MID(feed!L1200,ROW($1:$19),1))*
ROW($1:$19),0),ROW($1:$19))+1,1)*10^ROW($1:$19)/10)</f>
        <v>1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266</v>
      </c>
      <c r="O1200">
        <f>SUMPRODUCT(MID(0&amp;feed!O1200,LARGE(INDEX(ISNUMBER(--MID(feed!O1200,ROW($1:$5),1))*
ROW($1:$5),0),ROW($1:$5))+1,1)*10^ROW($1:$5)/10)</f>
        <v>75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Mediocre</v>
      </c>
      <c r="S1200">
        <f>IF(R1200="None",0, IF(R1200="Meagre",1.5, IF(R1200="Small",3, IF(R1200="Mediocre",4.5, IF(R1200="Somewhat Large",6, IF(R1200="Large",7.5, IF(R1200="Powerful",9, IF(R1200="Very Powerful",10,"Error"))))))))</f>
        <v>4.5</v>
      </c>
      <c r="T1200" t="str">
        <f>feed!R1200</f>
        <v>East Indies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http://blocgame.com/stats.php?id=64973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16625</v>
      </c>
      <c r="AA1200" s="8">
        <f>V1200/N1200</f>
        <v>75.187969924812023</v>
      </c>
      <c r="AB1200" s="4">
        <f>N1200/6</f>
        <v>44.333333333333336</v>
      </c>
      <c r="AC1200" s="4">
        <f>V1200/6</f>
        <v>3333.3333333333335</v>
      </c>
    </row>
    <row r="1201" spans="1:29" x14ac:dyDescent="0.25">
      <c r="A1201" t="str">
        <f>feed!A1201</f>
        <v>Novarossiya</v>
      </c>
      <c r="B1201" t="str">
        <f>feed!B1201</f>
        <v>Joseph-Stalin</v>
      </c>
      <c r="C1201" t="str">
        <f>feed!C1201</f>
        <v>Pact of Red October</v>
      </c>
      <c r="D1201">
        <f>SUMPRODUCT(MID(0&amp;feed!D1201,LARGE(INDEX(ISNUMBER(--MID(feed!D1201,ROW($1:$19),1))*
ROW($1:$19),0),ROW($1:$19))+1,1)*10^ROW($1:$19)/10)</f>
        <v>22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111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262</v>
      </c>
      <c r="O1201">
        <f>SUMPRODUCT(MID(0&amp;feed!O1201,LARGE(INDEX(ISNUMBER(--MID(feed!O1201,ROW($1:$5),1))*
ROW($1:$5),0),ROW($1:$5))+1,1)*10^ROW($1:$5)/10)</f>
        <v>1235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feed!R1201</f>
        <v>Mesopotamia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http://blocgame.com/stats.php?id=65064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18500</v>
      </c>
      <c r="AA1201" s="8">
        <f>V1201/N1201</f>
        <v>76.335877862595424</v>
      </c>
      <c r="AB1201" s="4">
        <f>N1201/6</f>
        <v>43.666666666666664</v>
      </c>
      <c r="AC1201" s="4">
        <f>V1201/6</f>
        <v>3333.3333333333335</v>
      </c>
    </row>
    <row r="1202" spans="1:29" x14ac:dyDescent="0.25">
      <c r="A1202" t="str">
        <f>feed!A1202</f>
        <v>Travland</v>
      </c>
      <c r="B1202" t="str">
        <f>feed!B1202</f>
        <v>Jon Cruz el grande</v>
      </c>
      <c r="C1202" t="str">
        <f>feed!C1202</f>
        <v>O.N.S.S.</v>
      </c>
      <c r="D1202">
        <f>SUMPRODUCT(MID(0&amp;feed!D1202,LARGE(INDEX(ISNUMBER(--MID(feed!D1202,ROW($1:$19),1))*
ROW($1:$19),0),ROW($1:$19))+1,1)*10^ROW($1:$19)/10)</f>
        <v>33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Normal</v>
      </c>
      <c r="H1202">
        <f>SUMPRODUCT(MID(0&amp;feed!H1202,LARGE(INDEX(ISNUMBER(--MID(feed!H1202,ROW($1:$1),1))*
ROW($1:$1),0),ROW($1:$1))+1,1)*10^ROW($1:$1)/10)</f>
        <v>0</v>
      </c>
      <c r="I1202" t="str">
        <f>feed!I1202</f>
        <v>Good</v>
      </c>
      <c r="J1202">
        <f>SUMPRODUCT(MID(0&amp;feed!J1202,LARGE(INDEX(ISNUMBER(--MID(feed!J1202,ROW($1:$19),1))*
ROW($1:$19),0),ROW($1:$19))+1,1)*10^ROW($1:$19)/10)</f>
        <v>10</v>
      </c>
      <c r="K1202">
        <f>SUMPRODUCT(MID(0&amp;feed!K1202,LARGE(INDEX(ISNUMBER(--MID(feed!K1202,ROW($1:$19),1))*
ROW($1:$19),0),ROW($1:$19))+1,1)*10^ROW($1:$19)/10)</f>
        <v>4</v>
      </c>
      <c r="L1202">
        <f>SUMPRODUCT(MID(0&amp;feed!L1202,LARGE(INDEX(ISNUMBER(--MID(feed!L1202,ROW($1:$19),1))*
ROW($1:$19),0),ROW($1:$19))+1,1)*10^ROW($1:$19)/10)</f>
        <v>1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258</v>
      </c>
      <c r="O1202">
        <f>SUMPRODUCT(MID(0&amp;feed!O1202,LARGE(INDEX(ISNUMBER(--MID(feed!O1202,ROW($1:$5),1))*
ROW($1:$5),0),ROW($1:$5))+1,1)*10^ROW($1:$5)/10)</f>
        <v>493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Meagre</v>
      </c>
      <c r="S1202">
        <f>IF(R1202="None",0, IF(R1202="Meagre",1.5, IF(R1202="Small",3, IF(R1202="Mediocre",4.5, IF(R1202="Somewhat Large",6, IF(R1202="Large",7.5, IF(R1202="Powerful",9, IF(R1202="Very Powerful",10,"Error"))))))))</f>
        <v>1.5</v>
      </c>
      <c r="T1202" t="str">
        <f>feed!R1202</f>
        <v>Mesoamerica</v>
      </c>
      <c r="U1202" t="str">
        <f>feed!S1202</f>
        <v>Soviet Union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http://blocgame.com/stats.php?id=65087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18125</v>
      </c>
      <c r="AA1202" s="8">
        <f>V1202/N1202</f>
        <v>77.519379844961236</v>
      </c>
      <c r="AB1202" s="4">
        <f>N1202/6</f>
        <v>43</v>
      </c>
      <c r="AC1202" s="4">
        <f>V1202/6</f>
        <v>3333.3333333333335</v>
      </c>
    </row>
    <row r="1203" spans="1:29" x14ac:dyDescent="0.25">
      <c r="A1203" t="str">
        <f>feed!A1203</f>
        <v>Calimisfits</v>
      </c>
      <c r="B1203" t="str">
        <f>feed!B1203</f>
        <v>Kay0404</v>
      </c>
      <c r="C1203" t="str">
        <f>feed!C1203</f>
        <v>KEMS4495</v>
      </c>
      <c r="D1203">
        <f>SUMPRODUCT(MID(0&amp;feed!D1203,LARGE(INDEX(ISNUMBER(--MID(feed!D1203,ROW($1:$19),1))*
ROW($1:$19),0),ROW($1:$19))+1,1)*10^ROW($1:$19)/10)</f>
        <v>3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100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258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Southern Africa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203" t="str">
        <f>feed!U1203</f>
        <v>http://blocgame.com/stats.php?id=65122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18462</v>
      </c>
      <c r="AA1203" s="8">
        <f>V1203/N1203</f>
        <v>74.465116279069761</v>
      </c>
      <c r="AB1203" s="4">
        <f>N1203/6</f>
        <v>43</v>
      </c>
      <c r="AC1203" s="4">
        <f>V1203/6</f>
        <v>3202</v>
      </c>
    </row>
    <row r="1204" spans="1:29" x14ac:dyDescent="0.25">
      <c r="A1204" t="str">
        <f>feed!A1204</f>
        <v>Jamac</v>
      </c>
      <c r="B1204" t="str">
        <f>feed!B1204</f>
        <v>jamac</v>
      </c>
      <c r="C1204">
        <f>feed!C1204</f>
        <v>0</v>
      </c>
      <c r="D1204">
        <f>SUMPRODUCT(MID(0&amp;feed!D1204,LARGE(INDEX(ISNUMBER(--MID(feed!D1204,ROW($1:$19),1))*
ROW($1:$19),0),ROW($1:$19))+1,1)*10^ROW($1:$19)/10)</f>
        <v>50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Undisciplined Rabble</v>
      </c>
      <c r="J1204">
        <f>SUMPRODUCT(MID(0&amp;feed!J1204,LARGE(INDEX(ISNUMBER(--MID(feed!J1204,ROW($1:$19),1))*
ROW($1:$19),0),ROW($1:$19))+1,1)*10^ROW($1:$19)/10)</f>
        <v>161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257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http://blocgame.com/stats.php?id=60825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77.821011673151745</v>
      </c>
      <c r="AB1204" s="4">
        <f>N1204/6</f>
        <v>42.833333333333336</v>
      </c>
      <c r="AC1204" s="4">
        <f>V1204/6</f>
        <v>3333.3333333333335</v>
      </c>
    </row>
    <row r="1205" spans="1:29" x14ac:dyDescent="0.25">
      <c r="A1205" t="str">
        <f>feed!A1205</f>
        <v>Guadalupe</v>
      </c>
      <c r="B1205" t="str">
        <f>feed!B1205</f>
        <v>ericcero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131</v>
      </c>
      <c r="K1205">
        <f>SUMPRODUCT(MID(0&amp;feed!K1205,LARGE(INDEX(ISNUMBER(--MID(feed!K1205,ROW($1:$19),1))*
ROW($1:$19),0),ROW($1:$19))+1,1)*10^ROW($1:$19)/10)</f>
        <v>4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253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Mesoamerica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http://blocgame.com/stats.php?id=53668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18500</v>
      </c>
      <c r="AA1205" s="8">
        <f>V1205/N1205</f>
        <v>79.051383399209485</v>
      </c>
      <c r="AB1205" s="4">
        <f>N1205/6</f>
        <v>42.166666666666664</v>
      </c>
      <c r="AC1205" s="4">
        <f>V1205/6</f>
        <v>3333.3333333333335</v>
      </c>
    </row>
    <row r="1206" spans="1:29" x14ac:dyDescent="0.25">
      <c r="A1206" t="str">
        <f>feed!A1206</f>
        <v>Sovjet Unie</v>
      </c>
      <c r="B1206" t="str">
        <f>feed!B1206</f>
        <v>Zengdong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165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249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China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http://blocgame.com/stats.php?id=65070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19250</v>
      </c>
      <c r="AA1206" s="8">
        <f>V1206/N1206</f>
        <v>80.321285140562253</v>
      </c>
      <c r="AB1206" s="4">
        <f>N1206/6</f>
        <v>41.5</v>
      </c>
      <c r="AC1206" s="4">
        <f>V1206/6</f>
        <v>3333.3333333333335</v>
      </c>
    </row>
    <row r="1207" spans="1:29" x14ac:dyDescent="0.25">
      <c r="A1207" t="str">
        <f>feed!A1207</f>
        <v>Ladekiano</v>
      </c>
      <c r="B1207" t="str">
        <f>feed!B1207</f>
        <v>ApexSean666</v>
      </c>
      <c r="C1207">
        <f>feed!C1207</f>
        <v>0</v>
      </c>
      <c r="D1207">
        <f>SUMPRODUCT(MID(0&amp;feed!D1207,LARGE(INDEX(ISNUMBER(--MID(feed!D1207,ROW($1:$19),1))*
ROW($1:$19),0),ROW($1:$19))+1,1)*10^ROW($1:$19)/10)</f>
        <v>24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Nice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22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237</v>
      </c>
      <c r="O1207">
        <f>SUMPRODUCT(MID(0&amp;feed!O1207,LARGE(INDEX(ISNUMBER(--MID(feed!O1207,ROW($1:$5),1))*
ROW($1:$5),0),ROW($1:$5))+1,1)*10^ROW($1:$5)/10)</f>
        <v>0</v>
      </c>
      <c r="P1207">
        <f>feed!P1207</f>
        <v>0</v>
      </c>
      <c r="Q1207">
        <f>IF(P1207=0,40, IF(P1207="Depleted",0, IF(P1207="Near Depletion",10, IF(P1207="Plentiful",70, IF(P1207="Untapped",90,"Error")))))</f>
        <v>40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Mesoamerica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1207" t="str">
        <f>feed!U1207</f>
        <v>http://blocgame.com/stats.php?id=65097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19055</v>
      </c>
      <c r="AA1207" s="8">
        <f>V1207/N1207</f>
        <v>83.565400843881861</v>
      </c>
      <c r="AB1207" s="4">
        <f>N1207/6</f>
        <v>39.5</v>
      </c>
      <c r="AC1207" s="4">
        <f>V1207/6</f>
        <v>3300.8333333333335</v>
      </c>
    </row>
    <row r="1208" spans="1:29" x14ac:dyDescent="0.25">
      <c r="A1208" t="str">
        <f>feed!A1208</f>
        <v>Pindostan</v>
      </c>
      <c r="B1208" t="str">
        <f>feed!B1208</f>
        <v>Khaet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64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228</v>
      </c>
      <c r="O1208">
        <f>SUMPRODUCT(MID(0&amp;feed!O1208,LARGE(INDEX(ISNUMBER(--MID(feed!O1208,ROW($1:$5),1))*
ROW($1:$5),0),ROW($1:$5))+1,1)*10^ROW($1:$5)/10)</f>
        <v>180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Indochina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208" t="str">
        <f>feed!U1208</f>
        <v>http://blocgame.com/stats.php?id=65187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15422</v>
      </c>
      <c r="AA1208" s="8">
        <f>V1208/N1208</f>
        <v>70.929824561403507</v>
      </c>
      <c r="AB1208" s="4">
        <f>N1208/6</f>
        <v>38</v>
      </c>
      <c r="AC1208" s="4">
        <f>V1208/6</f>
        <v>2695.3333333333335</v>
      </c>
    </row>
  </sheetData>
  <autoFilter ref="A1:AE1208">
    <sortState ref="A2:AE1208">
      <sortCondition descending="1" ref="N1:N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B39" sqref="B3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K1" s="9" t="s">
        <v>1958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1961</v>
      </c>
      <c r="E2" s="4" t="s">
        <v>3662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1957</v>
      </c>
      <c r="K2" s="4" t="s">
        <v>1959</v>
      </c>
      <c r="L2" s="4" t="s">
        <v>3923</v>
      </c>
      <c r="M2" s="4" t="s">
        <v>1960</v>
      </c>
      <c r="N2" s="4" t="s">
        <v>1962</v>
      </c>
      <c r="O2" s="4" t="s">
        <v>1963</v>
      </c>
      <c r="P2" s="4" t="s">
        <v>1964</v>
      </c>
      <c r="Q2" s="4" t="s">
        <v>1965</v>
      </c>
      <c r="R2" s="4" t="s">
        <v>2613</v>
      </c>
      <c r="S2" s="4" t="s">
        <v>3661</v>
      </c>
      <c r="T2" s="6" t="s">
        <v>4512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6877650</v>
      </c>
      <c r="J3" s="4">
        <v>3</v>
      </c>
      <c r="K3" s="8">
        <v>15.741935483870968</v>
      </c>
      <c r="L3" s="4">
        <v>85.852534562211986</v>
      </c>
      <c r="M3" s="11">
        <v>0.24654377880184331</v>
      </c>
      <c r="N3" s="6">
        <v>3.6589861751152073</v>
      </c>
      <c r="O3" s="6">
        <v>1.4608294930875576</v>
      </c>
      <c r="P3" s="4">
        <v>585.28801843317967</v>
      </c>
      <c r="Q3" s="4">
        <v>15847.119815668202</v>
      </c>
      <c r="R3" s="6">
        <v>38.923050858959968</v>
      </c>
      <c r="S3" s="8">
        <v>0.93433179723502302</v>
      </c>
      <c r="T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2091497</v>
      </c>
      <c r="J4" s="4">
        <v>11</v>
      </c>
      <c r="K4" s="8">
        <v>76.85507246376811</v>
      </c>
      <c r="L4" s="4">
        <v>83.478260869565219</v>
      </c>
      <c r="M4" s="11">
        <v>2.3333333333333335</v>
      </c>
      <c r="N4" s="6">
        <v>16.507246376811594</v>
      </c>
      <c r="O4" s="6">
        <v>8.9275362318840585</v>
      </c>
      <c r="P4" s="4">
        <v>1565.6666666666667</v>
      </c>
      <c r="Q4" s="4">
        <v>30311.55072463768</v>
      </c>
      <c r="R4" s="6">
        <v>27.89687417401386</v>
      </c>
      <c r="S4" s="6">
        <v>7.7681159420289854</v>
      </c>
      <c r="T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1313797</v>
      </c>
      <c r="J5" s="4">
        <v>2</v>
      </c>
      <c r="K5" s="8">
        <v>64.272727272727266</v>
      </c>
      <c r="L5" s="4">
        <v>78.63636363636364</v>
      </c>
      <c r="M5" s="11">
        <v>2.2272727272727271</v>
      </c>
      <c r="N5" s="6">
        <v>17.59090909090909</v>
      </c>
      <c r="O5" s="6">
        <v>8.6818181818181817</v>
      </c>
      <c r="P5" s="4">
        <v>1528.7045454545455</v>
      </c>
      <c r="Q5" s="4">
        <v>29859.022727272728</v>
      </c>
      <c r="R5" s="6">
        <v>24.697998070229502</v>
      </c>
      <c r="S5" s="6">
        <v>7.5</v>
      </c>
      <c r="T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2500022</v>
      </c>
      <c r="J6" s="4">
        <v>8</v>
      </c>
      <c r="K6" s="8">
        <v>63.111111111111114</v>
      </c>
      <c r="L6" s="4">
        <v>69.797979797979792</v>
      </c>
      <c r="M6" s="11">
        <v>2.3838383838383836</v>
      </c>
      <c r="N6" s="6">
        <v>15.434343434343434</v>
      </c>
      <c r="O6" s="6">
        <v>8.262626262626263</v>
      </c>
      <c r="P6" s="4">
        <v>1409.3939393939395</v>
      </c>
      <c r="Q6" s="4">
        <v>25252.747474747473</v>
      </c>
      <c r="R6" s="6">
        <v>23.40905768991918</v>
      </c>
      <c r="S6" s="6">
        <v>7.1212121212121211</v>
      </c>
      <c r="T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1095703</v>
      </c>
      <c r="J7" s="4">
        <v>2</v>
      </c>
      <c r="K7" s="8">
        <v>57.977777777777774</v>
      </c>
      <c r="L7" s="4">
        <v>76</v>
      </c>
      <c r="M7" s="11">
        <v>1.7333333333333334</v>
      </c>
      <c r="N7" s="6">
        <v>14.133333333333333</v>
      </c>
      <c r="O7" s="6">
        <v>7.5555555555555554</v>
      </c>
      <c r="P7" s="4">
        <v>1710.911111111111</v>
      </c>
      <c r="Q7" s="4">
        <v>24348.955555555556</v>
      </c>
      <c r="R7" s="6">
        <v>20.76480212923245</v>
      </c>
      <c r="S7" s="6">
        <v>5.677777777777778</v>
      </c>
      <c r="T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722974</v>
      </c>
      <c r="J8" s="4">
        <v>4</v>
      </c>
      <c r="K8" s="8">
        <v>56.448275862068968</v>
      </c>
      <c r="L8" s="4">
        <v>73.448275862068968</v>
      </c>
      <c r="M8" s="11">
        <v>1.9655172413793103</v>
      </c>
      <c r="N8" s="6">
        <v>15.344827586206897</v>
      </c>
      <c r="O8" s="6">
        <v>7.068965517241379</v>
      </c>
      <c r="P8" s="4">
        <v>1717.8275862068965</v>
      </c>
      <c r="Q8" s="4">
        <v>24930.137931034482</v>
      </c>
      <c r="R8" s="6">
        <v>18.34953843212492</v>
      </c>
      <c r="S8" s="6">
        <v>6.1724137931034484</v>
      </c>
      <c r="T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465411</v>
      </c>
      <c r="J9" s="4">
        <v>1</v>
      </c>
      <c r="K9" s="8">
        <v>37.518518518518519</v>
      </c>
      <c r="L9" s="4">
        <v>74.074074074074076</v>
      </c>
      <c r="M9" s="11">
        <v>1.1111111111111112</v>
      </c>
      <c r="N9" s="6">
        <v>10.185185185185185</v>
      </c>
      <c r="O9" s="6">
        <v>5.333333333333333</v>
      </c>
      <c r="P9" s="4">
        <v>870.03703703703707</v>
      </c>
      <c r="Q9" s="4">
        <v>17237.444444444445</v>
      </c>
      <c r="R9" s="6">
        <v>28.947691626375903</v>
      </c>
      <c r="S9" s="6">
        <v>4.7407407407407405</v>
      </c>
      <c r="T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7628771</v>
      </c>
      <c r="J10" s="4">
        <v>6</v>
      </c>
      <c r="K10" s="8">
        <v>90.246696035242294</v>
      </c>
      <c r="L10" s="4">
        <v>80.792951541850215</v>
      </c>
      <c r="M10" s="11">
        <v>2.748898678414097</v>
      </c>
      <c r="N10" s="6">
        <v>23.444933920704845</v>
      </c>
      <c r="O10" s="6">
        <v>9.2202643171806162</v>
      </c>
      <c r="P10" s="4">
        <v>1525.3612334801762</v>
      </c>
      <c r="Q10" s="4">
        <v>33606.920704845812</v>
      </c>
      <c r="R10" s="6">
        <v>29.734371875057011</v>
      </c>
      <c r="S10" s="6">
        <v>7.786343612334802</v>
      </c>
      <c r="T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2578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2272149</v>
      </c>
      <c r="J11" s="4">
        <v>10</v>
      </c>
      <c r="K11" s="8">
        <v>50.645161290322584</v>
      </c>
      <c r="L11" s="4">
        <v>76.344086021505376</v>
      </c>
      <c r="M11" s="11">
        <v>1.7204301075268817</v>
      </c>
      <c r="N11" s="6">
        <v>14.623655913978494</v>
      </c>
      <c r="O11" s="6">
        <v>6.172043010752688</v>
      </c>
      <c r="P11" s="4">
        <v>1294.8064516129032</v>
      </c>
      <c r="Q11" s="4">
        <v>24431.709677419356</v>
      </c>
      <c r="R11" s="6">
        <v>27.228541511762547</v>
      </c>
      <c r="S11" s="6">
        <v>5.080645161290323</v>
      </c>
      <c r="T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2973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313754</v>
      </c>
      <c r="J12" s="4">
        <v>0</v>
      </c>
      <c r="K12" s="8">
        <v>51.125</v>
      </c>
      <c r="L12" s="4">
        <v>75</v>
      </c>
      <c r="M12" s="11">
        <v>1</v>
      </c>
      <c r="N12" s="6">
        <v>9</v>
      </c>
      <c r="O12" s="6">
        <v>6</v>
      </c>
      <c r="P12" s="4">
        <v>959.5</v>
      </c>
      <c r="Q12" s="4">
        <v>19609.625</v>
      </c>
      <c r="R12" s="6">
        <v>30.910278894330641</v>
      </c>
      <c r="S12" s="8">
        <v>4.1875</v>
      </c>
      <c r="T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3598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225742</v>
      </c>
      <c r="J13" s="4">
        <v>0</v>
      </c>
      <c r="K13" s="8">
        <v>35.700000000000003</v>
      </c>
      <c r="L13" s="4">
        <v>68</v>
      </c>
      <c r="M13" s="11">
        <v>1.1000000000000001</v>
      </c>
      <c r="N13" s="6">
        <v>6</v>
      </c>
      <c r="O13" s="6">
        <v>3.8</v>
      </c>
      <c r="P13" s="4">
        <v>728.4</v>
      </c>
      <c r="Q13" s="4">
        <v>22574.2</v>
      </c>
      <c r="R13" s="6">
        <v>36.768043159843671</v>
      </c>
      <c r="S13" s="8">
        <v>3.6</v>
      </c>
      <c r="T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4289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929108</v>
      </c>
      <c r="J14" s="4">
        <v>2</v>
      </c>
      <c r="K14" s="8">
        <v>59.571428571428569</v>
      </c>
      <c r="L14" s="4">
        <v>50.357142857142854</v>
      </c>
      <c r="M14" s="11">
        <v>2.2857142857142856</v>
      </c>
      <c r="N14" s="6">
        <v>17.607142857142858</v>
      </c>
      <c r="O14" s="6">
        <v>8.3214285714285712</v>
      </c>
      <c r="P14" s="4">
        <v>1726.8571428571429</v>
      </c>
      <c r="Q14" s="4">
        <v>33182.428571428572</v>
      </c>
      <c r="R14" s="6">
        <v>25.645661643281265</v>
      </c>
      <c r="S14" s="8">
        <v>6.0714285714285712</v>
      </c>
      <c r="T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4514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959646</v>
      </c>
      <c r="J15" s="4">
        <v>5</v>
      </c>
      <c r="K15" s="8">
        <v>37.941176470588232</v>
      </c>
      <c r="L15" s="4">
        <v>81.764705882352942</v>
      </c>
      <c r="M15" s="11">
        <v>1.7941176470588236</v>
      </c>
      <c r="N15" s="6">
        <v>18.147058823529413</v>
      </c>
      <c r="O15" s="6">
        <v>9.235294117647058</v>
      </c>
      <c r="P15" s="4">
        <v>1533.7647058823529</v>
      </c>
      <c r="Q15" s="4">
        <v>28224.882352941175</v>
      </c>
      <c r="R15" s="6">
        <v>22.922330478501323</v>
      </c>
      <c r="S15" s="8">
        <v>6.0294117647058822</v>
      </c>
      <c r="T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27396224</v>
      </c>
      <c r="J16" s="4">
        <v>54</v>
      </c>
      <c r="K16" s="8">
        <v>48.310822510822511</v>
      </c>
      <c r="L16" s="4">
        <v>80.043290043290042</v>
      </c>
      <c r="M16" s="4">
        <v>1.4744588744588745</v>
      </c>
      <c r="N16" s="4">
        <v>12.451082251082251</v>
      </c>
      <c r="O16" s="4">
        <v>5.6164502164502164</v>
      </c>
      <c r="P16" s="4">
        <v>1133.2883116883118</v>
      </c>
      <c r="Q16" s="4">
        <v>23719.674458874459</v>
      </c>
      <c r="R16" s="4">
        <v>31.265347908110286</v>
      </c>
      <c r="S16" s="4">
        <v>4.5515151515151517</v>
      </c>
      <c r="T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2578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2747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3660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2775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2406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2775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2775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2406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2747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1969</v>
      </c>
      <c r="C5" t="s">
        <v>1967</v>
      </c>
      <c r="D5" t="s">
        <v>1968</v>
      </c>
      <c r="E5" t="s">
        <v>2406</v>
      </c>
      <c r="F5" t="s">
        <v>331</v>
      </c>
      <c r="H5" s="1" t="s">
        <v>687</v>
      </c>
      <c r="I5" t="s">
        <v>1969</v>
      </c>
      <c r="J5" t="s">
        <v>1967</v>
      </c>
      <c r="K5" t="s">
        <v>1968</v>
      </c>
      <c r="L5" t="s">
        <v>2406</v>
      </c>
      <c r="M5" t="s">
        <v>331</v>
      </c>
      <c r="P5" s="1" t="s">
        <v>687</v>
      </c>
      <c r="Q5" t="s">
        <v>1969</v>
      </c>
      <c r="R5" t="s">
        <v>1967</v>
      </c>
      <c r="S5" t="s">
        <v>1968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1969</v>
      </c>
      <c r="J32" s="14" t="s">
        <v>1967</v>
      </c>
      <c r="K32" s="14" t="s">
        <v>1968</v>
      </c>
      <c r="L32" s="14" t="s">
        <v>2406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1966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2441</v>
      </c>
      <c r="K3" t="s">
        <v>2444</v>
      </c>
      <c r="L3" t="s">
        <v>2443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2442</v>
      </c>
      <c r="K24">
        <f>SUM(K4:K23)</f>
        <v>221</v>
      </c>
      <c r="L24">
        <f>SUM(L4:L23)</f>
        <v>728</v>
      </c>
    </row>
    <row r="25" spans="1:19" x14ac:dyDescent="0.25">
      <c r="A25" t="s">
        <v>1970</v>
      </c>
      <c r="B25" t="s">
        <v>1966</v>
      </c>
    </row>
    <row r="26" spans="1:19" x14ac:dyDescent="0.25">
      <c r="A26" s="2" t="s">
        <v>54</v>
      </c>
      <c r="B26">
        <v>578</v>
      </c>
      <c r="J26" s="2" t="s">
        <v>2440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3338</v>
      </c>
      <c r="H1" t="s">
        <v>852</v>
      </c>
      <c r="I1" t="s">
        <v>3332</v>
      </c>
      <c r="J1" t="s">
        <v>3333</v>
      </c>
      <c r="K1" t="s">
        <v>3334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3335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3336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3337</v>
      </c>
      <c r="H6">
        <f>H5/10</f>
        <v>71.099999999999994</v>
      </c>
    </row>
    <row r="10" spans="1:11" x14ac:dyDescent="0.25">
      <c r="G10" t="s">
        <v>3338</v>
      </c>
      <c r="H10" t="s">
        <v>852</v>
      </c>
      <c r="I10" t="s">
        <v>3332</v>
      </c>
      <c r="J10" t="s">
        <v>3333</v>
      </c>
      <c r="K10" t="s">
        <v>3334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3335</v>
      </c>
      <c r="H13">
        <f>I11+J11*K11</f>
        <v>2500</v>
      </c>
    </row>
    <row r="14" spans="1:11" x14ac:dyDescent="0.25">
      <c r="G14" t="s">
        <v>3336</v>
      </c>
      <c r="H14">
        <f>H13*3/5</f>
        <v>1500</v>
      </c>
    </row>
    <row r="15" spans="1:11" x14ac:dyDescent="0.25">
      <c r="G15" t="s">
        <v>3337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2022</v>
      </c>
    </row>
    <row r="3" spans="1:7" x14ac:dyDescent="0.25">
      <c r="G3" t="s">
        <v>2066</v>
      </c>
    </row>
    <row r="4" spans="1:7" x14ac:dyDescent="0.25">
      <c r="G4" t="s">
        <v>2061</v>
      </c>
    </row>
    <row r="5" spans="1:7" x14ac:dyDescent="0.25">
      <c r="A5" t="s">
        <v>2040</v>
      </c>
      <c r="B5" t="s">
        <v>2058</v>
      </c>
      <c r="G5" t="s">
        <v>2062</v>
      </c>
    </row>
    <row r="6" spans="1:7" x14ac:dyDescent="0.25">
      <c r="A6" t="s">
        <v>537</v>
      </c>
      <c r="B6" t="s">
        <v>2057</v>
      </c>
      <c r="G6" t="s">
        <v>2063</v>
      </c>
    </row>
    <row r="7" spans="1:7" x14ac:dyDescent="0.25">
      <c r="A7" t="s">
        <v>1765</v>
      </c>
      <c r="B7" t="s">
        <v>2445</v>
      </c>
      <c r="D7" t="s">
        <v>2059</v>
      </c>
      <c r="E7" t="s">
        <v>2060</v>
      </c>
      <c r="G7" t="s">
        <v>2064</v>
      </c>
    </row>
    <row r="8" spans="1:7" x14ac:dyDescent="0.25">
      <c r="A8" t="s">
        <v>280</v>
      </c>
      <c r="B8" t="s">
        <v>280</v>
      </c>
      <c r="D8" t="s">
        <v>1097</v>
      </c>
      <c r="G8" t="s">
        <v>2065</v>
      </c>
    </row>
    <row r="9" spans="1:7" x14ac:dyDescent="0.25">
      <c r="A9" t="s">
        <v>1750</v>
      </c>
      <c r="B9" t="s">
        <v>1751</v>
      </c>
      <c r="G9" t="s">
        <v>2067</v>
      </c>
    </row>
    <row r="10" spans="1:7" x14ac:dyDescent="0.25">
      <c r="A10" t="s">
        <v>1534</v>
      </c>
      <c r="B10" t="s">
        <v>2446</v>
      </c>
      <c r="G10" t="s">
        <v>2068</v>
      </c>
    </row>
    <row r="11" spans="1:7" x14ac:dyDescent="0.25">
      <c r="A11" t="s">
        <v>2055</v>
      </c>
      <c r="B11" t="s">
        <v>2054</v>
      </c>
      <c r="G11" t="s">
        <v>2069</v>
      </c>
    </row>
    <row r="12" spans="1:7" x14ac:dyDescent="0.25">
      <c r="A12" t="s">
        <v>2204</v>
      </c>
      <c r="B12" t="s">
        <v>2439</v>
      </c>
      <c r="G12" t="s">
        <v>2070</v>
      </c>
    </row>
    <row r="13" spans="1:7" x14ac:dyDescent="0.25">
      <c r="A13" t="s">
        <v>1796</v>
      </c>
      <c r="B13" t="s">
        <v>2474</v>
      </c>
      <c r="G13" t="s">
        <v>2071</v>
      </c>
    </row>
    <row r="14" spans="1:7" x14ac:dyDescent="0.25">
      <c r="A14" t="s">
        <v>1761</v>
      </c>
      <c r="B14" t="s">
        <v>2053</v>
      </c>
      <c r="G14" t="s">
        <v>2072</v>
      </c>
    </row>
    <row r="15" spans="1:7" x14ac:dyDescent="0.25">
      <c r="A15" t="s">
        <v>2179</v>
      </c>
      <c r="B15" t="s">
        <v>2180</v>
      </c>
      <c r="G15" t="s">
        <v>2073</v>
      </c>
    </row>
    <row r="16" spans="1:7" x14ac:dyDescent="0.25">
      <c r="A16" t="s">
        <v>2475</v>
      </c>
      <c r="B16" t="s">
        <v>1561</v>
      </c>
      <c r="G16" t="s">
        <v>2074</v>
      </c>
    </row>
    <row r="17" spans="1:7" x14ac:dyDescent="0.25">
      <c r="A17" t="s">
        <v>1813</v>
      </c>
      <c r="B17" t="s">
        <v>2056</v>
      </c>
      <c r="G17" t="s">
        <v>2075</v>
      </c>
    </row>
    <row r="18" spans="1:7" x14ac:dyDescent="0.25">
      <c r="A18" t="s">
        <v>368</v>
      </c>
      <c r="B18" t="s">
        <v>2380</v>
      </c>
      <c r="G18" t="s">
        <v>2076</v>
      </c>
    </row>
    <row r="19" spans="1:7" x14ac:dyDescent="0.25">
      <c r="A19" t="s">
        <v>1269</v>
      </c>
      <c r="B19" t="s">
        <v>2202</v>
      </c>
      <c r="G19" t="s">
        <v>2077</v>
      </c>
    </row>
    <row r="20" spans="1:7" x14ac:dyDescent="0.25">
      <c r="A20" t="s">
        <v>2052</v>
      </c>
      <c r="B20" t="s">
        <v>2447</v>
      </c>
      <c r="G20" t="s">
        <v>2078</v>
      </c>
    </row>
    <row r="21" spans="1:7" x14ac:dyDescent="0.25">
      <c r="A21" t="s">
        <v>1886</v>
      </c>
      <c r="B21" t="s">
        <v>1887</v>
      </c>
      <c r="G21" t="s">
        <v>2079</v>
      </c>
    </row>
    <row r="22" spans="1:7" x14ac:dyDescent="0.25">
      <c r="A22" t="s">
        <v>1322</v>
      </c>
      <c r="G22" t="s">
        <v>2080</v>
      </c>
    </row>
    <row r="23" spans="1:7" x14ac:dyDescent="0.25">
      <c r="A23" t="s">
        <v>1744</v>
      </c>
      <c r="G23" t="s">
        <v>2081</v>
      </c>
    </row>
    <row r="24" spans="1:7" x14ac:dyDescent="0.25">
      <c r="A24" t="s">
        <v>1880</v>
      </c>
      <c r="G24" t="s">
        <v>2082</v>
      </c>
    </row>
    <row r="25" spans="1:7" x14ac:dyDescent="0.25">
      <c r="A25" t="s">
        <v>83</v>
      </c>
      <c r="G25" t="s">
        <v>2083</v>
      </c>
    </row>
    <row r="26" spans="1:7" x14ac:dyDescent="0.25">
      <c r="A26" t="s">
        <v>1519</v>
      </c>
      <c r="G26" t="s">
        <v>2084</v>
      </c>
    </row>
    <row r="27" spans="1:7" x14ac:dyDescent="0.25">
      <c r="A27" t="s">
        <v>283</v>
      </c>
      <c r="G27" t="s">
        <v>2085</v>
      </c>
    </row>
    <row r="28" spans="1:7" x14ac:dyDescent="0.25">
      <c r="A28" t="s">
        <v>360</v>
      </c>
      <c r="G28" t="s">
        <v>2086</v>
      </c>
    </row>
    <row r="29" spans="1:7" x14ac:dyDescent="0.25">
      <c r="A29" t="s">
        <v>1586</v>
      </c>
      <c r="G29" t="s">
        <v>2087</v>
      </c>
    </row>
    <row r="30" spans="1:7" x14ac:dyDescent="0.25">
      <c r="A30" t="s">
        <v>1675</v>
      </c>
      <c r="G30" t="s">
        <v>2088</v>
      </c>
    </row>
    <row r="31" spans="1:7" x14ac:dyDescent="0.25">
      <c r="A31" t="s">
        <v>67</v>
      </c>
      <c r="G31" t="s">
        <v>2089</v>
      </c>
    </row>
    <row r="32" spans="1:7" x14ac:dyDescent="0.25">
      <c r="A32" t="s">
        <v>1683</v>
      </c>
      <c r="G32" t="s">
        <v>2090</v>
      </c>
    </row>
    <row r="33" spans="1:7" x14ac:dyDescent="0.25">
      <c r="A33" t="s">
        <v>1610</v>
      </c>
      <c r="G33" t="s">
        <v>2091</v>
      </c>
    </row>
    <row r="34" spans="1:7" x14ac:dyDescent="0.25">
      <c r="A34" t="s">
        <v>1735</v>
      </c>
      <c r="G34" t="s">
        <v>2092</v>
      </c>
    </row>
    <row r="35" spans="1:7" x14ac:dyDescent="0.25">
      <c r="A35" t="s">
        <v>2203</v>
      </c>
      <c r="G35" t="s">
        <v>2093</v>
      </c>
    </row>
    <row r="36" spans="1:7" x14ac:dyDescent="0.25">
      <c r="A36" t="s">
        <v>1822</v>
      </c>
      <c r="G36" t="s">
        <v>2094</v>
      </c>
    </row>
    <row r="37" spans="1:7" x14ac:dyDescent="0.25">
      <c r="A37" t="s">
        <v>534</v>
      </c>
      <c r="B37" t="s">
        <v>2542</v>
      </c>
      <c r="G37" t="s">
        <v>2095</v>
      </c>
    </row>
    <row r="38" spans="1:7" x14ac:dyDescent="0.25">
      <c r="A38" t="s">
        <v>1741</v>
      </c>
      <c r="B38" t="s">
        <v>2543</v>
      </c>
      <c r="G38" t="s">
        <v>2096</v>
      </c>
    </row>
    <row r="39" spans="1:7" x14ac:dyDescent="0.25">
      <c r="G39" t="s">
        <v>2097</v>
      </c>
    </row>
    <row r="40" spans="1:7" x14ac:dyDescent="0.25">
      <c r="G40" t="s">
        <v>2098</v>
      </c>
    </row>
    <row r="41" spans="1:7" x14ac:dyDescent="0.25">
      <c r="G41" t="s">
        <v>2099</v>
      </c>
    </row>
    <row r="42" spans="1:7" x14ac:dyDescent="0.25">
      <c r="G42" t="s">
        <v>2100</v>
      </c>
    </row>
    <row r="43" spans="1:7" x14ac:dyDescent="0.25">
      <c r="G43" t="s">
        <v>2101</v>
      </c>
    </row>
    <row r="44" spans="1:7" x14ac:dyDescent="0.25">
      <c r="G44" t="s">
        <v>2102</v>
      </c>
    </row>
    <row r="45" spans="1:7" x14ac:dyDescent="0.25">
      <c r="G45" t="s">
        <v>2103</v>
      </c>
    </row>
    <row r="46" spans="1:7" x14ac:dyDescent="0.25">
      <c r="G46" t="s">
        <v>2104</v>
      </c>
    </row>
    <row r="47" spans="1:7" x14ac:dyDescent="0.25">
      <c r="G47" t="s">
        <v>2105</v>
      </c>
    </row>
    <row r="48" spans="1:7" x14ac:dyDescent="0.25">
      <c r="G48" t="s">
        <v>2106</v>
      </c>
    </row>
    <row r="49" spans="7:7" x14ac:dyDescent="0.25">
      <c r="G49" t="s">
        <v>2107</v>
      </c>
    </row>
    <row r="50" spans="7:7" x14ac:dyDescent="0.25">
      <c r="G50" t="s">
        <v>2108</v>
      </c>
    </row>
    <row r="51" spans="7:7" x14ac:dyDescent="0.25">
      <c r="G51" t="s">
        <v>2109</v>
      </c>
    </row>
    <row r="52" spans="7:7" x14ac:dyDescent="0.25">
      <c r="G52" t="s">
        <v>2110</v>
      </c>
    </row>
    <row r="53" spans="7:7" x14ac:dyDescent="0.25">
      <c r="G53" t="s">
        <v>2111</v>
      </c>
    </row>
    <row r="54" spans="7:7" x14ac:dyDescent="0.25">
      <c r="G54" t="s">
        <v>2112</v>
      </c>
    </row>
    <row r="55" spans="7:7" x14ac:dyDescent="0.25">
      <c r="G55" t="s">
        <v>2113</v>
      </c>
    </row>
    <row r="56" spans="7:7" x14ac:dyDescent="0.25">
      <c r="G56" t="s">
        <v>2114</v>
      </c>
    </row>
    <row r="57" spans="7:7" x14ac:dyDescent="0.25">
      <c r="G57" t="s">
        <v>2115</v>
      </c>
    </row>
    <row r="58" spans="7:7" x14ac:dyDescent="0.25">
      <c r="G58" t="s">
        <v>2116</v>
      </c>
    </row>
    <row r="59" spans="7:7" x14ac:dyDescent="0.25">
      <c r="G59" t="s">
        <v>2117</v>
      </c>
    </row>
    <row r="60" spans="7:7" x14ac:dyDescent="0.25">
      <c r="G60" t="s">
        <v>2118</v>
      </c>
    </row>
    <row r="61" spans="7:7" x14ac:dyDescent="0.25">
      <c r="G61" t="s">
        <v>2119</v>
      </c>
    </row>
    <row r="62" spans="7:7" x14ac:dyDescent="0.25">
      <c r="G62" t="s">
        <v>2120</v>
      </c>
    </row>
    <row r="63" spans="7:7" x14ac:dyDescent="0.25">
      <c r="G63" t="s">
        <v>2121</v>
      </c>
    </row>
    <row r="64" spans="7:7" x14ac:dyDescent="0.25">
      <c r="G64" t="s">
        <v>2122</v>
      </c>
    </row>
    <row r="65" spans="7:7" x14ac:dyDescent="0.25">
      <c r="G65" t="s">
        <v>2123</v>
      </c>
    </row>
    <row r="66" spans="7:7" x14ac:dyDescent="0.25">
      <c r="G66" t="s">
        <v>2124</v>
      </c>
    </row>
    <row r="67" spans="7:7" x14ac:dyDescent="0.25">
      <c r="G67" t="s">
        <v>2125</v>
      </c>
    </row>
    <row r="68" spans="7:7" x14ac:dyDescent="0.25">
      <c r="G68" t="s">
        <v>2126</v>
      </c>
    </row>
    <row r="69" spans="7:7" x14ac:dyDescent="0.25">
      <c r="G69" t="s">
        <v>2127</v>
      </c>
    </row>
    <row r="70" spans="7:7" x14ac:dyDescent="0.25">
      <c r="G70" t="s">
        <v>2128</v>
      </c>
    </row>
    <row r="71" spans="7:7" x14ac:dyDescent="0.25">
      <c r="G71" t="s">
        <v>2129</v>
      </c>
    </row>
    <row r="72" spans="7:7" x14ac:dyDescent="0.25">
      <c r="G72" t="s">
        <v>2130</v>
      </c>
    </row>
    <row r="73" spans="7:7" x14ac:dyDescent="0.25">
      <c r="G73" t="s">
        <v>2131</v>
      </c>
    </row>
    <row r="74" spans="7:7" x14ac:dyDescent="0.25">
      <c r="G74" t="s">
        <v>2132</v>
      </c>
    </row>
    <row r="75" spans="7:7" x14ac:dyDescent="0.25">
      <c r="G75" t="s">
        <v>2133</v>
      </c>
    </row>
    <row r="76" spans="7:7" x14ac:dyDescent="0.25">
      <c r="G76" t="s">
        <v>2134</v>
      </c>
    </row>
    <row r="77" spans="7:7" x14ac:dyDescent="0.25">
      <c r="G77" t="s">
        <v>2135</v>
      </c>
    </row>
    <row r="78" spans="7:7" x14ac:dyDescent="0.25">
      <c r="G78" t="s">
        <v>2136</v>
      </c>
    </row>
    <row r="79" spans="7:7" x14ac:dyDescent="0.25">
      <c r="G79" t="s">
        <v>2137</v>
      </c>
    </row>
    <row r="80" spans="7:7" x14ac:dyDescent="0.25">
      <c r="G80" t="s">
        <v>2138</v>
      </c>
    </row>
    <row r="81" spans="7:7" x14ac:dyDescent="0.25">
      <c r="G81" t="s">
        <v>2139</v>
      </c>
    </row>
    <row r="82" spans="7:7" x14ac:dyDescent="0.25">
      <c r="G82" t="s">
        <v>2140</v>
      </c>
    </row>
    <row r="83" spans="7:7" x14ac:dyDescent="0.25">
      <c r="G83" t="s">
        <v>2141</v>
      </c>
    </row>
    <row r="84" spans="7:7" x14ac:dyDescent="0.25">
      <c r="G84" t="s">
        <v>2142</v>
      </c>
    </row>
    <row r="85" spans="7:7" x14ac:dyDescent="0.25">
      <c r="G85" t="s">
        <v>2143</v>
      </c>
    </row>
    <row r="86" spans="7:7" x14ac:dyDescent="0.25">
      <c r="G86" t="s">
        <v>2144</v>
      </c>
    </row>
    <row r="87" spans="7:7" x14ac:dyDescent="0.25">
      <c r="G87" t="s">
        <v>2145</v>
      </c>
    </row>
    <row r="88" spans="7:7" x14ac:dyDescent="0.25">
      <c r="G88" t="s">
        <v>2146</v>
      </c>
    </row>
    <row r="89" spans="7:7" x14ac:dyDescent="0.25">
      <c r="G89" t="s">
        <v>2147</v>
      </c>
    </row>
    <row r="90" spans="7:7" x14ac:dyDescent="0.25">
      <c r="G90" t="s">
        <v>2148</v>
      </c>
    </row>
    <row r="91" spans="7:7" x14ac:dyDescent="0.25">
      <c r="G91" t="s">
        <v>2149</v>
      </c>
    </row>
    <row r="92" spans="7:7" x14ac:dyDescent="0.25">
      <c r="G92" t="s">
        <v>2150</v>
      </c>
    </row>
    <row r="93" spans="7:7" x14ac:dyDescent="0.25">
      <c r="G93" t="s">
        <v>2151</v>
      </c>
    </row>
    <row r="94" spans="7:7" x14ac:dyDescent="0.25">
      <c r="G94" t="s">
        <v>2152</v>
      </c>
    </row>
    <row r="95" spans="7:7" x14ac:dyDescent="0.25">
      <c r="G95" t="s">
        <v>2153</v>
      </c>
    </row>
    <row r="96" spans="7:7" x14ac:dyDescent="0.25">
      <c r="G96" t="s">
        <v>2154</v>
      </c>
    </row>
    <row r="97" spans="7:7" x14ac:dyDescent="0.25">
      <c r="G97" t="s">
        <v>2155</v>
      </c>
    </row>
    <row r="98" spans="7:7" x14ac:dyDescent="0.25">
      <c r="G98" t="s">
        <v>2156</v>
      </c>
    </row>
    <row r="99" spans="7:7" x14ac:dyDescent="0.25">
      <c r="G99" t="s">
        <v>2157</v>
      </c>
    </row>
    <row r="100" spans="7:7" x14ac:dyDescent="0.25">
      <c r="G100" t="s">
        <v>2158</v>
      </c>
    </row>
    <row r="101" spans="7:7" x14ac:dyDescent="0.25">
      <c r="G101" t="s">
        <v>2159</v>
      </c>
    </row>
    <row r="102" spans="7:7" x14ac:dyDescent="0.25">
      <c r="G102" t="s">
        <v>2160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opLeftCell="A1195" workbookViewId="0">
      <selection activeCell="A1209" sqref="A1209:XFD123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2251</v>
      </c>
    </row>
    <row r="2" spans="1:23" x14ac:dyDescent="0.25">
      <c r="A2" t="s">
        <v>1841</v>
      </c>
      <c r="B2" t="s">
        <v>1842</v>
      </c>
      <c r="C2" t="s">
        <v>1204</v>
      </c>
      <c r="D2" t="s">
        <v>5410</v>
      </c>
      <c r="E2" t="s">
        <v>3344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1971</v>
      </c>
      <c r="L2" t="s">
        <v>1973</v>
      </c>
      <c r="M2" t="s">
        <v>1933</v>
      </c>
      <c r="N2" t="s">
        <v>5411</v>
      </c>
      <c r="O2" t="s">
        <v>5412</v>
      </c>
      <c r="P2" t="s">
        <v>19</v>
      </c>
      <c r="Q2" t="s">
        <v>1528</v>
      </c>
      <c r="R2" t="s">
        <v>38</v>
      </c>
      <c r="S2" t="s">
        <v>1932</v>
      </c>
      <c r="T2" t="s">
        <v>4811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2827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2041</v>
      </c>
      <c r="L3" t="s">
        <v>1194</v>
      </c>
      <c r="M3" t="s">
        <v>1929</v>
      </c>
      <c r="N3" t="s">
        <v>5413</v>
      </c>
      <c r="O3" t="s">
        <v>5414</v>
      </c>
      <c r="P3" t="s">
        <v>1238</v>
      </c>
      <c r="Q3" t="s">
        <v>1498</v>
      </c>
      <c r="R3" t="s">
        <v>54</v>
      </c>
      <c r="S3" t="s">
        <v>1932</v>
      </c>
      <c r="T3" t="s">
        <v>3472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2323</v>
      </c>
      <c r="E4" t="s">
        <v>1486</v>
      </c>
      <c r="F4" t="s">
        <v>2406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2407</v>
      </c>
      <c r="M4" t="s">
        <v>1933</v>
      </c>
      <c r="N4" t="s">
        <v>5415</v>
      </c>
      <c r="O4" t="s">
        <v>5416</v>
      </c>
      <c r="P4" t="s">
        <v>19</v>
      </c>
      <c r="Q4" t="s">
        <v>1835</v>
      </c>
      <c r="R4" t="s">
        <v>30</v>
      </c>
      <c r="S4" t="s">
        <v>1932</v>
      </c>
      <c r="T4" t="s">
        <v>3060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2284</v>
      </c>
      <c r="E5" t="s">
        <v>131</v>
      </c>
      <c r="F5" t="s">
        <v>2406</v>
      </c>
      <c r="G5" t="s">
        <v>1805</v>
      </c>
      <c r="H5" t="s">
        <v>2821</v>
      </c>
      <c r="I5" t="s">
        <v>17</v>
      </c>
      <c r="J5" t="s">
        <v>806</v>
      </c>
      <c r="K5" t="s">
        <v>2944</v>
      </c>
      <c r="L5" t="s">
        <v>1479</v>
      </c>
      <c r="M5" t="s">
        <v>1933</v>
      </c>
      <c r="N5" t="s">
        <v>5417</v>
      </c>
      <c r="O5" t="s">
        <v>5418</v>
      </c>
      <c r="P5" t="s">
        <v>19</v>
      </c>
      <c r="Q5" t="s">
        <v>1803</v>
      </c>
      <c r="R5" t="s">
        <v>24</v>
      </c>
      <c r="S5" t="s">
        <v>1932</v>
      </c>
      <c r="T5" t="s">
        <v>4291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2511</v>
      </c>
      <c r="E6" t="s">
        <v>3344</v>
      </c>
      <c r="F6" t="s">
        <v>2406</v>
      </c>
      <c r="G6" t="s">
        <v>656</v>
      </c>
      <c r="H6" t="s">
        <v>2386</v>
      </c>
      <c r="I6" t="s">
        <v>28</v>
      </c>
      <c r="J6" t="s">
        <v>803</v>
      </c>
      <c r="K6" t="s">
        <v>2385</v>
      </c>
      <c r="L6" t="s">
        <v>2001</v>
      </c>
      <c r="M6" t="s">
        <v>1931</v>
      </c>
      <c r="N6" t="s">
        <v>5419</v>
      </c>
      <c r="O6" t="s">
        <v>3490</v>
      </c>
      <c r="P6" t="s">
        <v>19</v>
      </c>
      <c r="Q6" t="s">
        <v>1528</v>
      </c>
      <c r="R6" t="s">
        <v>66</v>
      </c>
      <c r="S6" t="s">
        <v>1932</v>
      </c>
      <c r="T6" t="s">
        <v>5420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3666</v>
      </c>
      <c r="E7" t="s">
        <v>2449</v>
      </c>
      <c r="F7" t="s">
        <v>2406</v>
      </c>
      <c r="G7" t="s">
        <v>1805</v>
      </c>
      <c r="H7" t="s">
        <v>2025</v>
      </c>
      <c r="I7" t="s">
        <v>17</v>
      </c>
      <c r="J7" t="s">
        <v>43</v>
      </c>
      <c r="K7" t="s">
        <v>3064</v>
      </c>
      <c r="L7" t="s">
        <v>906</v>
      </c>
      <c r="M7" t="s">
        <v>1933</v>
      </c>
      <c r="N7" t="s">
        <v>5421</v>
      </c>
      <c r="O7" t="s">
        <v>5422</v>
      </c>
      <c r="P7" t="s">
        <v>19</v>
      </c>
      <c r="Q7" t="s">
        <v>1528</v>
      </c>
      <c r="R7" t="s">
        <v>69</v>
      </c>
      <c r="S7" t="s">
        <v>1932</v>
      </c>
      <c r="T7" t="s">
        <v>4292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2024</v>
      </c>
      <c r="E8" t="s">
        <v>2353</v>
      </c>
      <c r="F8" t="s">
        <v>2406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5423</v>
      </c>
      <c r="O8" t="s">
        <v>5424</v>
      </c>
      <c r="P8" t="s">
        <v>25</v>
      </c>
      <c r="Q8" t="s">
        <v>1528</v>
      </c>
      <c r="R8" t="s">
        <v>69</v>
      </c>
      <c r="S8" t="s">
        <v>1930</v>
      </c>
      <c r="T8" t="s">
        <v>2023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2283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5425</v>
      </c>
      <c r="O9" t="s">
        <v>4899</v>
      </c>
      <c r="P9" t="s">
        <v>1238</v>
      </c>
      <c r="Q9" t="s">
        <v>1213</v>
      </c>
      <c r="R9" t="s">
        <v>66</v>
      </c>
      <c r="S9" t="s">
        <v>1930</v>
      </c>
      <c r="T9" t="s">
        <v>5426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4289</v>
      </c>
      <c r="D10" t="s">
        <v>2945</v>
      </c>
      <c r="E10" t="s">
        <v>2283</v>
      </c>
      <c r="F10" t="s">
        <v>2406</v>
      </c>
      <c r="G10" t="s">
        <v>1805</v>
      </c>
      <c r="H10" t="s">
        <v>1487</v>
      </c>
      <c r="I10" t="s">
        <v>28</v>
      </c>
      <c r="J10" t="s">
        <v>805</v>
      </c>
      <c r="K10" t="s">
        <v>2002</v>
      </c>
      <c r="L10" t="s">
        <v>1206</v>
      </c>
      <c r="M10" t="s">
        <v>1933</v>
      </c>
      <c r="N10" t="s">
        <v>5427</v>
      </c>
      <c r="O10" t="s">
        <v>5428</v>
      </c>
      <c r="P10" t="s">
        <v>19</v>
      </c>
      <c r="Q10" t="s">
        <v>1528</v>
      </c>
      <c r="R10" t="s">
        <v>66</v>
      </c>
      <c r="S10" t="s">
        <v>1932</v>
      </c>
      <c r="T10" t="s">
        <v>4290</v>
      </c>
      <c r="U10" t="s">
        <v>293</v>
      </c>
    </row>
    <row r="11" spans="1:23" x14ac:dyDescent="0.25">
      <c r="A11" t="s">
        <v>2273</v>
      </c>
      <c r="B11" t="s">
        <v>2274</v>
      </c>
      <c r="C11" t="s">
        <v>1140</v>
      </c>
      <c r="D11" t="s">
        <v>3205</v>
      </c>
      <c r="E11" t="s">
        <v>2503</v>
      </c>
      <c r="F11" t="s">
        <v>2406</v>
      </c>
      <c r="G11" t="s">
        <v>1805</v>
      </c>
      <c r="H11" t="s">
        <v>2025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5429</v>
      </c>
      <c r="O11" t="s">
        <v>5430</v>
      </c>
      <c r="P11" t="s">
        <v>19</v>
      </c>
      <c r="Q11" t="s">
        <v>1528</v>
      </c>
      <c r="R11" t="s">
        <v>24</v>
      </c>
      <c r="S11" t="s">
        <v>1932</v>
      </c>
      <c r="T11" t="s">
        <v>3994</v>
      </c>
      <c r="U11" t="s">
        <v>2275</v>
      </c>
    </row>
    <row r="12" spans="1:23" x14ac:dyDescent="0.25">
      <c r="A12" t="s">
        <v>1995</v>
      </c>
      <c r="B12" t="s">
        <v>1996</v>
      </c>
      <c r="C12" t="s">
        <v>1140</v>
      </c>
      <c r="D12" t="s">
        <v>4013</v>
      </c>
      <c r="E12" t="s">
        <v>2481</v>
      </c>
      <c r="F12" t="s">
        <v>215</v>
      </c>
      <c r="G12" t="s">
        <v>1805</v>
      </c>
      <c r="H12" t="s">
        <v>2025</v>
      </c>
      <c r="I12" t="s">
        <v>28</v>
      </c>
      <c r="J12" t="s">
        <v>808</v>
      </c>
      <c r="K12" t="s">
        <v>1261</v>
      </c>
      <c r="L12" t="s">
        <v>3663</v>
      </c>
      <c r="M12" t="s">
        <v>1933</v>
      </c>
      <c r="N12" t="s">
        <v>5431</v>
      </c>
      <c r="O12" t="s">
        <v>5432</v>
      </c>
      <c r="P12" t="s">
        <v>19</v>
      </c>
      <c r="Q12" t="s">
        <v>1528</v>
      </c>
      <c r="R12" t="s">
        <v>74</v>
      </c>
      <c r="S12" t="s">
        <v>1932</v>
      </c>
      <c r="T12" t="s">
        <v>3145</v>
      </c>
      <c r="U12" t="s">
        <v>1997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2284</v>
      </c>
      <c r="E13" t="s">
        <v>2353</v>
      </c>
      <c r="F13" t="s">
        <v>215</v>
      </c>
      <c r="G13" t="s">
        <v>1805</v>
      </c>
      <c r="H13" t="s">
        <v>2025</v>
      </c>
      <c r="I13" t="s">
        <v>17</v>
      </c>
      <c r="J13" t="s">
        <v>43</v>
      </c>
      <c r="K13" t="s">
        <v>2687</v>
      </c>
      <c r="L13" t="s">
        <v>899</v>
      </c>
      <c r="M13" t="s">
        <v>1929</v>
      </c>
      <c r="N13" t="s">
        <v>5433</v>
      </c>
      <c r="O13" t="s">
        <v>5233</v>
      </c>
      <c r="P13" t="s">
        <v>19</v>
      </c>
      <c r="Q13" t="s">
        <v>1528</v>
      </c>
      <c r="R13" t="s">
        <v>29</v>
      </c>
      <c r="S13" t="s">
        <v>1930</v>
      </c>
      <c r="T13" t="s">
        <v>2756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2690</v>
      </c>
      <c r="E14" t="s">
        <v>3149</v>
      </c>
      <c r="F14" t="s">
        <v>2406</v>
      </c>
      <c r="G14" t="s">
        <v>1532</v>
      </c>
      <c r="H14" t="s">
        <v>2386</v>
      </c>
      <c r="I14" t="s">
        <v>17</v>
      </c>
      <c r="J14" t="s">
        <v>43</v>
      </c>
      <c r="K14" t="s">
        <v>2748</v>
      </c>
      <c r="L14" t="s">
        <v>1479</v>
      </c>
      <c r="M14" t="s">
        <v>1933</v>
      </c>
      <c r="N14" t="s">
        <v>5434</v>
      </c>
      <c r="O14" t="s">
        <v>5435</v>
      </c>
      <c r="P14" t="s">
        <v>25</v>
      </c>
      <c r="Q14" t="s">
        <v>1528</v>
      </c>
      <c r="R14" t="s">
        <v>66</v>
      </c>
      <c r="S14" t="s">
        <v>1932</v>
      </c>
      <c r="T14" t="s">
        <v>5436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2578</v>
      </c>
      <c r="D15" t="s">
        <v>2323</v>
      </c>
      <c r="E15" t="s">
        <v>2449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5437</v>
      </c>
      <c r="O15" t="s">
        <v>5066</v>
      </c>
      <c r="P15" t="s">
        <v>19</v>
      </c>
      <c r="Q15" t="s">
        <v>1835</v>
      </c>
      <c r="R15" t="s">
        <v>21</v>
      </c>
      <c r="S15" t="s">
        <v>1930</v>
      </c>
      <c r="T15" t="s">
        <v>4700</v>
      </c>
      <c r="U15" t="s">
        <v>374</v>
      </c>
      <c r="V15" t="s">
        <v>2332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4226</v>
      </c>
      <c r="E16" t="s">
        <v>2576</v>
      </c>
      <c r="F16" t="s">
        <v>2406</v>
      </c>
      <c r="G16" t="s">
        <v>1477</v>
      </c>
      <c r="H16" t="s">
        <v>1527</v>
      </c>
      <c r="I16" t="s">
        <v>20</v>
      </c>
      <c r="J16" t="s">
        <v>807</v>
      </c>
      <c r="K16" t="s">
        <v>2507</v>
      </c>
      <c r="L16" t="s">
        <v>2027</v>
      </c>
      <c r="M16" t="s">
        <v>1933</v>
      </c>
      <c r="N16" t="s">
        <v>5438</v>
      </c>
      <c r="O16" t="s">
        <v>5439</v>
      </c>
      <c r="P16" t="s">
        <v>19</v>
      </c>
      <c r="Q16" t="s">
        <v>1528</v>
      </c>
      <c r="R16" t="s">
        <v>30</v>
      </c>
      <c r="S16" t="s">
        <v>1932</v>
      </c>
      <c r="T16" t="s">
        <v>4293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3664</v>
      </c>
      <c r="E17" t="s">
        <v>2721</v>
      </c>
      <c r="F17" t="s">
        <v>215</v>
      </c>
      <c r="G17" t="s">
        <v>1805</v>
      </c>
      <c r="H17" t="s">
        <v>2025</v>
      </c>
      <c r="I17" t="s">
        <v>137</v>
      </c>
      <c r="J17" t="s">
        <v>841</v>
      </c>
      <c r="K17" t="s">
        <v>2748</v>
      </c>
      <c r="L17" t="s">
        <v>2001</v>
      </c>
      <c r="M17" t="s">
        <v>1933</v>
      </c>
      <c r="N17" t="s">
        <v>5440</v>
      </c>
      <c r="O17" t="s">
        <v>5441</v>
      </c>
      <c r="Q17" t="s">
        <v>1528</v>
      </c>
      <c r="R17" t="s">
        <v>30</v>
      </c>
      <c r="S17" t="s">
        <v>1932</v>
      </c>
      <c r="T17" t="s">
        <v>3340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2578</v>
      </c>
      <c r="D18" t="s">
        <v>3073</v>
      </c>
      <c r="E18" t="s">
        <v>131</v>
      </c>
      <c r="F18" t="s">
        <v>215</v>
      </c>
      <c r="G18" t="s">
        <v>1805</v>
      </c>
      <c r="H18" t="s">
        <v>2025</v>
      </c>
      <c r="I18" t="s">
        <v>17</v>
      </c>
      <c r="J18" t="s">
        <v>43</v>
      </c>
      <c r="K18" t="s">
        <v>2253</v>
      </c>
      <c r="L18" t="s">
        <v>1479</v>
      </c>
      <c r="M18" t="s">
        <v>1933</v>
      </c>
      <c r="N18" t="s">
        <v>5442</v>
      </c>
      <c r="O18" t="s">
        <v>5443</v>
      </c>
      <c r="P18" t="s">
        <v>25</v>
      </c>
      <c r="Q18" t="s">
        <v>1803</v>
      </c>
      <c r="R18" t="s">
        <v>44</v>
      </c>
      <c r="S18" t="s">
        <v>1932</v>
      </c>
      <c r="T18" t="s">
        <v>4701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2481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2041</v>
      </c>
      <c r="L19" t="s">
        <v>1497</v>
      </c>
      <c r="M19" t="s">
        <v>1933</v>
      </c>
      <c r="N19" t="s">
        <v>5444</v>
      </c>
      <c r="O19" t="s">
        <v>5445</v>
      </c>
      <c r="P19" t="s">
        <v>1238</v>
      </c>
      <c r="Q19" t="s">
        <v>1803</v>
      </c>
      <c r="R19" t="s">
        <v>30</v>
      </c>
      <c r="S19" t="s">
        <v>1932</v>
      </c>
      <c r="T19" t="s">
        <v>3061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4289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5446</v>
      </c>
      <c r="O20" t="s">
        <v>5447</v>
      </c>
      <c r="P20" t="s">
        <v>25</v>
      </c>
      <c r="Q20" t="s">
        <v>1213</v>
      </c>
      <c r="R20" t="s">
        <v>54</v>
      </c>
      <c r="S20" t="s">
        <v>1930</v>
      </c>
      <c r="T20" t="s">
        <v>5448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1972</v>
      </c>
      <c r="L21" t="s">
        <v>900</v>
      </c>
      <c r="M21" t="s">
        <v>1933</v>
      </c>
      <c r="N21" t="s">
        <v>5449</v>
      </c>
      <c r="O21" t="s">
        <v>5206</v>
      </c>
      <c r="P21" t="s">
        <v>19</v>
      </c>
      <c r="Q21" t="s">
        <v>1528</v>
      </c>
      <c r="R21" t="s">
        <v>34</v>
      </c>
      <c r="S21" t="s">
        <v>1932</v>
      </c>
      <c r="T21" t="s">
        <v>2563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2406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5450</v>
      </c>
      <c r="O22" t="s">
        <v>5451</v>
      </c>
      <c r="P22" t="s">
        <v>19</v>
      </c>
      <c r="Q22" t="s">
        <v>1498</v>
      </c>
      <c r="R22" t="s">
        <v>29</v>
      </c>
      <c r="S22" t="s">
        <v>1932</v>
      </c>
      <c r="T22" t="s">
        <v>2281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3171</v>
      </c>
      <c r="E23" t="s">
        <v>2449</v>
      </c>
      <c r="F23" t="s">
        <v>215</v>
      </c>
      <c r="G23" t="s">
        <v>1805</v>
      </c>
      <c r="H23" t="s">
        <v>3361</v>
      </c>
      <c r="I23" t="s">
        <v>137</v>
      </c>
      <c r="J23" t="s">
        <v>810</v>
      </c>
      <c r="K23" t="s">
        <v>2562</v>
      </c>
      <c r="L23" t="s">
        <v>900</v>
      </c>
      <c r="M23" t="s">
        <v>1929</v>
      </c>
      <c r="N23" t="s">
        <v>5452</v>
      </c>
      <c r="O23" t="s">
        <v>2594</v>
      </c>
      <c r="P23" t="s">
        <v>19</v>
      </c>
      <c r="Q23" t="s">
        <v>1835</v>
      </c>
      <c r="R23" t="s">
        <v>34</v>
      </c>
      <c r="S23" t="s">
        <v>1930</v>
      </c>
      <c r="T23" t="s">
        <v>3408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4289</v>
      </c>
      <c r="D24" t="s">
        <v>2783</v>
      </c>
      <c r="E24" t="s">
        <v>2449</v>
      </c>
      <c r="F24" t="s">
        <v>2775</v>
      </c>
      <c r="G24" t="s">
        <v>1805</v>
      </c>
      <c r="H24" t="s">
        <v>1487</v>
      </c>
      <c r="I24" t="s">
        <v>20</v>
      </c>
      <c r="J24" t="s">
        <v>43</v>
      </c>
      <c r="K24" t="s">
        <v>2385</v>
      </c>
      <c r="L24" t="s">
        <v>901</v>
      </c>
      <c r="M24" t="s">
        <v>1933</v>
      </c>
      <c r="N24" t="s">
        <v>5453</v>
      </c>
      <c r="O24" t="s">
        <v>5454</v>
      </c>
      <c r="P24" t="s">
        <v>1238</v>
      </c>
      <c r="Q24" t="s">
        <v>1528</v>
      </c>
      <c r="R24" t="s">
        <v>66</v>
      </c>
      <c r="S24" t="s">
        <v>1932</v>
      </c>
      <c r="T24" t="s">
        <v>4812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2485</v>
      </c>
      <c r="E25" t="s">
        <v>2283</v>
      </c>
      <c r="F25" t="s">
        <v>2406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5455</v>
      </c>
      <c r="O25" t="s">
        <v>5456</v>
      </c>
      <c r="P25" t="s">
        <v>19</v>
      </c>
      <c r="Q25" t="s">
        <v>1528</v>
      </c>
      <c r="R25" t="s">
        <v>18</v>
      </c>
      <c r="S25" t="s">
        <v>1932</v>
      </c>
      <c r="T25" t="s">
        <v>2984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2511</v>
      </c>
      <c r="E26" t="s">
        <v>3344</v>
      </c>
      <c r="F26" t="s">
        <v>2406</v>
      </c>
      <c r="G26" t="s">
        <v>1805</v>
      </c>
      <c r="H26" t="s">
        <v>2025</v>
      </c>
      <c r="I26" t="s">
        <v>28</v>
      </c>
      <c r="J26" t="s">
        <v>811</v>
      </c>
      <c r="K26" t="s">
        <v>2748</v>
      </c>
      <c r="L26" t="s">
        <v>2593</v>
      </c>
      <c r="M26" t="s">
        <v>1929</v>
      </c>
      <c r="N26" t="s">
        <v>5457</v>
      </c>
      <c r="O26" t="s">
        <v>5458</v>
      </c>
      <c r="P26" t="s">
        <v>19</v>
      </c>
      <c r="Q26" t="s">
        <v>1528</v>
      </c>
      <c r="R26" t="s">
        <v>18</v>
      </c>
      <c r="S26" t="s">
        <v>1930</v>
      </c>
      <c r="T26" t="s">
        <v>2502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2406</v>
      </c>
      <c r="G27" t="s">
        <v>1805</v>
      </c>
      <c r="H27" t="s">
        <v>2025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5459</v>
      </c>
      <c r="O27" t="s">
        <v>5460</v>
      </c>
      <c r="P27" t="s">
        <v>19</v>
      </c>
      <c r="Q27" t="s">
        <v>1803</v>
      </c>
      <c r="R27" t="s">
        <v>24</v>
      </c>
      <c r="S27" t="s">
        <v>1932</v>
      </c>
      <c r="T27" t="s">
        <v>4294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3522</v>
      </c>
      <c r="E28" t="s">
        <v>2576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2354</v>
      </c>
      <c r="L28" t="s">
        <v>2027</v>
      </c>
      <c r="M28" t="s">
        <v>1933</v>
      </c>
      <c r="N28" t="s">
        <v>5461</v>
      </c>
      <c r="O28" t="s">
        <v>5462</v>
      </c>
      <c r="P28" t="s">
        <v>25</v>
      </c>
      <c r="Q28" t="s">
        <v>1835</v>
      </c>
      <c r="R28" t="s">
        <v>40</v>
      </c>
      <c r="S28" t="s">
        <v>1932</v>
      </c>
      <c r="T28" t="s">
        <v>5035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2024</v>
      </c>
      <c r="E29" t="s">
        <v>131</v>
      </c>
      <c r="F29" t="s">
        <v>2406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5463</v>
      </c>
      <c r="O29" t="s">
        <v>5464</v>
      </c>
      <c r="P29" t="s">
        <v>19</v>
      </c>
      <c r="Q29" t="s">
        <v>1803</v>
      </c>
      <c r="R29" t="s">
        <v>54</v>
      </c>
      <c r="S29" t="s">
        <v>1932</v>
      </c>
      <c r="T29" t="s">
        <v>3341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4289</v>
      </c>
      <c r="D30" t="s">
        <v>1794</v>
      </c>
      <c r="E30" t="s">
        <v>2283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2002</v>
      </c>
      <c r="L30" t="s">
        <v>1206</v>
      </c>
      <c r="M30" t="s">
        <v>1933</v>
      </c>
      <c r="N30" t="s">
        <v>5465</v>
      </c>
      <c r="O30" t="s">
        <v>5466</v>
      </c>
      <c r="Q30" t="s">
        <v>1213</v>
      </c>
      <c r="R30" t="s">
        <v>66</v>
      </c>
      <c r="S30" t="s">
        <v>1934</v>
      </c>
      <c r="T30" t="s">
        <v>5467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2284</v>
      </c>
      <c r="E31" t="s">
        <v>2449</v>
      </c>
      <c r="F31" t="s">
        <v>2406</v>
      </c>
      <c r="G31" t="s">
        <v>1805</v>
      </c>
      <c r="H31" t="s">
        <v>1527</v>
      </c>
      <c r="I31" t="s">
        <v>20</v>
      </c>
      <c r="J31" t="s">
        <v>806</v>
      </c>
      <c r="K31" t="s">
        <v>2760</v>
      </c>
      <c r="L31" t="s">
        <v>1507</v>
      </c>
      <c r="M31" t="s">
        <v>1933</v>
      </c>
      <c r="N31" t="s">
        <v>5468</v>
      </c>
      <c r="O31" t="s">
        <v>5469</v>
      </c>
      <c r="P31" t="s">
        <v>19</v>
      </c>
      <c r="Q31" t="s">
        <v>1528</v>
      </c>
      <c r="R31" t="s">
        <v>77</v>
      </c>
      <c r="S31" t="s">
        <v>1932</v>
      </c>
      <c r="T31" t="s">
        <v>4702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2353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5470</v>
      </c>
      <c r="O32" t="s">
        <v>5471</v>
      </c>
      <c r="Q32" t="s">
        <v>1498</v>
      </c>
      <c r="R32" t="s">
        <v>54</v>
      </c>
      <c r="S32" t="s">
        <v>1934</v>
      </c>
      <c r="T32" t="s">
        <v>3995</v>
      </c>
      <c r="U32" t="s">
        <v>640</v>
      </c>
    </row>
    <row r="33" spans="1:21" x14ac:dyDescent="0.25">
      <c r="A33" t="s">
        <v>2007</v>
      </c>
      <c r="B33" t="s">
        <v>2008</v>
      </c>
      <c r="C33" t="s">
        <v>102</v>
      </c>
      <c r="D33" t="s">
        <v>2284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2253</v>
      </c>
      <c r="L33" t="s">
        <v>1497</v>
      </c>
      <c r="M33" t="s">
        <v>1933</v>
      </c>
      <c r="N33" t="s">
        <v>5472</v>
      </c>
      <c r="O33" t="s">
        <v>5473</v>
      </c>
      <c r="P33" t="s">
        <v>19</v>
      </c>
      <c r="Q33" t="s">
        <v>1803</v>
      </c>
      <c r="R33" t="s">
        <v>24</v>
      </c>
      <c r="S33" t="s">
        <v>1932</v>
      </c>
      <c r="T33" t="s">
        <v>3257</v>
      </c>
      <c r="U33" t="s">
        <v>2009</v>
      </c>
    </row>
    <row r="34" spans="1:21" x14ac:dyDescent="0.25">
      <c r="A34" t="s">
        <v>288</v>
      </c>
      <c r="B34" t="s">
        <v>289</v>
      </c>
      <c r="C34" t="s">
        <v>33</v>
      </c>
      <c r="D34" t="s">
        <v>2586</v>
      </c>
      <c r="E34" t="s">
        <v>3344</v>
      </c>
      <c r="F34" t="s">
        <v>215</v>
      </c>
      <c r="G34" t="s">
        <v>1805</v>
      </c>
      <c r="H34" t="s">
        <v>2025</v>
      </c>
      <c r="I34" t="s">
        <v>17</v>
      </c>
      <c r="J34" t="s">
        <v>810</v>
      </c>
      <c r="K34" t="s">
        <v>2564</v>
      </c>
      <c r="L34" t="s">
        <v>2027</v>
      </c>
      <c r="M34" t="s">
        <v>1929</v>
      </c>
      <c r="N34" t="s">
        <v>5474</v>
      </c>
      <c r="O34" t="s">
        <v>5475</v>
      </c>
      <c r="P34" t="s">
        <v>19</v>
      </c>
      <c r="Q34" t="s">
        <v>1528</v>
      </c>
      <c r="R34" t="s">
        <v>34</v>
      </c>
      <c r="S34" t="s">
        <v>1930</v>
      </c>
      <c r="T34" t="s">
        <v>3256</v>
      </c>
      <c r="U34" t="s">
        <v>290</v>
      </c>
    </row>
    <row r="35" spans="1:21" x14ac:dyDescent="0.25">
      <c r="A35" t="s">
        <v>2966</v>
      </c>
      <c r="B35" t="s">
        <v>2967</v>
      </c>
      <c r="C35" t="s">
        <v>4514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5393</v>
      </c>
      <c r="K35" t="s">
        <v>2844</v>
      </c>
      <c r="L35" t="s">
        <v>2001</v>
      </c>
      <c r="M35" t="s">
        <v>1931</v>
      </c>
      <c r="N35" t="s">
        <v>5476</v>
      </c>
      <c r="O35" t="s">
        <v>5477</v>
      </c>
      <c r="Q35" t="s">
        <v>132</v>
      </c>
      <c r="R35" t="s">
        <v>38</v>
      </c>
      <c r="S35" t="s">
        <v>1934</v>
      </c>
      <c r="T35" t="s">
        <v>4295</v>
      </c>
      <c r="U35" t="s">
        <v>2968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2383</v>
      </c>
      <c r="E36" t="s">
        <v>2827</v>
      </c>
      <c r="F36" t="s">
        <v>215</v>
      </c>
      <c r="G36" t="s">
        <v>1805</v>
      </c>
      <c r="H36" t="s">
        <v>1487</v>
      </c>
      <c r="I36" t="s">
        <v>20</v>
      </c>
      <c r="J36" t="s">
        <v>5478</v>
      </c>
      <c r="K36" t="s">
        <v>1775</v>
      </c>
      <c r="L36" t="s">
        <v>906</v>
      </c>
      <c r="M36" t="s">
        <v>1933</v>
      </c>
      <c r="N36" t="s">
        <v>5479</v>
      </c>
      <c r="O36" t="s">
        <v>5480</v>
      </c>
      <c r="P36" t="s">
        <v>19</v>
      </c>
      <c r="Q36" t="s">
        <v>1528</v>
      </c>
      <c r="R36" t="s">
        <v>52</v>
      </c>
      <c r="S36" t="s">
        <v>1932</v>
      </c>
      <c r="T36" t="s">
        <v>2779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2784</v>
      </c>
      <c r="E37" t="s">
        <v>2827</v>
      </c>
      <c r="F37" t="s">
        <v>2406</v>
      </c>
      <c r="G37" t="s">
        <v>1805</v>
      </c>
      <c r="H37" t="s">
        <v>2386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5481</v>
      </c>
      <c r="O37" t="s">
        <v>5482</v>
      </c>
      <c r="P37" t="s">
        <v>19</v>
      </c>
      <c r="Q37" t="s">
        <v>1528</v>
      </c>
      <c r="R37" t="s">
        <v>30</v>
      </c>
      <c r="S37" t="s">
        <v>1930</v>
      </c>
      <c r="T37" t="s">
        <v>5483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2578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5484</v>
      </c>
      <c r="O38" t="s">
        <v>5485</v>
      </c>
      <c r="P38" t="s">
        <v>19</v>
      </c>
      <c r="Q38" t="s">
        <v>1835</v>
      </c>
      <c r="R38" t="s">
        <v>49</v>
      </c>
      <c r="S38" t="s">
        <v>1932</v>
      </c>
      <c r="T38" t="s">
        <v>3148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2511</v>
      </c>
      <c r="E39" t="s">
        <v>2353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5486</v>
      </c>
      <c r="O39" t="s">
        <v>5487</v>
      </c>
      <c r="P39" t="s">
        <v>25</v>
      </c>
      <c r="Q39" t="s">
        <v>1528</v>
      </c>
      <c r="R39" t="s">
        <v>18</v>
      </c>
      <c r="S39" t="s">
        <v>1932</v>
      </c>
      <c r="T39" t="s">
        <v>5037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2323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5488</v>
      </c>
      <c r="O40" t="s">
        <v>5489</v>
      </c>
      <c r="P40" t="s">
        <v>19</v>
      </c>
      <c r="Q40" t="s">
        <v>1835</v>
      </c>
      <c r="R40" t="s">
        <v>30</v>
      </c>
      <c r="S40" t="s">
        <v>1930</v>
      </c>
      <c r="T40" t="s">
        <v>2686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2511</v>
      </c>
      <c r="E41" t="s">
        <v>131</v>
      </c>
      <c r="F41" t="s">
        <v>2406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5490</v>
      </c>
      <c r="O41" t="s">
        <v>5491</v>
      </c>
      <c r="Q41" t="s">
        <v>1528</v>
      </c>
      <c r="R41" t="s">
        <v>49</v>
      </c>
      <c r="S41" t="s">
        <v>1932</v>
      </c>
      <c r="T41" t="s">
        <v>2838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2578</v>
      </c>
      <c r="D42" t="s">
        <v>2328</v>
      </c>
      <c r="E42" t="s">
        <v>2353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5492</v>
      </c>
      <c r="O42" t="s">
        <v>5493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2323</v>
      </c>
      <c r="E43" t="s">
        <v>131</v>
      </c>
      <c r="F43" t="s">
        <v>2406</v>
      </c>
      <c r="G43" t="s">
        <v>1805</v>
      </c>
      <c r="H43" t="s">
        <v>1475</v>
      </c>
      <c r="I43" t="s">
        <v>28</v>
      </c>
      <c r="J43" t="s">
        <v>4746</v>
      </c>
      <c r="K43" t="s">
        <v>1890</v>
      </c>
      <c r="L43" t="s">
        <v>1479</v>
      </c>
      <c r="M43" t="s">
        <v>1933</v>
      </c>
      <c r="N43" t="s">
        <v>5494</v>
      </c>
      <c r="O43" t="s">
        <v>3718</v>
      </c>
      <c r="P43" t="s">
        <v>19</v>
      </c>
      <c r="Q43" t="s">
        <v>1803</v>
      </c>
      <c r="R43" t="s">
        <v>21</v>
      </c>
      <c r="S43" t="s">
        <v>1932</v>
      </c>
      <c r="T43" t="s">
        <v>3409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3689</v>
      </c>
      <c r="E44" t="s">
        <v>131</v>
      </c>
      <c r="F44" t="s">
        <v>215</v>
      </c>
      <c r="G44" t="s">
        <v>1805</v>
      </c>
      <c r="H44" t="s">
        <v>2025</v>
      </c>
      <c r="I44" t="s">
        <v>17</v>
      </c>
      <c r="J44" t="s">
        <v>135</v>
      </c>
      <c r="K44" t="s">
        <v>2944</v>
      </c>
      <c r="L44" t="s">
        <v>1202</v>
      </c>
      <c r="M44" t="s">
        <v>1933</v>
      </c>
      <c r="N44" t="s">
        <v>5495</v>
      </c>
      <c r="O44" t="s">
        <v>5496</v>
      </c>
      <c r="P44" t="s">
        <v>19</v>
      </c>
      <c r="Q44" t="s">
        <v>1803</v>
      </c>
      <c r="R44" t="s">
        <v>52</v>
      </c>
      <c r="S44" t="s">
        <v>1932</v>
      </c>
      <c r="T44" t="s">
        <v>3996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3153</v>
      </c>
      <c r="E45" t="s">
        <v>2827</v>
      </c>
      <c r="F45" t="s">
        <v>215</v>
      </c>
      <c r="G45" t="s">
        <v>1805</v>
      </c>
      <c r="H45" t="s">
        <v>2025</v>
      </c>
      <c r="I45" t="s">
        <v>28</v>
      </c>
      <c r="J45" t="s">
        <v>843</v>
      </c>
      <c r="K45" t="s">
        <v>2218</v>
      </c>
      <c r="L45" t="s">
        <v>2027</v>
      </c>
      <c r="M45" t="s">
        <v>1929</v>
      </c>
      <c r="N45" t="s">
        <v>5497</v>
      </c>
      <c r="O45" t="s">
        <v>5498</v>
      </c>
      <c r="P45" t="s">
        <v>25</v>
      </c>
      <c r="Q45" t="s">
        <v>1803</v>
      </c>
      <c r="R45" t="s">
        <v>30</v>
      </c>
      <c r="S45" t="s">
        <v>1930</v>
      </c>
      <c r="T45" t="s">
        <v>3147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5499</v>
      </c>
      <c r="O46" t="s">
        <v>5039</v>
      </c>
      <c r="P46" t="s">
        <v>25</v>
      </c>
      <c r="Q46" t="s">
        <v>1803</v>
      </c>
      <c r="R46" t="s">
        <v>54</v>
      </c>
      <c r="S46" t="s">
        <v>1932</v>
      </c>
      <c r="T46" t="s">
        <v>3415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2353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5500</v>
      </c>
      <c r="O47" t="s">
        <v>5501</v>
      </c>
      <c r="Q47" t="s">
        <v>1803</v>
      </c>
      <c r="R47" t="s">
        <v>54</v>
      </c>
      <c r="S47" t="s">
        <v>1934</v>
      </c>
      <c r="T47" t="s">
        <v>5318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2449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5500</v>
      </c>
      <c r="O48" t="s">
        <v>5502</v>
      </c>
      <c r="P48" t="s">
        <v>19</v>
      </c>
      <c r="Q48" t="s">
        <v>1528</v>
      </c>
      <c r="R48" t="s">
        <v>66</v>
      </c>
      <c r="S48" t="s">
        <v>1932</v>
      </c>
      <c r="T48" t="s">
        <v>3838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2578</v>
      </c>
      <c r="D49" t="s">
        <v>2508</v>
      </c>
      <c r="E49" t="s">
        <v>2576</v>
      </c>
      <c r="F49" t="s">
        <v>215</v>
      </c>
      <c r="G49" t="s">
        <v>1805</v>
      </c>
      <c r="H49" t="s">
        <v>2025</v>
      </c>
      <c r="I49" t="s">
        <v>20</v>
      </c>
      <c r="J49" t="s">
        <v>808</v>
      </c>
      <c r="K49" t="s">
        <v>2544</v>
      </c>
      <c r="L49" t="s">
        <v>1507</v>
      </c>
      <c r="M49" t="s">
        <v>1929</v>
      </c>
      <c r="N49" t="s">
        <v>5503</v>
      </c>
      <c r="O49" t="s">
        <v>5504</v>
      </c>
      <c r="P49" t="s">
        <v>2005</v>
      </c>
      <c r="Q49" t="s">
        <v>1528</v>
      </c>
      <c r="R49" t="s">
        <v>30</v>
      </c>
      <c r="S49" t="s">
        <v>1934</v>
      </c>
      <c r="T49" t="s">
        <v>5505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2753</v>
      </c>
      <c r="E50" t="s">
        <v>2449</v>
      </c>
      <c r="F50" t="s">
        <v>2406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5506</v>
      </c>
      <c r="O50" t="s">
        <v>5507</v>
      </c>
      <c r="P50" t="s">
        <v>19</v>
      </c>
      <c r="Q50" t="s">
        <v>1213</v>
      </c>
      <c r="R50" t="s">
        <v>54</v>
      </c>
      <c r="S50" t="s">
        <v>1932</v>
      </c>
      <c r="T50" t="s">
        <v>3581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2382</v>
      </c>
      <c r="E51" t="s">
        <v>2481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2218</v>
      </c>
      <c r="L51" t="s">
        <v>1206</v>
      </c>
      <c r="M51" t="s">
        <v>1929</v>
      </c>
      <c r="N51" t="s">
        <v>5508</v>
      </c>
      <c r="O51" t="s">
        <v>5509</v>
      </c>
      <c r="P51" t="s">
        <v>19</v>
      </c>
      <c r="Q51" t="s">
        <v>1803</v>
      </c>
      <c r="R51" t="s">
        <v>54</v>
      </c>
      <c r="S51" t="s">
        <v>1934</v>
      </c>
      <c r="T51" t="s">
        <v>3258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2827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5510</v>
      </c>
      <c r="O52" t="s">
        <v>5511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2578</v>
      </c>
      <c r="D53" t="s">
        <v>3665</v>
      </c>
      <c r="E53" t="s">
        <v>131</v>
      </c>
      <c r="F53" t="s">
        <v>215</v>
      </c>
      <c r="G53" t="s">
        <v>3203</v>
      </c>
      <c r="H53" t="s">
        <v>2025</v>
      </c>
      <c r="I53" t="s">
        <v>28</v>
      </c>
      <c r="J53" t="s">
        <v>809</v>
      </c>
      <c r="K53" t="s">
        <v>2384</v>
      </c>
      <c r="L53" t="s">
        <v>2027</v>
      </c>
      <c r="M53" t="s">
        <v>1931</v>
      </c>
      <c r="N53" t="s">
        <v>5512</v>
      </c>
      <c r="O53" t="s">
        <v>5513</v>
      </c>
      <c r="Q53" t="s">
        <v>1193</v>
      </c>
      <c r="R53" t="s">
        <v>49</v>
      </c>
      <c r="S53" t="s">
        <v>1932</v>
      </c>
      <c r="T53" t="s">
        <v>5038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2353</v>
      </c>
      <c r="F54" t="s">
        <v>2406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5514</v>
      </c>
      <c r="O54" t="s">
        <v>5515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5516</v>
      </c>
      <c r="O55" t="s">
        <v>3718</v>
      </c>
      <c r="Q55" t="s">
        <v>1835</v>
      </c>
      <c r="R55" t="s">
        <v>34</v>
      </c>
      <c r="S55" t="s">
        <v>1930</v>
      </c>
      <c r="T55" t="s">
        <v>5517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3664</v>
      </c>
      <c r="E56" t="s">
        <v>2283</v>
      </c>
      <c r="F56" t="s">
        <v>2406</v>
      </c>
      <c r="G56" t="s">
        <v>1805</v>
      </c>
      <c r="H56" t="s">
        <v>2386</v>
      </c>
      <c r="I56" t="s">
        <v>28</v>
      </c>
      <c r="J56" t="s">
        <v>810</v>
      </c>
      <c r="K56" t="s">
        <v>1890</v>
      </c>
      <c r="L56" t="s">
        <v>4703</v>
      </c>
      <c r="M56" t="s">
        <v>1933</v>
      </c>
      <c r="N56" t="s">
        <v>5518</v>
      </c>
      <c r="O56" t="s">
        <v>5519</v>
      </c>
      <c r="P56" t="s">
        <v>19</v>
      </c>
      <c r="Q56" t="s">
        <v>1528</v>
      </c>
      <c r="R56" t="s">
        <v>18</v>
      </c>
      <c r="S56" t="s">
        <v>1932</v>
      </c>
      <c r="T56" t="s">
        <v>4515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2578</v>
      </c>
      <c r="D57" t="s">
        <v>3305</v>
      </c>
      <c r="E57" t="s">
        <v>2353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2002</v>
      </c>
      <c r="L57" t="s">
        <v>1202</v>
      </c>
      <c r="M57" t="s">
        <v>1933</v>
      </c>
      <c r="N57" t="s">
        <v>5520</v>
      </c>
      <c r="O57" t="s">
        <v>5521</v>
      </c>
      <c r="P57" t="s">
        <v>19</v>
      </c>
      <c r="Q57" t="s">
        <v>1803</v>
      </c>
      <c r="R57" t="s">
        <v>68</v>
      </c>
      <c r="S57" t="s">
        <v>1932</v>
      </c>
      <c r="T57" t="s">
        <v>5522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2448</v>
      </c>
      <c r="E58" t="s">
        <v>2283</v>
      </c>
      <c r="F58" t="s">
        <v>2406</v>
      </c>
      <c r="G58" t="s">
        <v>1805</v>
      </c>
      <c r="H58" t="s">
        <v>1527</v>
      </c>
      <c r="I58" t="s">
        <v>28</v>
      </c>
      <c r="J58" t="s">
        <v>811</v>
      </c>
      <c r="K58" t="s">
        <v>2288</v>
      </c>
      <c r="L58" t="s">
        <v>4305</v>
      </c>
      <c r="M58" t="s">
        <v>1933</v>
      </c>
      <c r="N58" t="s">
        <v>5523</v>
      </c>
      <c r="O58" t="s">
        <v>5524</v>
      </c>
      <c r="P58" t="s">
        <v>25</v>
      </c>
      <c r="Q58" t="s">
        <v>1803</v>
      </c>
      <c r="R58" t="s">
        <v>18</v>
      </c>
      <c r="S58" t="s">
        <v>1932</v>
      </c>
      <c r="T58" t="s">
        <v>4814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4513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5525</v>
      </c>
      <c r="O59" t="s">
        <v>5526</v>
      </c>
      <c r="P59" t="s">
        <v>2005</v>
      </c>
      <c r="Q59" t="s">
        <v>1498</v>
      </c>
      <c r="R59" t="s">
        <v>66</v>
      </c>
      <c r="S59" t="s">
        <v>1932</v>
      </c>
      <c r="T59" t="s">
        <v>5527</v>
      </c>
      <c r="U59" t="s">
        <v>763</v>
      </c>
    </row>
    <row r="60" spans="1:23" x14ac:dyDescent="0.25">
      <c r="A60" t="s">
        <v>2168</v>
      </c>
      <c r="B60" t="s">
        <v>2169</v>
      </c>
      <c r="C60" t="s">
        <v>102</v>
      </c>
      <c r="D60" t="s">
        <v>3114</v>
      </c>
      <c r="E60" t="s">
        <v>2503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5528</v>
      </c>
      <c r="O60" t="s">
        <v>5529</v>
      </c>
      <c r="P60" t="s">
        <v>19</v>
      </c>
      <c r="Q60" t="s">
        <v>1528</v>
      </c>
      <c r="R60" t="s">
        <v>73</v>
      </c>
      <c r="S60" t="s">
        <v>1932</v>
      </c>
      <c r="T60" t="s">
        <v>3925</v>
      </c>
      <c r="U60" t="s">
        <v>2170</v>
      </c>
    </row>
    <row r="61" spans="1:23" x14ac:dyDescent="0.25">
      <c r="A61" t="s">
        <v>664</v>
      </c>
      <c r="B61" t="s">
        <v>2490</v>
      </c>
      <c r="C61" t="s">
        <v>1140</v>
      </c>
      <c r="D61" t="s">
        <v>1201</v>
      </c>
      <c r="E61" t="s">
        <v>1486</v>
      </c>
      <c r="F61" t="s">
        <v>2406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5530</v>
      </c>
      <c r="O61" t="s">
        <v>5531</v>
      </c>
      <c r="P61" t="s">
        <v>19</v>
      </c>
      <c r="Q61" t="s">
        <v>1803</v>
      </c>
      <c r="R61" t="s">
        <v>29</v>
      </c>
      <c r="S61" t="s">
        <v>1932</v>
      </c>
      <c r="T61" t="s">
        <v>2777</v>
      </c>
      <c r="U61" t="s">
        <v>2491</v>
      </c>
    </row>
    <row r="62" spans="1:23" x14ac:dyDescent="0.25">
      <c r="A62" t="s">
        <v>87</v>
      </c>
      <c r="B62" t="s">
        <v>88</v>
      </c>
      <c r="C62" t="s">
        <v>1196</v>
      </c>
      <c r="D62" t="s">
        <v>4312</v>
      </c>
      <c r="E62" t="s">
        <v>2283</v>
      </c>
      <c r="F62" t="s">
        <v>2406</v>
      </c>
      <c r="G62" t="s">
        <v>1805</v>
      </c>
      <c r="H62" t="s">
        <v>2025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5532</v>
      </c>
      <c r="O62" t="s">
        <v>5533</v>
      </c>
      <c r="P62" t="s">
        <v>19</v>
      </c>
      <c r="Q62" t="s">
        <v>1528</v>
      </c>
      <c r="R62" t="s">
        <v>54</v>
      </c>
      <c r="S62" t="s">
        <v>1932</v>
      </c>
      <c r="T62" t="s">
        <v>3321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2323</v>
      </c>
      <c r="E63" t="s">
        <v>1486</v>
      </c>
      <c r="F63" t="s">
        <v>2406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5534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2254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5535</v>
      </c>
      <c r="O64" t="s">
        <v>5536</v>
      </c>
      <c r="P64" t="s">
        <v>19</v>
      </c>
      <c r="Q64" t="s">
        <v>1803</v>
      </c>
      <c r="R64" t="s">
        <v>38</v>
      </c>
      <c r="S64" t="s">
        <v>1932</v>
      </c>
      <c r="T64" t="s">
        <v>3840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2631</v>
      </c>
      <c r="E65" t="s">
        <v>4313</v>
      </c>
      <c r="F65" t="s">
        <v>2406</v>
      </c>
      <c r="G65" t="s">
        <v>1532</v>
      </c>
      <c r="H65" t="s">
        <v>2025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5537</v>
      </c>
      <c r="O65" t="s">
        <v>5538</v>
      </c>
      <c r="P65" t="s">
        <v>19</v>
      </c>
      <c r="Q65" t="s">
        <v>1835</v>
      </c>
      <c r="R65" t="s">
        <v>66</v>
      </c>
      <c r="S65" t="s">
        <v>1932</v>
      </c>
      <c r="T65" t="s">
        <v>5038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2284</v>
      </c>
      <c r="E66" t="s">
        <v>2283</v>
      </c>
      <c r="F66" t="s">
        <v>215</v>
      </c>
      <c r="G66" t="s">
        <v>1805</v>
      </c>
      <c r="H66" t="s">
        <v>2025</v>
      </c>
      <c r="I66" t="s">
        <v>17</v>
      </c>
      <c r="J66" t="s">
        <v>810</v>
      </c>
      <c r="K66" t="s">
        <v>1972</v>
      </c>
      <c r="L66" t="s">
        <v>1194</v>
      </c>
      <c r="M66" t="s">
        <v>1933</v>
      </c>
      <c r="N66" t="s">
        <v>5539</v>
      </c>
      <c r="O66" t="s">
        <v>5540</v>
      </c>
      <c r="P66" t="s">
        <v>19</v>
      </c>
      <c r="Q66" t="s">
        <v>1528</v>
      </c>
      <c r="R66" t="s">
        <v>74</v>
      </c>
      <c r="S66" t="s">
        <v>1932</v>
      </c>
      <c r="T66" t="s">
        <v>3411</v>
      </c>
      <c r="U66" t="s">
        <v>98</v>
      </c>
      <c r="V66" t="s">
        <v>2332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2784</v>
      </c>
      <c r="E67" t="s">
        <v>2283</v>
      </c>
      <c r="F67" t="s">
        <v>215</v>
      </c>
      <c r="G67" t="s">
        <v>1805</v>
      </c>
      <c r="H67" t="s">
        <v>2025</v>
      </c>
      <c r="I67" t="s">
        <v>20</v>
      </c>
      <c r="J67" t="s">
        <v>808</v>
      </c>
      <c r="K67" t="s">
        <v>2026</v>
      </c>
      <c r="L67" t="s">
        <v>1502</v>
      </c>
      <c r="M67" t="s">
        <v>1931</v>
      </c>
      <c r="N67" t="s">
        <v>5541</v>
      </c>
      <c r="O67" t="s">
        <v>5542</v>
      </c>
      <c r="P67" t="s">
        <v>19</v>
      </c>
      <c r="Q67" t="s">
        <v>1803</v>
      </c>
      <c r="R67" t="s">
        <v>40</v>
      </c>
      <c r="S67" t="s">
        <v>1930</v>
      </c>
      <c r="T67" t="s">
        <v>3835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2690</v>
      </c>
      <c r="E68" t="s">
        <v>2576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5543</v>
      </c>
      <c r="O68" t="s">
        <v>5544</v>
      </c>
      <c r="P68" t="s">
        <v>1238</v>
      </c>
      <c r="Q68" t="s">
        <v>1803</v>
      </c>
      <c r="R68" t="s">
        <v>54</v>
      </c>
      <c r="S68" t="s">
        <v>1932</v>
      </c>
      <c r="T68" t="s">
        <v>3362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2784</v>
      </c>
      <c r="E69" t="s">
        <v>2503</v>
      </c>
      <c r="F69" t="s">
        <v>2406</v>
      </c>
      <c r="G69" t="s">
        <v>1805</v>
      </c>
      <c r="H69" t="s">
        <v>2025</v>
      </c>
      <c r="I69" t="s">
        <v>20</v>
      </c>
      <c r="J69" t="s">
        <v>812</v>
      </c>
      <c r="K69" t="s">
        <v>5545</v>
      </c>
      <c r="L69" t="s">
        <v>899</v>
      </c>
      <c r="M69" t="s">
        <v>1933</v>
      </c>
      <c r="N69" t="s">
        <v>5546</v>
      </c>
      <c r="O69" t="s">
        <v>5547</v>
      </c>
      <c r="P69" t="s">
        <v>19</v>
      </c>
      <c r="Q69" t="s">
        <v>1528</v>
      </c>
      <c r="R69" t="s">
        <v>29</v>
      </c>
      <c r="S69" t="s">
        <v>1932</v>
      </c>
      <c r="T69" t="s">
        <v>3924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2283</v>
      </c>
      <c r="F70" t="s">
        <v>2406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5548</v>
      </c>
      <c r="O70" t="s">
        <v>5549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3848</v>
      </c>
      <c r="E71" t="s">
        <v>5550</v>
      </c>
      <c r="F71" t="s">
        <v>2406</v>
      </c>
      <c r="G71" t="s">
        <v>1805</v>
      </c>
      <c r="H71" t="s">
        <v>3361</v>
      </c>
      <c r="I71" t="s">
        <v>17</v>
      </c>
      <c r="J71" t="s">
        <v>804</v>
      </c>
      <c r="K71" t="s">
        <v>3583</v>
      </c>
      <c r="L71" t="s">
        <v>3204</v>
      </c>
      <c r="M71" t="s">
        <v>1929</v>
      </c>
      <c r="N71" t="s">
        <v>5551</v>
      </c>
      <c r="O71" t="s">
        <v>5552</v>
      </c>
      <c r="P71" t="s">
        <v>19</v>
      </c>
      <c r="Q71" t="s">
        <v>1528</v>
      </c>
      <c r="R71" t="s">
        <v>30</v>
      </c>
      <c r="S71" t="s">
        <v>1930</v>
      </c>
      <c r="T71" t="s">
        <v>3584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2406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5553</v>
      </c>
      <c r="O72" t="s">
        <v>5554</v>
      </c>
      <c r="P72" t="s">
        <v>19</v>
      </c>
      <c r="Q72" t="s">
        <v>1213</v>
      </c>
      <c r="R72" t="s">
        <v>40</v>
      </c>
      <c r="S72" t="s">
        <v>1930</v>
      </c>
      <c r="T72" t="s">
        <v>5319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2353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2218</v>
      </c>
      <c r="L73" t="s">
        <v>1497</v>
      </c>
      <c r="M73" t="s">
        <v>1933</v>
      </c>
      <c r="N73" t="s">
        <v>5555</v>
      </c>
      <c r="O73" t="s">
        <v>5556</v>
      </c>
      <c r="Q73" t="s">
        <v>1498</v>
      </c>
      <c r="R73" t="s">
        <v>74</v>
      </c>
      <c r="S73" t="s">
        <v>1932</v>
      </c>
      <c r="T73" t="s">
        <v>4300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2690</v>
      </c>
      <c r="E74" t="s">
        <v>2449</v>
      </c>
      <c r="F74" t="s">
        <v>2406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5557</v>
      </c>
      <c r="O74" t="s">
        <v>5558</v>
      </c>
      <c r="P74" t="s">
        <v>19</v>
      </c>
      <c r="Q74" t="s">
        <v>1498</v>
      </c>
      <c r="R74" t="s">
        <v>40</v>
      </c>
      <c r="S74" t="s">
        <v>1934</v>
      </c>
      <c r="T74" t="s">
        <v>3322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4514</v>
      </c>
      <c r="D75" t="s">
        <v>671</v>
      </c>
      <c r="E75" t="s">
        <v>2283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5559</v>
      </c>
      <c r="O75" t="s">
        <v>5560</v>
      </c>
      <c r="P75" t="s">
        <v>19</v>
      </c>
      <c r="Q75" t="s">
        <v>1498</v>
      </c>
      <c r="R75" t="s">
        <v>24</v>
      </c>
      <c r="S75" t="s">
        <v>1932</v>
      </c>
      <c r="T75" t="s">
        <v>5042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3074</v>
      </c>
      <c r="E76" t="s">
        <v>1486</v>
      </c>
      <c r="F76" t="s">
        <v>2406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2407</v>
      </c>
      <c r="M76" t="s">
        <v>1929</v>
      </c>
      <c r="N76" t="s">
        <v>5561</v>
      </c>
      <c r="O76" t="s">
        <v>5562</v>
      </c>
      <c r="P76" t="s">
        <v>25</v>
      </c>
      <c r="Q76" t="s">
        <v>1528</v>
      </c>
      <c r="R76" t="s">
        <v>74</v>
      </c>
      <c r="S76" t="s">
        <v>1930</v>
      </c>
      <c r="T76" t="s">
        <v>3410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2828</v>
      </c>
      <c r="E77" t="s">
        <v>3344</v>
      </c>
      <c r="F77" t="s">
        <v>2406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5563</v>
      </c>
      <c r="O77" t="s">
        <v>5564</v>
      </c>
      <c r="P77" t="s">
        <v>19</v>
      </c>
      <c r="Q77" t="s">
        <v>1528</v>
      </c>
      <c r="R77" t="s">
        <v>54</v>
      </c>
      <c r="S77" t="s">
        <v>1932</v>
      </c>
      <c r="T77" t="s">
        <v>5565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3993</v>
      </c>
      <c r="E78" t="s">
        <v>2576</v>
      </c>
      <c r="F78" t="s">
        <v>2406</v>
      </c>
      <c r="G78" t="s">
        <v>1805</v>
      </c>
      <c r="H78" t="s">
        <v>1527</v>
      </c>
      <c r="I78" t="s">
        <v>20</v>
      </c>
      <c r="J78" t="s">
        <v>43</v>
      </c>
      <c r="K78" t="s">
        <v>2944</v>
      </c>
      <c r="L78" t="s">
        <v>899</v>
      </c>
      <c r="M78" t="s">
        <v>1933</v>
      </c>
      <c r="N78" t="s">
        <v>5040</v>
      </c>
      <c r="O78" t="s">
        <v>5566</v>
      </c>
      <c r="Q78" t="s">
        <v>1528</v>
      </c>
      <c r="R78" t="s">
        <v>52</v>
      </c>
      <c r="S78" t="s">
        <v>1932</v>
      </c>
      <c r="T78" t="s">
        <v>4296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4514</v>
      </c>
      <c r="D79" t="s">
        <v>1232</v>
      </c>
      <c r="E79" t="s">
        <v>1486</v>
      </c>
      <c r="F79" t="s">
        <v>2406</v>
      </c>
      <c r="G79" t="s">
        <v>1805</v>
      </c>
      <c r="H79" t="s">
        <v>1475</v>
      </c>
      <c r="I79" t="s">
        <v>28</v>
      </c>
      <c r="J79" t="s">
        <v>3942</v>
      </c>
      <c r="K79" t="s">
        <v>2218</v>
      </c>
      <c r="L79" t="s">
        <v>1206</v>
      </c>
      <c r="M79" t="s">
        <v>1933</v>
      </c>
      <c r="N79" t="s">
        <v>5567</v>
      </c>
      <c r="O79" t="s">
        <v>5568</v>
      </c>
      <c r="P79" t="s">
        <v>19</v>
      </c>
      <c r="Q79" t="s">
        <v>1528</v>
      </c>
      <c r="R79" t="s">
        <v>54</v>
      </c>
      <c r="S79" t="s">
        <v>1932</v>
      </c>
      <c r="T79" t="s">
        <v>4816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2631</v>
      </c>
      <c r="E80" t="s">
        <v>131</v>
      </c>
      <c r="F80" t="s">
        <v>2406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5569</v>
      </c>
      <c r="O80" t="s">
        <v>5570</v>
      </c>
      <c r="P80" t="s">
        <v>1238</v>
      </c>
      <c r="Q80" t="s">
        <v>1528</v>
      </c>
      <c r="R80" t="s">
        <v>30</v>
      </c>
      <c r="S80" t="s">
        <v>1932</v>
      </c>
      <c r="T80" t="s">
        <v>4516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2323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5569</v>
      </c>
      <c r="O81" t="s">
        <v>5571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2451</v>
      </c>
      <c r="B82" t="s">
        <v>2452</v>
      </c>
      <c r="C82" t="s">
        <v>4289</v>
      </c>
      <c r="D82" t="s">
        <v>4302</v>
      </c>
      <c r="E82" t="s">
        <v>2576</v>
      </c>
      <c r="F82" t="s">
        <v>2406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5572</v>
      </c>
      <c r="O82" t="s">
        <v>5573</v>
      </c>
      <c r="P82" t="s">
        <v>25</v>
      </c>
      <c r="Q82" t="s">
        <v>1835</v>
      </c>
      <c r="R82" t="s">
        <v>38</v>
      </c>
      <c r="S82" t="s">
        <v>1932</v>
      </c>
      <c r="T82" t="s">
        <v>3997</v>
      </c>
      <c r="U82" t="s">
        <v>2453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4729</v>
      </c>
      <c r="K83" t="s">
        <v>2041</v>
      </c>
      <c r="L83" t="s">
        <v>899</v>
      </c>
      <c r="M83" t="s">
        <v>1933</v>
      </c>
      <c r="N83" t="s">
        <v>5574</v>
      </c>
      <c r="O83" t="s">
        <v>5575</v>
      </c>
      <c r="P83" t="s">
        <v>19</v>
      </c>
      <c r="Q83" t="s">
        <v>1213</v>
      </c>
      <c r="R83" t="s">
        <v>44</v>
      </c>
      <c r="S83" t="s">
        <v>1932</v>
      </c>
      <c r="T83" t="s">
        <v>3843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3858</v>
      </c>
      <c r="E84" t="s">
        <v>1486</v>
      </c>
      <c r="F84" t="s">
        <v>2406</v>
      </c>
      <c r="G84" t="s">
        <v>1805</v>
      </c>
      <c r="H84" t="s">
        <v>1487</v>
      </c>
      <c r="I84" t="s">
        <v>28</v>
      </c>
      <c r="J84" t="s">
        <v>846</v>
      </c>
      <c r="K84" t="s">
        <v>2002</v>
      </c>
      <c r="L84" t="s">
        <v>1194</v>
      </c>
      <c r="M84" t="s">
        <v>1929</v>
      </c>
      <c r="N84" t="s">
        <v>5576</v>
      </c>
      <c r="O84" t="s">
        <v>5577</v>
      </c>
      <c r="P84" t="s">
        <v>19</v>
      </c>
      <c r="Q84" t="s">
        <v>1528</v>
      </c>
      <c r="R84" t="s">
        <v>18</v>
      </c>
      <c r="S84" t="s">
        <v>1930</v>
      </c>
      <c r="T84" t="s">
        <v>4517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2578</v>
      </c>
      <c r="D85" t="s">
        <v>5410</v>
      </c>
      <c r="E85" t="s">
        <v>2449</v>
      </c>
      <c r="F85" t="s">
        <v>2406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5578</v>
      </c>
      <c r="O85" t="s">
        <v>5579</v>
      </c>
      <c r="P85" t="s">
        <v>25</v>
      </c>
      <c r="Q85" t="s">
        <v>1498</v>
      </c>
      <c r="R85" t="s">
        <v>18</v>
      </c>
      <c r="S85" t="s">
        <v>1932</v>
      </c>
      <c r="T85" t="s">
        <v>5580</v>
      </c>
      <c r="U85" t="s">
        <v>1798</v>
      </c>
    </row>
    <row r="86" spans="1:22" x14ac:dyDescent="0.25">
      <c r="A86" t="s">
        <v>3420</v>
      </c>
      <c r="B86" t="s">
        <v>3421</v>
      </c>
      <c r="C86" t="s">
        <v>4289</v>
      </c>
      <c r="D86" t="s">
        <v>2545</v>
      </c>
      <c r="E86" t="s">
        <v>2353</v>
      </c>
      <c r="F86" t="s">
        <v>215</v>
      </c>
      <c r="G86" t="s">
        <v>1532</v>
      </c>
      <c r="H86" t="s">
        <v>2025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5578</v>
      </c>
      <c r="O86" t="s">
        <v>5581</v>
      </c>
      <c r="P86" t="s">
        <v>1238</v>
      </c>
      <c r="Q86" t="s">
        <v>1213</v>
      </c>
      <c r="R86" t="s">
        <v>69</v>
      </c>
      <c r="S86" t="s">
        <v>1934</v>
      </c>
      <c r="T86" t="s">
        <v>4815</v>
      </c>
      <c r="U86" t="s">
        <v>3422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3305</v>
      </c>
      <c r="E87" t="s">
        <v>2827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2218</v>
      </c>
      <c r="L87" t="s">
        <v>1507</v>
      </c>
      <c r="M87" t="s">
        <v>1933</v>
      </c>
      <c r="N87" t="s">
        <v>5041</v>
      </c>
      <c r="O87" t="s">
        <v>5582</v>
      </c>
      <c r="P87" t="s">
        <v>19</v>
      </c>
      <c r="Q87" t="s">
        <v>1803</v>
      </c>
      <c r="R87" t="s">
        <v>34</v>
      </c>
      <c r="S87" t="s">
        <v>1932</v>
      </c>
      <c r="T87" t="s">
        <v>2901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5320</v>
      </c>
      <c r="E88" t="s">
        <v>2576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2288</v>
      </c>
      <c r="L88" t="s">
        <v>899</v>
      </c>
      <c r="M88" t="s">
        <v>1929</v>
      </c>
      <c r="N88" t="s">
        <v>5583</v>
      </c>
      <c r="O88" t="s">
        <v>5203</v>
      </c>
      <c r="P88" t="s">
        <v>19</v>
      </c>
      <c r="Q88" t="s">
        <v>1835</v>
      </c>
      <c r="R88" t="s">
        <v>66</v>
      </c>
      <c r="S88" t="s">
        <v>1930</v>
      </c>
      <c r="T88" t="s">
        <v>5043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2449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5584</v>
      </c>
      <c r="O89" t="s">
        <v>5585</v>
      </c>
      <c r="P89" t="s">
        <v>2005</v>
      </c>
      <c r="Q89" t="s">
        <v>1803</v>
      </c>
      <c r="R89" t="s">
        <v>18</v>
      </c>
      <c r="S89" t="s">
        <v>1934</v>
      </c>
      <c r="T89" t="s">
        <v>5586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5584</v>
      </c>
      <c r="O90" t="s">
        <v>5587</v>
      </c>
      <c r="P90" t="s">
        <v>19</v>
      </c>
      <c r="Q90" t="s">
        <v>1498</v>
      </c>
      <c r="R90" t="s">
        <v>74</v>
      </c>
      <c r="S90" t="s">
        <v>1932</v>
      </c>
      <c r="T90" t="s">
        <v>3586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2578</v>
      </c>
      <c r="D91" t="s">
        <v>2024</v>
      </c>
      <c r="E91" t="s">
        <v>3344</v>
      </c>
      <c r="F91" t="s">
        <v>2406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5045</v>
      </c>
      <c r="O91" t="s">
        <v>5588</v>
      </c>
      <c r="P91" t="s">
        <v>19</v>
      </c>
      <c r="Q91" t="s">
        <v>1528</v>
      </c>
      <c r="R91" t="s">
        <v>68</v>
      </c>
      <c r="S91" t="s">
        <v>1932</v>
      </c>
      <c r="T91" t="s">
        <v>2214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3475</v>
      </c>
      <c r="E92" t="s">
        <v>1486</v>
      </c>
      <c r="F92" t="s">
        <v>2406</v>
      </c>
      <c r="G92" t="s">
        <v>1532</v>
      </c>
      <c r="H92" t="s">
        <v>2025</v>
      </c>
      <c r="I92" t="s">
        <v>28</v>
      </c>
      <c r="J92" t="s">
        <v>803</v>
      </c>
      <c r="K92" t="s">
        <v>5589</v>
      </c>
      <c r="L92" t="s">
        <v>1206</v>
      </c>
      <c r="M92" t="s">
        <v>1933</v>
      </c>
      <c r="N92" t="s">
        <v>5590</v>
      </c>
      <c r="O92" t="s">
        <v>5591</v>
      </c>
      <c r="P92" t="s">
        <v>19</v>
      </c>
      <c r="Q92" t="s">
        <v>1528</v>
      </c>
      <c r="R92" t="s">
        <v>24</v>
      </c>
      <c r="S92" t="s">
        <v>1932</v>
      </c>
      <c r="T92" t="s">
        <v>4817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2406</v>
      </c>
      <c r="G93" t="s">
        <v>1805</v>
      </c>
      <c r="H93" t="s">
        <v>1474</v>
      </c>
      <c r="I93" t="s">
        <v>17</v>
      </c>
      <c r="J93" t="s">
        <v>3915</v>
      </c>
      <c r="K93" t="s">
        <v>903</v>
      </c>
      <c r="L93" t="s">
        <v>899</v>
      </c>
      <c r="M93" t="s">
        <v>1933</v>
      </c>
      <c r="N93" t="s">
        <v>5592</v>
      </c>
      <c r="O93" t="s">
        <v>5593</v>
      </c>
      <c r="P93" t="s">
        <v>19</v>
      </c>
      <c r="Q93" t="s">
        <v>1195</v>
      </c>
      <c r="R93" t="s">
        <v>69</v>
      </c>
      <c r="S93" t="s">
        <v>1932</v>
      </c>
      <c r="T93" t="s">
        <v>5594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3524</v>
      </c>
      <c r="E94" t="s">
        <v>2827</v>
      </c>
      <c r="F94" t="s">
        <v>215</v>
      </c>
      <c r="G94" t="s">
        <v>1805</v>
      </c>
      <c r="H94" t="s">
        <v>2025</v>
      </c>
      <c r="I94" t="s">
        <v>17</v>
      </c>
      <c r="J94" t="s">
        <v>43</v>
      </c>
      <c r="K94" t="s">
        <v>2544</v>
      </c>
      <c r="L94" t="s">
        <v>899</v>
      </c>
      <c r="M94" t="s">
        <v>1933</v>
      </c>
      <c r="N94" t="s">
        <v>5592</v>
      </c>
      <c r="O94" t="s">
        <v>5595</v>
      </c>
      <c r="P94" t="s">
        <v>25</v>
      </c>
      <c r="Q94" t="s">
        <v>1528</v>
      </c>
      <c r="R94" t="s">
        <v>52</v>
      </c>
      <c r="S94" t="s">
        <v>1932</v>
      </c>
      <c r="T94" t="s">
        <v>3837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2828</v>
      </c>
      <c r="E95" t="s">
        <v>131</v>
      </c>
      <c r="F95" t="s">
        <v>215</v>
      </c>
      <c r="G95" t="s">
        <v>1805</v>
      </c>
      <c r="H95" t="s">
        <v>2025</v>
      </c>
      <c r="I95" t="s">
        <v>17</v>
      </c>
      <c r="J95" t="s">
        <v>43</v>
      </c>
      <c r="K95" t="s">
        <v>907</v>
      </c>
      <c r="M95" t="s">
        <v>1933</v>
      </c>
      <c r="N95" t="s">
        <v>5596</v>
      </c>
      <c r="O95" t="s">
        <v>3998</v>
      </c>
      <c r="P95" t="s">
        <v>25</v>
      </c>
      <c r="Q95" t="s">
        <v>1528</v>
      </c>
      <c r="R95" t="s">
        <v>24</v>
      </c>
      <c r="S95" t="s">
        <v>1932</v>
      </c>
      <c r="T95" t="s">
        <v>3999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4299</v>
      </c>
      <c r="E96" t="s">
        <v>2353</v>
      </c>
      <c r="F96" t="s">
        <v>2406</v>
      </c>
      <c r="G96" t="s">
        <v>1805</v>
      </c>
      <c r="H96" t="s">
        <v>1527</v>
      </c>
      <c r="I96" t="s">
        <v>28</v>
      </c>
      <c r="J96" t="s">
        <v>805</v>
      </c>
      <c r="K96" t="s">
        <v>2026</v>
      </c>
      <c r="L96" t="s">
        <v>1481</v>
      </c>
      <c r="M96" t="s">
        <v>1933</v>
      </c>
      <c r="N96" t="s">
        <v>5046</v>
      </c>
      <c r="O96" t="s">
        <v>5597</v>
      </c>
      <c r="P96" t="s">
        <v>19</v>
      </c>
      <c r="Q96" t="s">
        <v>1528</v>
      </c>
      <c r="R96" t="s">
        <v>66</v>
      </c>
      <c r="S96" t="s">
        <v>1934</v>
      </c>
      <c r="T96" t="s">
        <v>4520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2508</v>
      </c>
      <c r="E97" t="s">
        <v>2481</v>
      </c>
      <c r="F97" t="s">
        <v>2775</v>
      </c>
      <c r="G97" t="s">
        <v>1805</v>
      </c>
      <c r="H97" t="s">
        <v>2025</v>
      </c>
      <c r="I97" t="s">
        <v>28</v>
      </c>
      <c r="J97" t="s">
        <v>810</v>
      </c>
      <c r="K97" t="s">
        <v>2944</v>
      </c>
      <c r="L97" t="s">
        <v>4703</v>
      </c>
      <c r="M97" t="s">
        <v>1933</v>
      </c>
      <c r="N97" t="s">
        <v>5598</v>
      </c>
      <c r="O97" t="s">
        <v>5599</v>
      </c>
      <c r="P97" t="s">
        <v>19</v>
      </c>
      <c r="Q97" t="s">
        <v>1528</v>
      </c>
      <c r="R97" t="s">
        <v>30</v>
      </c>
      <c r="S97" t="s">
        <v>1932</v>
      </c>
      <c r="T97" t="s">
        <v>4519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3664</v>
      </c>
      <c r="E98" t="s">
        <v>2503</v>
      </c>
      <c r="F98" t="s">
        <v>2406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5600</v>
      </c>
      <c r="O98" t="s">
        <v>4852</v>
      </c>
      <c r="P98" t="s">
        <v>19</v>
      </c>
      <c r="Q98" t="s">
        <v>1528</v>
      </c>
      <c r="R98" t="s">
        <v>66</v>
      </c>
      <c r="S98" t="s">
        <v>1934</v>
      </c>
      <c r="T98" t="s">
        <v>5601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2631</v>
      </c>
      <c r="E99" t="s">
        <v>2827</v>
      </c>
      <c r="F99" t="s">
        <v>2406</v>
      </c>
      <c r="G99" t="s">
        <v>1805</v>
      </c>
      <c r="H99" t="s">
        <v>1527</v>
      </c>
      <c r="I99" t="s">
        <v>28</v>
      </c>
      <c r="J99" t="s">
        <v>810</v>
      </c>
      <c r="K99" t="s">
        <v>2253</v>
      </c>
      <c r="L99" t="s">
        <v>2781</v>
      </c>
      <c r="M99" t="s">
        <v>1933</v>
      </c>
      <c r="N99" t="s">
        <v>5602</v>
      </c>
      <c r="O99" t="s">
        <v>5603</v>
      </c>
      <c r="P99" t="s">
        <v>19</v>
      </c>
      <c r="Q99" t="s">
        <v>1528</v>
      </c>
      <c r="R99" t="s">
        <v>30</v>
      </c>
      <c r="S99" t="s">
        <v>1932</v>
      </c>
      <c r="T99" t="s">
        <v>2900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2024</v>
      </c>
      <c r="E100" t="s">
        <v>2827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5047</v>
      </c>
      <c r="O100" t="s">
        <v>5604</v>
      </c>
      <c r="P100" t="s">
        <v>19</v>
      </c>
      <c r="Q100" t="s">
        <v>1803</v>
      </c>
      <c r="R100" t="s">
        <v>30</v>
      </c>
      <c r="S100" t="s">
        <v>1934</v>
      </c>
      <c r="T100" t="s">
        <v>3206</v>
      </c>
      <c r="U100" t="s">
        <v>1685</v>
      </c>
    </row>
    <row r="101" spans="1:22" x14ac:dyDescent="0.25">
      <c r="A101" t="s">
        <v>2261</v>
      </c>
      <c r="B101" t="s">
        <v>2262</v>
      </c>
      <c r="D101" t="s">
        <v>4728</v>
      </c>
      <c r="E101" t="s">
        <v>1486</v>
      </c>
      <c r="F101" t="s">
        <v>215</v>
      </c>
      <c r="G101" t="s">
        <v>1805</v>
      </c>
      <c r="H101" t="s">
        <v>2025</v>
      </c>
      <c r="I101" t="s">
        <v>20</v>
      </c>
      <c r="J101" t="s">
        <v>843</v>
      </c>
      <c r="K101" t="s">
        <v>2218</v>
      </c>
      <c r="L101" t="s">
        <v>1194</v>
      </c>
      <c r="M101" t="s">
        <v>1931</v>
      </c>
      <c r="N101" t="s">
        <v>5605</v>
      </c>
      <c r="O101" t="s">
        <v>4849</v>
      </c>
      <c r="P101" t="s">
        <v>1238</v>
      </c>
      <c r="Q101" t="s">
        <v>1213</v>
      </c>
      <c r="R101" t="s">
        <v>24</v>
      </c>
      <c r="S101" t="s">
        <v>1930</v>
      </c>
      <c r="T101" t="s">
        <v>4818</v>
      </c>
      <c r="U101" t="s">
        <v>2263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2511</v>
      </c>
      <c r="E102" t="s">
        <v>2353</v>
      </c>
      <c r="F102" t="s">
        <v>2406</v>
      </c>
      <c r="G102" t="s">
        <v>1805</v>
      </c>
      <c r="H102" t="s">
        <v>1487</v>
      </c>
      <c r="I102" t="s">
        <v>17</v>
      </c>
      <c r="J102" t="s">
        <v>135</v>
      </c>
      <c r="K102" t="s">
        <v>2562</v>
      </c>
      <c r="L102" t="s">
        <v>1256</v>
      </c>
      <c r="M102" t="s">
        <v>1933</v>
      </c>
      <c r="N102" t="s">
        <v>5606</v>
      </c>
      <c r="O102" t="s">
        <v>5607</v>
      </c>
      <c r="P102" t="s">
        <v>19</v>
      </c>
      <c r="Q102" t="s">
        <v>1528</v>
      </c>
      <c r="R102" t="s">
        <v>69</v>
      </c>
      <c r="S102" t="s">
        <v>1932</v>
      </c>
      <c r="T102" t="s">
        <v>4441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2576</v>
      </c>
      <c r="F103" t="s">
        <v>215</v>
      </c>
      <c r="G103" t="s">
        <v>3940</v>
      </c>
      <c r="H103" t="s">
        <v>1487</v>
      </c>
      <c r="I103" t="s">
        <v>28</v>
      </c>
      <c r="J103" t="s">
        <v>803</v>
      </c>
      <c r="K103" t="s">
        <v>2218</v>
      </c>
      <c r="L103" t="s">
        <v>1256</v>
      </c>
      <c r="M103" t="s">
        <v>1933</v>
      </c>
      <c r="N103" t="s">
        <v>5608</v>
      </c>
      <c r="O103" t="s">
        <v>4867</v>
      </c>
      <c r="P103" t="s">
        <v>19</v>
      </c>
      <c r="Q103" t="s">
        <v>1803</v>
      </c>
      <c r="R103" t="s">
        <v>66</v>
      </c>
      <c r="S103" t="s">
        <v>1932</v>
      </c>
      <c r="T103" t="s">
        <v>5609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4514</v>
      </c>
      <c r="D104" t="s">
        <v>1223</v>
      </c>
      <c r="E104" t="s">
        <v>2353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2562</v>
      </c>
      <c r="L104" t="s">
        <v>1202</v>
      </c>
      <c r="M104" t="s">
        <v>1933</v>
      </c>
      <c r="N104" t="s">
        <v>5048</v>
      </c>
      <c r="O104" t="s">
        <v>5610</v>
      </c>
      <c r="P104" t="s">
        <v>19</v>
      </c>
      <c r="Q104" t="s">
        <v>1213</v>
      </c>
      <c r="R104" t="s">
        <v>38</v>
      </c>
      <c r="S104" t="s">
        <v>1932</v>
      </c>
      <c r="T104" t="s">
        <v>5051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5611</v>
      </c>
      <c r="O105" t="s">
        <v>4965</v>
      </c>
      <c r="Q105" t="s">
        <v>1213</v>
      </c>
      <c r="R105" t="s">
        <v>66</v>
      </c>
      <c r="S105" t="s">
        <v>1934</v>
      </c>
      <c r="T105" t="s">
        <v>3154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2690</v>
      </c>
      <c r="E106" t="s">
        <v>2576</v>
      </c>
      <c r="F106" t="s">
        <v>2406</v>
      </c>
      <c r="G106" t="s">
        <v>1805</v>
      </c>
      <c r="H106" t="s">
        <v>1487</v>
      </c>
      <c r="I106" t="s">
        <v>17</v>
      </c>
      <c r="J106" t="s">
        <v>805</v>
      </c>
      <c r="K106" t="s">
        <v>3668</v>
      </c>
      <c r="L106" t="s">
        <v>901</v>
      </c>
      <c r="M106" t="s">
        <v>1929</v>
      </c>
      <c r="N106" t="s">
        <v>5049</v>
      </c>
      <c r="O106" t="s">
        <v>5612</v>
      </c>
      <c r="P106" t="s">
        <v>25</v>
      </c>
      <c r="Q106" t="s">
        <v>1528</v>
      </c>
      <c r="R106" t="s">
        <v>29</v>
      </c>
      <c r="S106" t="s">
        <v>1930</v>
      </c>
      <c r="T106" t="s">
        <v>4523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2406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5613</v>
      </c>
      <c r="O107" t="s">
        <v>5614</v>
      </c>
      <c r="P107" t="s">
        <v>19</v>
      </c>
      <c r="Q107" t="s">
        <v>1213</v>
      </c>
      <c r="R107" t="s">
        <v>74</v>
      </c>
      <c r="S107" t="s">
        <v>1934</v>
      </c>
      <c r="T107" t="s">
        <v>3419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2753</v>
      </c>
      <c r="E108" t="s">
        <v>2353</v>
      </c>
      <c r="F108" t="s">
        <v>2406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5615</v>
      </c>
      <c r="O108" t="s">
        <v>5616</v>
      </c>
      <c r="P108" t="s">
        <v>19</v>
      </c>
      <c r="Q108" t="s">
        <v>1528</v>
      </c>
      <c r="R108" t="s">
        <v>40</v>
      </c>
      <c r="S108" t="s">
        <v>1932</v>
      </c>
      <c r="T108" t="s">
        <v>2501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2973</v>
      </c>
      <c r="D109" t="s">
        <v>2404</v>
      </c>
      <c r="E109" t="s">
        <v>2481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5617</v>
      </c>
      <c r="O109" t="s">
        <v>5618</v>
      </c>
      <c r="P109" t="s">
        <v>19</v>
      </c>
      <c r="Q109" t="s">
        <v>1498</v>
      </c>
      <c r="R109" t="s">
        <v>18</v>
      </c>
      <c r="S109" t="s">
        <v>1932</v>
      </c>
      <c r="T109" t="s">
        <v>4521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4853</v>
      </c>
      <c r="E110" t="s">
        <v>2897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5619</v>
      </c>
      <c r="O110" t="s">
        <v>5620</v>
      </c>
      <c r="P110" t="s">
        <v>19</v>
      </c>
      <c r="Q110" t="s">
        <v>1835</v>
      </c>
      <c r="R110" t="s">
        <v>66</v>
      </c>
      <c r="S110" t="s">
        <v>1932</v>
      </c>
      <c r="T110" t="s">
        <v>2822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2578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5362</v>
      </c>
      <c r="K111" t="s">
        <v>1894</v>
      </c>
      <c r="L111" t="s">
        <v>1481</v>
      </c>
      <c r="M111" t="s">
        <v>1931</v>
      </c>
      <c r="N111" t="s">
        <v>5619</v>
      </c>
      <c r="Q111" t="s">
        <v>1835</v>
      </c>
      <c r="R111" t="s">
        <v>24</v>
      </c>
      <c r="S111" t="s">
        <v>1930</v>
      </c>
      <c r="T111" t="s">
        <v>4304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2578</v>
      </c>
      <c r="D112" t="s">
        <v>259</v>
      </c>
      <c r="E112" t="s">
        <v>2449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2354</v>
      </c>
      <c r="L112" t="s">
        <v>906</v>
      </c>
      <c r="M112" t="s">
        <v>1933</v>
      </c>
      <c r="N112" t="s">
        <v>5621</v>
      </c>
      <c r="O112" t="s">
        <v>5622</v>
      </c>
      <c r="P112" t="s">
        <v>19</v>
      </c>
      <c r="Q112" t="s">
        <v>1803</v>
      </c>
      <c r="R112" t="s">
        <v>68</v>
      </c>
      <c r="S112" t="s">
        <v>1932</v>
      </c>
      <c r="T112" t="s">
        <v>5050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3524</v>
      </c>
      <c r="E113" t="s">
        <v>131</v>
      </c>
      <c r="F113" t="s">
        <v>2406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5623</v>
      </c>
      <c r="O113" t="s">
        <v>5624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3664</v>
      </c>
      <c r="E114" t="s">
        <v>2503</v>
      </c>
      <c r="F114" t="s">
        <v>215</v>
      </c>
      <c r="G114" t="s">
        <v>1805</v>
      </c>
      <c r="H114" t="s">
        <v>2025</v>
      </c>
      <c r="I114" t="s">
        <v>28</v>
      </c>
      <c r="J114" t="s">
        <v>809</v>
      </c>
      <c r="K114" t="s">
        <v>2844</v>
      </c>
      <c r="L114" t="s">
        <v>1507</v>
      </c>
      <c r="M114" t="s">
        <v>1933</v>
      </c>
      <c r="N114" t="s">
        <v>5625</v>
      </c>
      <c r="O114" t="s">
        <v>5626</v>
      </c>
      <c r="P114" t="s">
        <v>19</v>
      </c>
      <c r="Q114" t="s">
        <v>1528</v>
      </c>
      <c r="R114" t="s">
        <v>52</v>
      </c>
      <c r="S114" t="s">
        <v>1932</v>
      </c>
      <c r="T114" t="s">
        <v>3146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2481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5627</v>
      </c>
      <c r="O115" t="s">
        <v>5628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2827</v>
      </c>
      <c r="F116" t="s">
        <v>2406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5629</v>
      </c>
      <c r="O116" t="s">
        <v>5630</v>
      </c>
      <c r="Q116" t="s">
        <v>1528</v>
      </c>
      <c r="R116" t="s">
        <v>74</v>
      </c>
      <c r="S116" t="s">
        <v>1930</v>
      </c>
      <c r="T116" t="s">
        <v>5631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2578</v>
      </c>
      <c r="D117" t="s">
        <v>2631</v>
      </c>
      <c r="E117" t="s">
        <v>2353</v>
      </c>
      <c r="F117" t="s">
        <v>215</v>
      </c>
      <c r="G117" t="s">
        <v>1805</v>
      </c>
      <c r="H117" t="s">
        <v>1487</v>
      </c>
      <c r="I117" t="s">
        <v>28</v>
      </c>
      <c r="J117" t="s">
        <v>3262</v>
      </c>
      <c r="K117" t="s">
        <v>1971</v>
      </c>
      <c r="L117" t="s">
        <v>1206</v>
      </c>
      <c r="M117" t="s">
        <v>1933</v>
      </c>
      <c r="N117" t="s">
        <v>5052</v>
      </c>
      <c r="O117" t="s">
        <v>5632</v>
      </c>
      <c r="P117" t="s">
        <v>19</v>
      </c>
      <c r="Q117" t="s">
        <v>1528</v>
      </c>
      <c r="R117" t="s">
        <v>44</v>
      </c>
      <c r="S117" t="s">
        <v>1932</v>
      </c>
      <c r="T117" t="s">
        <v>2970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3153</v>
      </c>
      <c r="E118" t="s">
        <v>2481</v>
      </c>
      <c r="F118" t="s">
        <v>2406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5633</v>
      </c>
      <c r="O118" t="s">
        <v>5634</v>
      </c>
      <c r="P118" t="s">
        <v>19</v>
      </c>
      <c r="Q118" t="s">
        <v>1803</v>
      </c>
      <c r="R118" t="s">
        <v>74</v>
      </c>
      <c r="S118" t="s">
        <v>1932</v>
      </c>
      <c r="T118" t="s">
        <v>2207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4224</v>
      </c>
      <c r="K119" t="s">
        <v>1217</v>
      </c>
      <c r="L119" t="s">
        <v>906</v>
      </c>
      <c r="M119" t="s">
        <v>1933</v>
      </c>
      <c r="N119" t="s">
        <v>5635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4709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3582</v>
      </c>
      <c r="E120" t="s">
        <v>3344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1972</v>
      </c>
      <c r="L120" t="s">
        <v>2027</v>
      </c>
      <c r="M120" t="s">
        <v>1933</v>
      </c>
      <c r="N120" t="s">
        <v>5636</v>
      </c>
      <c r="O120" t="s">
        <v>5637</v>
      </c>
      <c r="P120" t="s">
        <v>19</v>
      </c>
      <c r="Q120" t="s">
        <v>1803</v>
      </c>
      <c r="R120" t="s">
        <v>77</v>
      </c>
      <c r="S120" t="s">
        <v>1932</v>
      </c>
      <c r="T120" t="s">
        <v>3926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3073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5638</v>
      </c>
      <c r="O121" t="s">
        <v>5639</v>
      </c>
      <c r="P121" t="s">
        <v>19</v>
      </c>
      <c r="Q121" t="s">
        <v>1803</v>
      </c>
      <c r="R121" t="s">
        <v>74</v>
      </c>
      <c r="S121" t="s">
        <v>1930</v>
      </c>
      <c r="T121" t="s">
        <v>2489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2283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5640</v>
      </c>
      <c r="O122" t="s">
        <v>5641</v>
      </c>
      <c r="Q122" t="s">
        <v>1528</v>
      </c>
      <c r="R122" t="s">
        <v>38</v>
      </c>
      <c r="S122" t="s">
        <v>1930</v>
      </c>
      <c r="T122" t="s">
        <v>4524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2578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5642</v>
      </c>
      <c r="O123" t="s">
        <v>5643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4518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2507</v>
      </c>
      <c r="L124" t="s">
        <v>2001</v>
      </c>
      <c r="M124" t="s">
        <v>1933</v>
      </c>
      <c r="N124" t="s">
        <v>5644</v>
      </c>
      <c r="O124" t="s">
        <v>5645</v>
      </c>
      <c r="P124" t="s">
        <v>25</v>
      </c>
      <c r="Q124" t="s">
        <v>1528</v>
      </c>
      <c r="R124" t="s">
        <v>34</v>
      </c>
      <c r="S124" t="s">
        <v>1932</v>
      </c>
      <c r="T124" t="s">
        <v>4708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5646</v>
      </c>
      <c r="O125" t="s">
        <v>5647</v>
      </c>
      <c r="P125" t="s">
        <v>19</v>
      </c>
      <c r="Q125" t="s">
        <v>1803</v>
      </c>
      <c r="R125" t="s">
        <v>44</v>
      </c>
      <c r="S125" t="s">
        <v>1932</v>
      </c>
      <c r="T125" t="s">
        <v>4706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2511</v>
      </c>
      <c r="E126" t="s">
        <v>2827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1972</v>
      </c>
      <c r="L126" t="s">
        <v>1256</v>
      </c>
      <c r="M126" t="s">
        <v>1933</v>
      </c>
      <c r="N126" t="s">
        <v>5053</v>
      </c>
      <c r="O126" t="s">
        <v>5648</v>
      </c>
      <c r="Q126" t="s">
        <v>1528</v>
      </c>
      <c r="R126" t="s">
        <v>24</v>
      </c>
      <c r="S126" t="s">
        <v>1932</v>
      </c>
      <c r="T126" t="s">
        <v>4522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2690</v>
      </c>
      <c r="E127" t="s">
        <v>2449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2748</v>
      </c>
      <c r="L127" t="s">
        <v>906</v>
      </c>
      <c r="M127" t="s">
        <v>1933</v>
      </c>
      <c r="N127" t="s">
        <v>5649</v>
      </c>
      <c r="O127" t="s">
        <v>5650</v>
      </c>
      <c r="P127" t="s">
        <v>19</v>
      </c>
      <c r="Q127" t="s">
        <v>1528</v>
      </c>
      <c r="R127" t="s">
        <v>52</v>
      </c>
      <c r="S127" t="s">
        <v>1932</v>
      </c>
      <c r="T127" t="s">
        <v>2782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2323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5651</v>
      </c>
      <c r="O128" t="s">
        <v>5652</v>
      </c>
      <c r="P128" t="s">
        <v>19</v>
      </c>
      <c r="Q128" t="s">
        <v>1803</v>
      </c>
      <c r="R128" t="s">
        <v>38</v>
      </c>
      <c r="S128" t="s">
        <v>1932</v>
      </c>
      <c r="T128" t="s">
        <v>3156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5653</v>
      </c>
      <c r="O129" t="s">
        <v>5654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5655</v>
      </c>
      <c r="O130" t="s">
        <v>5656</v>
      </c>
      <c r="Q130" t="s">
        <v>1803</v>
      </c>
      <c r="R130" t="s">
        <v>18</v>
      </c>
      <c r="S130" t="s">
        <v>1930</v>
      </c>
      <c r="T130" t="s">
        <v>4307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2945</v>
      </c>
      <c r="E131" t="s">
        <v>2283</v>
      </c>
      <c r="F131" t="s">
        <v>2406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5657</v>
      </c>
      <c r="O131" t="s">
        <v>5658</v>
      </c>
      <c r="P131" t="s">
        <v>19</v>
      </c>
      <c r="Q131" t="s">
        <v>1528</v>
      </c>
      <c r="R131" t="s">
        <v>52</v>
      </c>
      <c r="S131" t="s">
        <v>1930</v>
      </c>
      <c r="T131" t="s">
        <v>2252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5320</v>
      </c>
      <c r="E132" t="s">
        <v>3149</v>
      </c>
      <c r="F132" t="s">
        <v>2406</v>
      </c>
      <c r="G132" t="s">
        <v>1477</v>
      </c>
      <c r="H132" t="s">
        <v>2025</v>
      </c>
      <c r="I132" t="s">
        <v>17</v>
      </c>
      <c r="J132" t="s">
        <v>807</v>
      </c>
      <c r="K132" t="s">
        <v>2722</v>
      </c>
      <c r="L132" t="s">
        <v>1837</v>
      </c>
      <c r="M132" t="s">
        <v>1933</v>
      </c>
      <c r="N132" t="s">
        <v>5659</v>
      </c>
      <c r="O132" t="s">
        <v>5660</v>
      </c>
      <c r="P132" t="s">
        <v>19</v>
      </c>
      <c r="Q132" t="s">
        <v>1528</v>
      </c>
      <c r="R132" t="s">
        <v>69</v>
      </c>
      <c r="S132" t="s">
        <v>1934</v>
      </c>
      <c r="T132" t="s">
        <v>5661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2024</v>
      </c>
      <c r="E133" t="s">
        <v>2353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5662</v>
      </c>
      <c r="O133" t="s">
        <v>5663</v>
      </c>
      <c r="P133" t="s">
        <v>19</v>
      </c>
      <c r="Q133" t="s">
        <v>1835</v>
      </c>
      <c r="R133" t="s">
        <v>74</v>
      </c>
      <c r="S133" t="s">
        <v>1934</v>
      </c>
      <c r="T133" t="s">
        <v>2588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2213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5387</v>
      </c>
      <c r="K134" t="s">
        <v>1522</v>
      </c>
      <c r="L134" t="s">
        <v>1206</v>
      </c>
      <c r="M134" t="s">
        <v>1933</v>
      </c>
      <c r="N134" t="s">
        <v>5664</v>
      </c>
      <c r="O134" t="s">
        <v>5665</v>
      </c>
      <c r="P134" t="s">
        <v>19</v>
      </c>
      <c r="Q134" t="s">
        <v>1498</v>
      </c>
      <c r="R134" t="s">
        <v>54</v>
      </c>
      <c r="S134" t="s">
        <v>1932</v>
      </c>
      <c r="T134" t="s">
        <v>4016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5666</v>
      </c>
      <c r="E135" t="s">
        <v>3931</v>
      </c>
      <c r="F135" t="s">
        <v>2775</v>
      </c>
      <c r="G135" t="s">
        <v>1805</v>
      </c>
      <c r="H135" t="s">
        <v>2025</v>
      </c>
      <c r="I135" t="s">
        <v>20</v>
      </c>
      <c r="J135" t="s">
        <v>811</v>
      </c>
      <c r="K135" t="s">
        <v>2757</v>
      </c>
      <c r="L135" t="s">
        <v>1479</v>
      </c>
      <c r="M135" t="s">
        <v>1929</v>
      </c>
      <c r="N135" t="s">
        <v>5667</v>
      </c>
      <c r="O135" t="s">
        <v>5668</v>
      </c>
      <c r="P135" t="s">
        <v>19</v>
      </c>
      <c r="Q135" t="s">
        <v>1528</v>
      </c>
      <c r="R135" t="s">
        <v>34</v>
      </c>
      <c r="S135" t="s">
        <v>1930</v>
      </c>
      <c r="T135" t="s">
        <v>4821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2406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5669</v>
      </c>
      <c r="O136" t="s">
        <v>5670</v>
      </c>
      <c r="P136" t="s">
        <v>19</v>
      </c>
      <c r="Q136" t="s">
        <v>1498</v>
      </c>
      <c r="R136" t="s">
        <v>18</v>
      </c>
      <c r="S136" t="s">
        <v>1932</v>
      </c>
      <c r="T136" t="s">
        <v>4533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2024</v>
      </c>
      <c r="E137" t="s">
        <v>2283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5671</v>
      </c>
      <c r="O137" t="s">
        <v>5672</v>
      </c>
      <c r="P137" t="s">
        <v>19</v>
      </c>
      <c r="Q137" t="s">
        <v>1528</v>
      </c>
      <c r="R137" t="s">
        <v>34</v>
      </c>
      <c r="S137" t="s">
        <v>1930</v>
      </c>
      <c r="T137" t="s">
        <v>3669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2024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5673</v>
      </c>
      <c r="O138" t="s">
        <v>5674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2485</v>
      </c>
      <c r="E139" t="s">
        <v>2721</v>
      </c>
      <c r="F139" t="s">
        <v>215</v>
      </c>
      <c r="G139" t="s">
        <v>1805</v>
      </c>
      <c r="H139" t="s">
        <v>2025</v>
      </c>
      <c r="I139" t="s">
        <v>28</v>
      </c>
      <c r="J139" t="s">
        <v>804</v>
      </c>
      <c r="K139" t="s">
        <v>2384</v>
      </c>
      <c r="L139" t="s">
        <v>1479</v>
      </c>
      <c r="M139" t="s">
        <v>1929</v>
      </c>
      <c r="N139" t="s">
        <v>5675</v>
      </c>
      <c r="O139" t="s">
        <v>5672</v>
      </c>
      <c r="P139" t="s">
        <v>25</v>
      </c>
      <c r="Q139" t="s">
        <v>1803</v>
      </c>
      <c r="R139" t="s">
        <v>38</v>
      </c>
      <c r="S139" t="s">
        <v>1930</v>
      </c>
      <c r="T139" t="s">
        <v>4303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3475</v>
      </c>
      <c r="E140" t="s">
        <v>2481</v>
      </c>
      <c r="F140" t="s">
        <v>2406</v>
      </c>
      <c r="G140" t="s">
        <v>1805</v>
      </c>
      <c r="H140" t="s">
        <v>2025</v>
      </c>
      <c r="I140" t="s">
        <v>20</v>
      </c>
      <c r="J140" t="s">
        <v>807</v>
      </c>
      <c r="K140" t="s">
        <v>2026</v>
      </c>
      <c r="L140" t="s">
        <v>1256</v>
      </c>
      <c r="M140" t="s">
        <v>1933</v>
      </c>
      <c r="N140" t="s">
        <v>5676</v>
      </c>
      <c r="O140" t="s">
        <v>4867</v>
      </c>
      <c r="P140" t="s">
        <v>19</v>
      </c>
      <c r="Q140" t="s">
        <v>1528</v>
      </c>
      <c r="R140" t="s">
        <v>66</v>
      </c>
      <c r="S140" t="s">
        <v>1932</v>
      </c>
      <c r="T140" t="s">
        <v>4822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4717</v>
      </c>
      <c r="E141" t="s">
        <v>4536</v>
      </c>
      <c r="F141" t="s">
        <v>2775</v>
      </c>
      <c r="G141" t="s">
        <v>1805</v>
      </c>
      <c r="H141" t="s">
        <v>5677</v>
      </c>
      <c r="I141" t="s">
        <v>17</v>
      </c>
      <c r="J141" t="s">
        <v>43</v>
      </c>
      <c r="K141" t="s">
        <v>5084</v>
      </c>
      <c r="L141" t="s">
        <v>1481</v>
      </c>
      <c r="M141" t="s">
        <v>1929</v>
      </c>
      <c r="N141" t="s">
        <v>5678</v>
      </c>
      <c r="O141" t="s">
        <v>4737</v>
      </c>
      <c r="P141" t="s">
        <v>19</v>
      </c>
      <c r="Q141" t="s">
        <v>1528</v>
      </c>
      <c r="R141" t="s">
        <v>66</v>
      </c>
      <c r="S141" t="s">
        <v>1930</v>
      </c>
      <c r="T141" t="s">
        <v>5679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2578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5054</v>
      </c>
      <c r="O142" t="s">
        <v>5680</v>
      </c>
      <c r="P142" t="s">
        <v>19</v>
      </c>
      <c r="Q142" t="s">
        <v>1498</v>
      </c>
      <c r="R142" t="s">
        <v>34</v>
      </c>
      <c r="S142" t="s">
        <v>1934</v>
      </c>
      <c r="T142" t="s">
        <v>3261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2323</v>
      </c>
      <c r="E143" t="s">
        <v>2283</v>
      </c>
      <c r="F143" t="s">
        <v>2406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5681</v>
      </c>
      <c r="O143" t="s">
        <v>5682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2353</v>
      </c>
      <c r="F144" t="s">
        <v>2406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5683</v>
      </c>
      <c r="O144" t="s">
        <v>5684</v>
      </c>
      <c r="P144" t="s">
        <v>19</v>
      </c>
      <c r="Q144" t="s">
        <v>1835</v>
      </c>
      <c r="R144" t="s">
        <v>30</v>
      </c>
      <c r="S144" t="s">
        <v>1932</v>
      </c>
      <c r="T144" t="s">
        <v>2587</v>
      </c>
      <c r="U144" t="s">
        <v>1283</v>
      </c>
    </row>
    <row r="145" spans="1:21" x14ac:dyDescent="0.25">
      <c r="A145" t="s">
        <v>2547</v>
      </c>
      <c r="B145" t="s">
        <v>2548</v>
      </c>
      <c r="C145" t="s">
        <v>2578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5685</v>
      </c>
      <c r="O145" t="s">
        <v>5686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2549</v>
      </c>
    </row>
    <row r="146" spans="1:21" x14ac:dyDescent="0.25">
      <c r="A146" t="s">
        <v>3158</v>
      </c>
      <c r="B146" t="s">
        <v>3159</v>
      </c>
      <c r="C146" t="s">
        <v>1240</v>
      </c>
      <c r="D146" t="s">
        <v>324</v>
      </c>
      <c r="E146" t="s">
        <v>2576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1972</v>
      </c>
      <c r="L146" t="s">
        <v>1502</v>
      </c>
      <c r="M146" t="s">
        <v>1933</v>
      </c>
      <c r="N146" t="s">
        <v>5687</v>
      </c>
      <c r="O146" t="s">
        <v>5688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3160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3524</v>
      </c>
      <c r="E147" t="s">
        <v>2481</v>
      </c>
      <c r="F147" t="s">
        <v>2406</v>
      </c>
      <c r="G147" t="s">
        <v>1805</v>
      </c>
      <c r="H147" t="s">
        <v>1527</v>
      </c>
      <c r="I147" t="s">
        <v>28</v>
      </c>
      <c r="J147" t="s">
        <v>135</v>
      </c>
      <c r="K147" t="s">
        <v>2722</v>
      </c>
      <c r="L147" t="s">
        <v>1507</v>
      </c>
      <c r="M147" t="s">
        <v>1933</v>
      </c>
      <c r="N147" t="s">
        <v>5689</v>
      </c>
      <c r="O147" t="s">
        <v>5690</v>
      </c>
      <c r="P147" t="s">
        <v>19</v>
      </c>
      <c r="Q147" t="s">
        <v>1528</v>
      </c>
      <c r="R147" t="s">
        <v>49</v>
      </c>
      <c r="S147" t="s">
        <v>1932</v>
      </c>
      <c r="T147" t="s">
        <v>2205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3115</v>
      </c>
      <c r="E148" t="s">
        <v>2481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5689</v>
      </c>
      <c r="O148" t="s">
        <v>5691</v>
      </c>
      <c r="P148" t="s">
        <v>1238</v>
      </c>
      <c r="Q148" t="s">
        <v>1803</v>
      </c>
      <c r="R148" t="s">
        <v>52</v>
      </c>
      <c r="S148" t="s">
        <v>1930</v>
      </c>
      <c r="T148" t="s">
        <v>4020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5692</v>
      </c>
      <c r="K149" t="s">
        <v>1775</v>
      </c>
      <c r="L149" t="s">
        <v>1479</v>
      </c>
      <c r="M149" t="s">
        <v>1933</v>
      </c>
      <c r="N149" t="s">
        <v>5693</v>
      </c>
      <c r="O149" t="s">
        <v>5694</v>
      </c>
      <c r="P149" t="s">
        <v>19</v>
      </c>
      <c r="Q149" t="s">
        <v>1803</v>
      </c>
      <c r="R149" t="s">
        <v>74</v>
      </c>
      <c r="S149" t="s">
        <v>1932</v>
      </c>
      <c r="T149" t="s">
        <v>4534</v>
      </c>
      <c r="U149" t="s">
        <v>1548</v>
      </c>
    </row>
    <row r="150" spans="1:21" x14ac:dyDescent="0.25">
      <c r="A150" t="s">
        <v>4529</v>
      </c>
      <c r="B150" t="s">
        <v>4530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5342</v>
      </c>
      <c r="K150" t="s">
        <v>1246</v>
      </c>
      <c r="L150" t="s">
        <v>899</v>
      </c>
      <c r="M150" t="s">
        <v>1931</v>
      </c>
      <c r="N150" t="s">
        <v>5695</v>
      </c>
      <c r="O150" t="s">
        <v>2841</v>
      </c>
      <c r="P150" t="s">
        <v>19</v>
      </c>
      <c r="Q150" t="s">
        <v>1193</v>
      </c>
      <c r="R150" t="s">
        <v>68</v>
      </c>
      <c r="S150" t="s">
        <v>1934</v>
      </c>
      <c r="T150" t="s">
        <v>4531</v>
      </c>
      <c r="U150" t="s">
        <v>4532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4302</v>
      </c>
      <c r="E151" t="s">
        <v>2449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5057</v>
      </c>
      <c r="O151" t="s">
        <v>5696</v>
      </c>
      <c r="P151" t="s">
        <v>19</v>
      </c>
      <c r="Q151" t="s">
        <v>1803</v>
      </c>
      <c r="R151" t="s">
        <v>38</v>
      </c>
      <c r="S151" t="s">
        <v>1932</v>
      </c>
      <c r="T151" t="s">
        <v>3363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2689</v>
      </c>
      <c r="E152" t="s">
        <v>2481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2218</v>
      </c>
      <c r="L152" t="s">
        <v>2577</v>
      </c>
      <c r="M152" t="s">
        <v>1933</v>
      </c>
      <c r="N152" t="s">
        <v>5697</v>
      </c>
      <c r="O152" t="s">
        <v>5698</v>
      </c>
      <c r="P152" t="s">
        <v>19</v>
      </c>
      <c r="Q152" t="s">
        <v>1803</v>
      </c>
      <c r="R152" t="s">
        <v>49</v>
      </c>
      <c r="S152" t="s">
        <v>1932</v>
      </c>
      <c r="T152" t="s">
        <v>4001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4514</v>
      </c>
      <c r="D153" t="s">
        <v>1250</v>
      </c>
      <c r="E153" t="s">
        <v>1486</v>
      </c>
      <c r="F153" t="s">
        <v>215</v>
      </c>
      <c r="G153" t="s">
        <v>1532</v>
      </c>
      <c r="H153" t="s">
        <v>2025</v>
      </c>
      <c r="I153" t="s">
        <v>28</v>
      </c>
      <c r="J153" t="s">
        <v>5699</v>
      </c>
      <c r="K153" t="s">
        <v>2944</v>
      </c>
      <c r="L153" t="s">
        <v>899</v>
      </c>
      <c r="M153" t="s">
        <v>1931</v>
      </c>
      <c r="N153" t="s">
        <v>5700</v>
      </c>
      <c r="O153" t="s">
        <v>5701</v>
      </c>
      <c r="P153" t="s">
        <v>25</v>
      </c>
      <c r="Q153" t="s">
        <v>132</v>
      </c>
      <c r="R153" t="s">
        <v>38</v>
      </c>
      <c r="S153" t="s">
        <v>1934</v>
      </c>
      <c r="T153" t="s">
        <v>5702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2383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5703</v>
      </c>
      <c r="O154" t="s">
        <v>5704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2209</v>
      </c>
      <c r="B155" t="s">
        <v>2210</v>
      </c>
      <c r="C155" t="s">
        <v>4289</v>
      </c>
      <c r="D155" t="s">
        <v>2774</v>
      </c>
      <c r="E155" t="s">
        <v>131</v>
      </c>
      <c r="F155" t="s">
        <v>2406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5703</v>
      </c>
      <c r="O155" t="s">
        <v>5705</v>
      </c>
      <c r="P155" t="s">
        <v>1238</v>
      </c>
      <c r="Q155" t="s">
        <v>1498</v>
      </c>
      <c r="R155" t="s">
        <v>54</v>
      </c>
      <c r="S155" t="s">
        <v>1932</v>
      </c>
      <c r="T155" t="s">
        <v>5059</v>
      </c>
      <c r="U155" t="s">
        <v>2211</v>
      </c>
    </row>
    <row r="156" spans="1:21" x14ac:dyDescent="0.25">
      <c r="A156" t="s">
        <v>495</v>
      </c>
      <c r="B156" t="s">
        <v>496</v>
      </c>
      <c r="C156" t="s">
        <v>4514</v>
      </c>
      <c r="D156" t="s">
        <v>228</v>
      </c>
      <c r="E156" t="s">
        <v>1486</v>
      </c>
      <c r="F156" t="s">
        <v>2406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5706</v>
      </c>
      <c r="O156" t="s">
        <v>5707</v>
      </c>
      <c r="Q156" t="s">
        <v>1193</v>
      </c>
      <c r="R156" t="s">
        <v>24</v>
      </c>
      <c r="S156" t="s">
        <v>1930</v>
      </c>
      <c r="T156" t="s">
        <v>4826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2690</v>
      </c>
      <c r="E157" t="s">
        <v>2481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2001</v>
      </c>
      <c r="M157" t="s">
        <v>1933</v>
      </c>
      <c r="N157" t="s">
        <v>5706</v>
      </c>
      <c r="O157" t="s">
        <v>5708</v>
      </c>
      <c r="P157" t="s">
        <v>1238</v>
      </c>
      <c r="Q157" t="s">
        <v>1803</v>
      </c>
      <c r="R157" t="s">
        <v>18</v>
      </c>
      <c r="S157" t="s">
        <v>1932</v>
      </c>
      <c r="T157" t="s">
        <v>3471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2406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5058</v>
      </c>
      <c r="O158" t="s">
        <v>5709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2284</v>
      </c>
      <c r="E159" t="s">
        <v>2353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2041</v>
      </c>
      <c r="M159" t="s">
        <v>1929</v>
      </c>
      <c r="N159" t="s">
        <v>5710</v>
      </c>
      <c r="O159" t="s">
        <v>3526</v>
      </c>
      <c r="P159" t="s">
        <v>25</v>
      </c>
      <c r="Q159" t="s">
        <v>1803</v>
      </c>
      <c r="R159" t="s">
        <v>38</v>
      </c>
      <c r="S159" t="s">
        <v>1930</v>
      </c>
      <c r="T159" t="s">
        <v>5711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4514</v>
      </c>
      <c r="D160" t="s">
        <v>2508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5712</v>
      </c>
      <c r="O160" t="s">
        <v>5610</v>
      </c>
      <c r="P160" t="s">
        <v>19</v>
      </c>
      <c r="Q160" t="s">
        <v>1528</v>
      </c>
      <c r="R160" t="s">
        <v>54</v>
      </c>
      <c r="S160" t="s">
        <v>1932</v>
      </c>
      <c r="T160" t="s">
        <v>4527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2481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5060</v>
      </c>
      <c r="O161" t="s">
        <v>5713</v>
      </c>
      <c r="P161" t="s">
        <v>19</v>
      </c>
      <c r="Q161" t="s">
        <v>1528</v>
      </c>
      <c r="R161" t="s">
        <v>18</v>
      </c>
      <c r="S161" t="s">
        <v>1930</v>
      </c>
      <c r="T161" t="s">
        <v>4827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2631</v>
      </c>
      <c r="E162" t="s">
        <v>2481</v>
      </c>
      <c r="F162" t="s">
        <v>2406</v>
      </c>
      <c r="G162" t="s">
        <v>1805</v>
      </c>
      <c r="H162" t="s">
        <v>1527</v>
      </c>
      <c r="I162" t="s">
        <v>28</v>
      </c>
      <c r="J162" t="s">
        <v>810</v>
      </c>
      <c r="K162" t="s">
        <v>2002</v>
      </c>
      <c r="L162" t="s">
        <v>1497</v>
      </c>
      <c r="M162" t="s">
        <v>1933</v>
      </c>
      <c r="N162" t="s">
        <v>5060</v>
      </c>
      <c r="O162" t="s">
        <v>5714</v>
      </c>
      <c r="P162" t="s">
        <v>25</v>
      </c>
      <c r="Q162" t="s">
        <v>1528</v>
      </c>
      <c r="R162" t="s">
        <v>18</v>
      </c>
      <c r="S162" t="s">
        <v>1932</v>
      </c>
      <c r="T162" t="s">
        <v>2758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2511</v>
      </c>
      <c r="E163" t="s">
        <v>1486</v>
      </c>
      <c r="F163" t="s">
        <v>2406</v>
      </c>
      <c r="G163" t="s">
        <v>1805</v>
      </c>
      <c r="H163" t="s">
        <v>2025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5715</v>
      </c>
      <c r="O163" t="s">
        <v>5716</v>
      </c>
      <c r="P163" t="s">
        <v>19</v>
      </c>
      <c r="Q163" t="s">
        <v>1528</v>
      </c>
      <c r="R163" t="s">
        <v>38</v>
      </c>
      <c r="S163" t="s">
        <v>1930</v>
      </c>
      <c r="T163" t="s">
        <v>3523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1972</v>
      </c>
      <c r="L164" t="s">
        <v>1507</v>
      </c>
      <c r="M164" t="s">
        <v>1933</v>
      </c>
      <c r="N164" t="s">
        <v>4824</v>
      </c>
      <c r="O164" t="s">
        <v>5717</v>
      </c>
      <c r="Q164" t="s">
        <v>1528</v>
      </c>
      <c r="R164" t="s">
        <v>74</v>
      </c>
      <c r="S164" t="s">
        <v>1932</v>
      </c>
      <c r="T164" t="s">
        <v>5718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2690</v>
      </c>
      <c r="E165" t="s">
        <v>2576</v>
      </c>
      <c r="F165" t="s">
        <v>2406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5719</v>
      </c>
      <c r="O165" t="s">
        <v>5720</v>
      </c>
      <c r="P165" t="s">
        <v>19</v>
      </c>
      <c r="Q165" t="s">
        <v>1528</v>
      </c>
      <c r="R165" t="s">
        <v>54</v>
      </c>
      <c r="S165" t="s">
        <v>1930</v>
      </c>
      <c r="T165" t="s">
        <v>3587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4823</v>
      </c>
      <c r="E166" t="s">
        <v>4833</v>
      </c>
      <c r="F166" t="s">
        <v>4442</v>
      </c>
      <c r="G166" t="s">
        <v>1805</v>
      </c>
      <c r="H166" t="s">
        <v>2386</v>
      </c>
      <c r="I166" t="s">
        <v>28</v>
      </c>
      <c r="J166" t="s">
        <v>43</v>
      </c>
      <c r="K166" t="s">
        <v>2760</v>
      </c>
      <c r="L166" t="s">
        <v>1206</v>
      </c>
      <c r="M166" t="s">
        <v>1933</v>
      </c>
      <c r="N166" t="s">
        <v>5721</v>
      </c>
      <c r="O166" t="s">
        <v>5722</v>
      </c>
      <c r="P166" t="s">
        <v>19</v>
      </c>
      <c r="Q166" t="s">
        <v>1803</v>
      </c>
      <c r="R166" t="s">
        <v>69</v>
      </c>
      <c r="S166" t="s">
        <v>1932</v>
      </c>
      <c r="T166" t="s">
        <v>3585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2485</v>
      </c>
      <c r="E167" t="s">
        <v>2353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2026</v>
      </c>
      <c r="L167" t="s">
        <v>1481</v>
      </c>
      <c r="M167" t="s">
        <v>1931</v>
      </c>
      <c r="N167" t="s">
        <v>5723</v>
      </c>
      <c r="O167" t="s">
        <v>5724</v>
      </c>
      <c r="P167" t="s">
        <v>19</v>
      </c>
      <c r="Q167" t="s">
        <v>1528</v>
      </c>
      <c r="R167" t="s">
        <v>49</v>
      </c>
      <c r="S167" t="s">
        <v>1932</v>
      </c>
      <c r="T167" t="s">
        <v>2824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2578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5725</v>
      </c>
      <c r="O168" t="s">
        <v>5726</v>
      </c>
      <c r="Q168" t="s">
        <v>1213</v>
      </c>
      <c r="R168" t="s">
        <v>40</v>
      </c>
      <c r="S168" t="s">
        <v>1930</v>
      </c>
      <c r="T168" t="s">
        <v>4311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2721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5727</v>
      </c>
      <c r="O169" t="s">
        <v>5728</v>
      </c>
      <c r="P169" t="s">
        <v>19</v>
      </c>
      <c r="Q169" t="s">
        <v>1498</v>
      </c>
      <c r="R169" t="s">
        <v>66</v>
      </c>
      <c r="S169" t="s">
        <v>1934</v>
      </c>
      <c r="T169" t="s">
        <v>4006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4514</v>
      </c>
      <c r="D170" t="s">
        <v>1218</v>
      </c>
      <c r="E170" t="s">
        <v>131</v>
      </c>
      <c r="F170" t="s">
        <v>2406</v>
      </c>
      <c r="G170" t="s">
        <v>28</v>
      </c>
      <c r="H170" t="s">
        <v>1487</v>
      </c>
      <c r="I170" t="s">
        <v>17</v>
      </c>
      <c r="J170" t="s">
        <v>43</v>
      </c>
      <c r="K170" t="s">
        <v>2253</v>
      </c>
      <c r="L170" t="s">
        <v>1497</v>
      </c>
      <c r="M170" t="s">
        <v>1933</v>
      </c>
      <c r="N170" t="s">
        <v>5729</v>
      </c>
      <c r="O170" t="s">
        <v>3434</v>
      </c>
      <c r="Q170" t="s">
        <v>1835</v>
      </c>
      <c r="R170" t="s">
        <v>68</v>
      </c>
      <c r="S170" t="s">
        <v>1932</v>
      </c>
      <c r="T170" t="s">
        <v>5730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2328</v>
      </c>
      <c r="E171" t="s">
        <v>3149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5731</v>
      </c>
      <c r="O171" t="s">
        <v>5732</v>
      </c>
      <c r="P171" t="s">
        <v>19</v>
      </c>
      <c r="Q171" t="s">
        <v>1835</v>
      </c>
      <c r="R171" t="s">
        <v>52</v>
      </c>
      <c r="S171" t="s">
        <v>1932</v>
      </c>
      <c r="T171" t="s">
        <v>4005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4514</v>
      </c>
      <c r="D172" t="s">
        <v>1892</v>
      </c>
      <c r="E172" t="s">
        <v>131</v>
      </c>
      <c r="F172" t="s">
        <v>2406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5733</v>
      </c>
      <c r="O172" t="s">
        <v>5734</v>
      </c>
      <c r="P172" t="s">
        <v>19</v>
      </c>
      <c r="Q172" t="s">
        <v>1528</v>
      </c>
      <c r="R172" t="s">
        <v>66</v>
      </c>
      <c r="S172" t="s">
        <v>1932</v>
      </c>
      <c r="T172" t="s">
        <v>4525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4289</v>
      </c>
      <c r="D173" t="s">
        <v>1251</v>
      </c>
      <c r="E173" t="s">
        <v>2283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5735</v>
      </c>
      <c r="O173" t="s">
        <v>5736</v>
      </c>
      <c r="P173" t="s">
        <v>1238</v>
      </c>
      <c r="Q173" t="s">
        <v>1498</v>
      </c>
      <c r="R173" t="s">
        <v>66</v>
      </c>
      <c r="S173" t="s">
        <v>1934</v>
      </c>
      <c r="T173" t="s">
        <v>4831</v>
      </c>
      <c r="U173" t="s">
        <v>503</v>
      </c>
    </row>
    <row r="174" spans="1:22" x14ac:dyDescent="0.25">
      <c r="A174" t="s">
        <v>2276</v>
      </c>
      <c r="B174" t="s">
        <v>2277</v>
      </c>
      <c r="C174" t="s">
        <v>1140</v>
      </c>
      <c r="D174" t="s">
        <v>1329</v>
      </c>
      <c r="E174" t="s">
        <v>2576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5737</v>
      </c>
      <c r="O174" t="s">
        <v>5738</v>
      </c>
      <c r="Q174" t="s">
        <v>1835</v>
      </c>
      <c r="R174" t="s">
        <v>54</v>
      </c>
      <c r="S174" t="s">
        <v>1932</v>
      </c>
      <c r="T174" t="s">
        <v>5739</v>
      </c>
      <c r="U174" t="s">
        <v>2278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2511</v>
      </c>
      <c r="E175" t="s">
        <v>2503</v>
      </c>
      <c r="F175" t="s">
        <v>215</v>
      </c>
      <c r="G175" t="s">
        <v>1805</v>
      </c>
      <c r="H175" t="s">
        <v>2025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5062</v>
      </c>
      <c r="O175" t="s">
        <v>5740</v>
      </c>
      <c r="P175" t="s">
        <v>19</v>
      </c>
      <c r="Q175" t="s">
        <v>1835</v>
      </c>
      <c r="R175" t="s">
        <v>66</v>
      </c>
      <c r="S175" t="s">
        <v>1930</v>
      </c>
      <c r="T175" t="s">
        <v>3466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2404</v>
      </c>
      <c r="E176" t="s">
        <v>2481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5062</v>
      </c>
      <c r="O176" t="s">
        <v>5741</v>
      </c>
      <c r="P176" t="s">
        <v>19</v>
      </c>
      <c r="Q176" t="s">
        <v>1835</v>
      </c>
      <c r="R176" t="s">
        <v>54</v>
      </c>
      <c r="S176" t="s">
        <v>1932</v>
      </c>
      <c r="T176" t="s">
        <v>3667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2511</v>
      </c>
      <c r="E177" t="s">
        <v>2481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5064</v>
      </c>
      <c r="O177" t="s">
        <v>5742</v>
      </c>
      <c r="P177" t="s">
        <v>19</v>
      </c>
      <c r="Q177" t="s">
        <v>1835</v>
      </c>
      <c r="R177" t="s">
        <v>30</v>
      </c>
      <c r="S177" t="s">
        <v>1932</v>
      </c>
      <c r="T177" t="s">
        <v>3588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4514</v>
      </c>
      <c r="D178" t="s">
        <v>3115</v>
      </c>
      <c r="E178" t="s">
        <v>2449</v>
      </c>
      <c r="F178" t="s">
        <v>2406</v>
      </c>
      <c r="G178" t="s">
        <v>1805</v>
      </c>
      <c r="H178" t="s">
        <v>2025</v>
      </c>
      <c r="I178" t="s">
        <v>28</v>
      </c>
      <c r="J178" t="s">
        <v>809</v>
      </c>
      <c r="K178" t="s">
        <v>1261</v>
      </c>
      <c r="L178" t="s">
        <v>2027</v>
      </c>
      <c r="M178" t="s">
        <v>1933</v>
      </c>
      <c r="N178" t="s">
        <v>5065</v>
      </c>
      <c r="O178" t="s">
        <v>5743</v>
      </c>
      <c r="P178" t="s">
        <v>19</v>
      </c>
      <c r="Q178" t="s">
        <v>1528</v>
      </c>
      <c r="R178" t="s">
        <v>40</v>
      </c>
      <c r="S178" t="s">
        <v>1932</v>
      </c>
      <c r="T178" t="s">
        <v>4301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5374</v>
      </c>
      <c r="K179" t="s">
        <v>905</v>
      </c>
      <c r="L179" t="s">
        <v>906</v>
      </c>
      <c r="M179" t="s">
        <v>1933</v>
      </c>
      <c r="N179" t="s">
        <v>5065</v>
      </c>
      <c r="O179" t="s">
        <v>5744</v>
      </c>
      <c r="P179" t="s">
        <v>19</v>
      </c>
      <c r="Q179" t="s">
        <v>1195</v>
      </c>
      <c r="R179" t="s">
        <v>18</v>
      </c>
      <c r="S179" t="s">
        <v>1934</v>
      </c>
      <c r="T179" t="s">
        <v>5745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4289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5746</v>
      </c>
      <c r="O180" t="s">
        <v>5747</v>
      </c>
      <c r="P180" t="s">
        <v>1238</v>
      </c>
      <c r="Q180" t="s">
        <v>1213</v>
      </c>
      <c r="R180" t="s">
        <v>18</v>
      </c>
      <c r="S180" t="s">
        <v>1932</v>
      </c>
      <c r="T180" t="s">
        <v>5069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2753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2002</v>
      </c>
      <c r="L181" t="s">
        <v>2027</v>
      </c>
      <c r="M181" t="s">
        <v>1929</v>
      </c>
      <c r="N181" t="s">
        <v>5748</v>
      </c>
      <c r="O181" t="s">
        <v>5749</v>
      </c>
      <c r="Q181" t="s">
        <v>1213</v>
      </c>
      <c r="R181" t="s">
        <v>66</v>
      </c>
      <c r="S181" t="s">
        <v>1930</v>
      </c>
      <c r="T181" t="s">
        <v>5750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4878</v>
      </c>
      <c r="K182" t="s">
        <v>1197</v>
      </c>
      <c r="L182" t="s">
        <v>901</v>
      </c>
      <c r="M182" t="s">
        <v>1933</v>
      </c>
      <c r="N182" t="s">
        <v>5067</v>
      </c>
      <c r="O182" t="s">
        <v>3537</v>
      </c>
      <c r="P182" t="s">
        <v>19</v>
      </c>
      <c r="Q182" t="s">
        <v>1213</v>
      </c>
      <c r="R182" t="s">
        <v>54</v>
      </c>
      <c r="S182" t="s">
        <v>1932</v>
      </c>
      <c r="T182" t="s">
        <v>4024</v>
      </c>
      <c r="U182" t="s">
        <v>1039</v>
      </c>
    </row>
    <row r="183" spans="1:23" x14ac:dyDescent="0.25">
      <c r="A183" t="s">
        <v>2032</v>
      </c>
      <c r="B183" t="s">
        <v>2033</v>
      </c>
      <c r="C183" t="s">
        <v>1204</v>
      </c>
      <c r="D183" t="s">
        <v>2284</v>
      </c>
      <c r="E183" t="s">
        <v>1486</v>
      </c>
      <c r="F183" t="s">
        <v>2406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5751</v>
      </c>
      <c r="O183" t="s">
        <v>5752</v>
      </c>
      <c r="P183" t="s">
        <v>19</v>
      </c>
      <c r="Q183" t="s">
        <v>1498</v>
      </c>
      <c r="R183" t="s">
        <v>66</v>
      </c>
      <c r="S183" t="s">
        <v>1932</v>
      </c>
      <c r="T183" t="s">
        <v>5068</v>
      </c>
      <c r="U183" t="s">
        <v>2034</v>
      </c>
    </row>
    <row r="184" spans="1:23" x14ac:dyDescent="0.25">
      <c r="A184" t="s">
        <v>2225</v>
      </c>
      <c r="B184" t="s">
        <v>2226</v>
      </c>
      <c r="D184" t="s">
        <v>5753</v>
      </c>
      <c r="E184" t="s">
        <v>5754</v>
      </c>
      <c r="F184" t="s">
        <v>2406</v>
      </c>
      <c r="G184" t="s">
        <v>1805</v>
      </c>
      <c r="H184" t="s">
        <v>4526</v>
      </c>
      <c r="I184" t="s">
        <v>17</v>
      </c>
      <c r="J184" t="s">
        <v>805</v>
      </c>
      <c r="K184" t="s">
        <v>2723</v>
      </c>
      <c r="L184" t="s">
        <v>3839</v>
      </c>
      <c r="M184" t="s">
        <v>1929</v>
      </c>
      <c r="N184" t="s">
        <v>5755</v>
      </c>
      <c r="O184" t="s">
        <v>5756</v>
      </c>
      <c r="P184" t="s">
        <v>19</v>
      </c>
      <c r="Q184" t="s">
        <v>1528</v>
      </c>
      <c r="R184" t="s">
        <v>49</v>
      </c>
      <c r="S184" t="s">
        <v>1930</v>
      </c>
      <c r="T184" t="s">
        <v>5327</v>
      </c>
      <c r="U184" t="s">
        <v>2227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2353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5757</v>
      </c>
      <c r="O185" t="s">
        <v>5758</v>
      </c>
      <c r="P185" t="s">
        <v>19</v>
      </c>
      <c r="Q185" t="s">
        <v>1803</v>
      </c>
      <c r="R185" t="s">
        <v>68</v>
      </c>
      <c r="S185" t="s">
        <v>1930</v>
      </c>
      <c r="T185" t="s">
        <v>5070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3305</v>
      </c>
      <c r="E186" t="s">
        <v>2576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5759</v>
      </c>
      <c r="O186" t="s">
        <v>5760</v>
      </c>
      <c r="P186" t="s">
        <v>19</v>
      </c>
      <c r="Q186" t="s">
        <v>1803</v>
      </c>
      <c r="R186" t="s">
        <v>66</v>
      </c>
      <c r="S186" t="s">
        <v>1930</v>
      </c>
      <c r="T186" t="s">
        <v>3589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2481</v>
      </c>
      <c r="F187" t="s">
        <v>215</v>
      </c>
      <c r="G187" t="s">
        <v>1805</v>
      </c>
      <c r="H187" t="s">
        <v>1487</v>
      </c>
      <c r="I187" t="s">
        <v>137</v>
      </c>
      <c r="J187" t="s">
        <v>5761</v>
      </c>
      <c r="K187" t="s">
        <v>1894</v>
      </c>
      <c r="L187" t="s">
        <v>1507</v>
      </c>
      <c r="M187" t="s">
        <v>1933</v>
      </c>
      <c r="N187" t="s">
        <v>5762</v>
      </c>
      <c r="O187" t="s">
        <v>5763</v>
      </c>
      <c r="P187" t="s">
        <v>19</v>
      </c>
      <c r="Q187" t="s">
        <v>1803</v>
      </c>
      <c r="R187" t="s">
        <v>24</v>
      </c>
      <c r="S187" t="s">
        <v>1932</v>
      </c>
      <c r="T187" t="s">
        <v>2725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4514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5764</v>
      </c>
      <c r="K188" t="s">
        <v>1480</v>
      </c>
      <c r="L188" t="s">
        <v>901</v>
      </c>
      <c r="M188" t="s">
        <v>1931</v>
      </c>
      <c r="N188" t="s">
        <v>5765</v>
      </c>
      <c r="O188" t="s">
        <v>5766</v>
      </c>
      <c r="P188" t="s">
        <v>19</v>
      </c>
      <c r="Q188" t="s">
        <v>1803</v>
      </c>
      <c r="R188" t="s">
        <v>24</v>
      </c>
      <c r="S188" t="s">
        <v>1930</v>
      </c>
      <c r="T188" t="s">
        <v>5767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5768</v>
      </c>
      <c r="O189" t="s">
        <v>5769</v>
      </c>
      <c r="P189" t="s">
        <v>19</v>
      </c>
      <c r="Q189" t="s">
        <v>1195</v>
      </c>
      <c r="R189" t="s">
        <v>54</v>
      </c>
      <c r="S189" t="s">
        <v>1932</v>
      </c>
      <c r="T189" t="s">
        <v>3679</v>
      </c>
      <c r="U189" t="s">
        <v>787</v>
      </c>
    </row>
    <row r="190" spans="1:23" x14ac:dyDescent="0.25">
      <c r="A190" t="s">
        <v>2590</v>
      </c>
      <c r="B190" t="s">
        <v>2591</v>
      </c>
      <c r="D190" t="s">
        <v>1329</v>
      </c>
      <c r="E190" t="s">
        <v>2576</v>
      </c>
      <c r="F190" t="s">
        <v>2406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5770</v>
      </c>
      <c r="O190" t="s">
        <v>2841</v>
      </c>
      <c r="Q190" t="s">
        <v>1498</v>
      </c>
      <c r="R190" t="s">
        <v>38</v>
      </c>
      <c r="S190" t="s">
        <v>1930</v>
      </c>
      <c r="T190" t="s">
        <v>5771</v>
      </c>
      <c r="U190" t="s">
        <v>2592</v>
      </c>
    </row>
    <row r="191" spans="1:23" x14ac:dyDescent="0.25">
      <c r="A191" t="s">
        <v>1258</v>
      </c>
      <c r="B191" t="s">
        <v>1259</v>
      </c>
      <c r="C191" t="s">
        <v>4289</v>
      </c>
      <c r="D191" t="s">
        <v>2753</v>
      </c>
      <c r="E191" t="s">
        <v>2481</v>
      </c>
      <c r="F191" t="s">
        <v>2406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5772</v>
      </c>
      <c r="O191" t="s">
        <v>5773</v>
      </c>
      <c r="P191" t="s">
        <v>25</v>
      </c>
      <c r="Q191" t="s">
        <v>1835</v>
      </c>
      <c r="R191" t="s">
        <v>24</v>
      </c>
      <c r="S191" t="s">
        <v>1932</v>
      </c>
      <c r="T191" t="s">
        <v>2688</v>
      </c>
      <c r="U191" t="s">
        <v>1260</v>
      </c>
    </row>
    <row r="192" spans="1:23" x14ac:dyDescent="0.25">
      <c r="A192" t="s">
        <v>2434</v>
      </c>
      <c r="B192" t="s">
        <v>2435</v>
      </c>
      <c r="D192" t="s">
        <v>2024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5772</v>
      </c>
      <c r="O192" t="s">
        <v>5774</v>
      </c>
      <c r="P192" t="s">
        <v>19</v>
      </c>
      <c r="Q192" t="s">
        <v>1803</v>
      </c>
      <c r="R192" t="s">
        <v>66</v>
      </c>
      <c r="S192" t="s">
        <v>1932</v>
      </c>
      <c r="T192" t="s">
        <v>3413</v>
      </c>
      <c r="U192" t="s">
        <v>2436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2002</v>
      </c>
      <c r="L193" t="s">
        <v>1194</v>
      </c>
      <c r="M193" t="s">
        <v>1931</v>
      </c>
      <c r="N193" t="s">
        <v>5775</v>
      </c>
      <c r="O193" t="s">
        <v>2840</v>
      </c>
      <c r="P193" t="s">
        <v>25</v>
      </c>
      <c r="Q193" t="s">
        <v>1835</v>
      </c>
      <c r="R193" t="s">
        <v>34</v>
      </c>
      <c r="S193" t="s">
        <v>1930</v>
      </c>
      <c r="T193" t="s">
        <v>3467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4004</v>
      </c>
      <c r="O194" t="s">
        <v>5776</v>
      </c>
      <c r="P194" t="s">
        <v>1238</v>
      </c>
      <c r="Q194" t="s">
        <v>1498</v>
      </c>
      <c r="R194" t="s">
        <v>54</v>
      </c>
      <c r="S194" t="s">
        <v>1932</v>
      </c>
      <c r="T194" t="s">
        <v>2843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2586</v>
      </c>
      <c r="E195" t="s">
        <v>2576</v>
      </c>
      <c r="F195" t="s">
        <v>2406</v>
      </c>
      <c r="G195" t="s">
        <v>1532</v>
      </c>
      <c r="H195" t="s">
        <v>1487</v>
      </c>
      <c r="I195" t="s">
        <v>20</v>
      </c>
      <c r="J195" t="s">
        <v>43</v>
      </c>
      <c r="K195" t="s">
        <v>2026</v>
      </c>
      <c r="L195" t="s">
        <v>2593</v>
      </c>
      <c r="M195" t="s">
        <v>1933</v>
      </c>
      <c r="N195" t="s">
        <v>4004</v>
      </c>
      <c r="O195" t="s">
        <v>5777</v>
      </c>
      <c r="P195" t="s">
        <v>19</v>
      </c>
      <c r="Q195" t="s">
        <v>1528</v>
      </c>
      <c r="R195" t="s">
        <v>30</v>
      </c>
      <c r="S195" t="s">
        <v>1932</v>
      </c>
      <c r="T195" t="s">
        <v>3412</v>
      </c>
      <c r="U195" t="s">
        <v>527</v>
      </c>
      <c r="V195" t="s">
        <v>2332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2586</v>
      </c>
      <c r="E196" t="s">
        <v>131</v>
      </c>
      <c r="F196" t="s">
        <v>2406</v>
      </c>
      <c r="G196" t="s">
        <v>1805</v>
      </c>
      <c r="H196" t="s">
        <v>1475</v>
      </c>
      <c r="I196" t="s">
        <v>28</v>
      </c>
      <c r="J196" t="s">
        <v>805</v>
      </c>
      <c r="K196" t="s">
        <v>1972</v>
      </c>
      <c r="L196" t="s">
        <v>1481</v>
      </c>
      <c r="M196" t="s">
        <v>1933</v>
      </c>
      <c r="N196" t="s">
        <v>5071</v>
      </c>
      <c r="O196" t="s">
        <v>5778</v>
      </c>
      <c r="P196" t="s">
        <v>25</v>
      </c>
      <c r="Q196" t="s">
        <v>1213</v>
      </c>
      <c r="R196" t="s">
        <v>54</v>
      </c>
      <c r="S196" t="s">
        <v>1932</v>
      </c>
      <c r="T196" t="s">
        <v>3927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2406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5072</v>
      </c>
      <c r="O197" t="s">
        <v>5779</v>
      </c>
      <c r="Q197" t="s">
        <v>1498</v>
      </c>
      <c r="R197" t="s">
        <v>34</v>
      </c>
      <c r="S197" t="s">
        <v>1932</v>
      </c>
      <c r="T197" t="s">
        <v>3929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4289</v>
      </c>
      <c r="D198" t="s">
        <v>3305</v>
      </c>
      <c r="E198" t="s">
        <v>131</v>
      </c>
      <c r="F198" t="s">
        <v>2406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5780</v>
      </c>
      <c r="O198" t="s">
        <v>5781</v>
      </c>
      <c r="Q198" t="s">
        <v>1803</v>
      </c>
      <c r="R198" t="s">
        <v>77</v>
      </c>
      <c r="S198" t="s">
        <v>1932</v>
      </c>
      <c r="T198" t="s">
        <v>5782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2578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5783</v>
      </c>
      <c r="K199" t="s">
        <v>904</v>
      </c>
      <c r="L199" t="s">
        <v>900</v>
      </c>
      <c r="M199" t="s">
        <v>1931</v>
      </c>
      <c r="N199" t="s">
        <v>5784</v>
      </c>
      <c r="O199" t="s">
        <v>5785</v>
      </c>
      <c r="P199" t="s">
        <v>19</v>
      </c>
      <c r="Q199" t="s">
        <v>1213</v>
      </c>
      <c r="R199" t="s">
        <v>30</v>
      </c>
      <c r="S199" t="s">
        <v>1934</v>
      </c>
      <c r="T199" t="s">
        <v>4321</v>
      </c>
      <c r="U199" t="s">
        <v>1575</v>
      </c>
    </row>
    <row r="200" spans="1:22" x14ac:dyDescent="0.25">
      <c r="A200" t="s">
        <v>4007</v>
      </c>
      <c r="B200" t="s">
        <v>4008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5786</v>
      </c>
      <c r="O200" t="s">
        <v>5787</v>
      </c>
      <c r="P200" t="s">
        <v>25</v>
      </c>
      <c r="Q200" t="s">
        <v>1498</v>
      </c>
      <c r="R200" t="s">
        <v>30</v>
      </c>
      <c r="S200" t="s">
        <v>1934</v>
      </c>
      <c r="T200" t="s">
        <v>4216</v>
      </c>
      <c r="U200" t="s">
        <v>4009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5788</v>
      </c>
      <c r="O201" t="s">
        <v>5789</v>
      </c>
      <c r="Q201" t="s">
        <v>1213</v>
      </c>
      <c r="R201" t="s">
        <v>77</v>
      </c>
      <c r="S201" t="s">
        <v>1934</v>
      </c>
      <c r="T201" t="s">
        <v>5329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4013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5790</v>
      </c>
      <c r="O202" t="s">
        <v>5791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3858</v>
      </c>
      <c r="E203" t="s">
        <v>2827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5792</v>
      </c>
      <c r="O203" t="s">
        <v>4861</v>
      </c>
      <c r="P203" t="s">
        <v>19</v>
      </c>
      <c r="Q203" t="s">
        <v>1803</v>
      </c>
      <c r="R203" t="s">
        <v>77</v>
      </c>
      <c r="S203" t="s">
        <v>1930</v>
      </c>
      <c r="T203" t="s">
        <v>5328</v>
      </c>
      <c r="U203" t="s">
        <v>1630</v>
      </c>
    </row>
    <row r="204" spans="1:22" x14ac:dyDescent="0.25">
      <c r="A204" t="s">
        <v>5321</v>
      </c>
      <c r="B204" t="s">
        <v>5322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5793</v>
      </c>
      <c r="O204" t="s">
        <v>5794</v>
      </c>
      <c r="P204" t="s">
        <v>19</v>
      </c>
      <c r="Q204" t="s">
        <v>1213</v>
      </c>
      <c r="R204" t="s">
        <v>77</v>
      </c>
      <c r="S204" t="s">
        <v>1934</v>
      </c>
      <c r="T204" t="s">
        <v>5795</v>
      </c>
      <c r="U204" t="s">
        <v>5323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2041</v>
      </c>
      <c r="L205" t="s">
        <v>906</v>
      </c>
      <c r="M205" t="s">
        <v>1933</v>
      </c>
      <c r="N205" t="s">
        <v>5796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3844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4342</v>
      </c>
      <c r="E206" t="s">
        <v>2503</v>
      </c>
      <c r="F206" t="s">
        <v>2406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5797</v>
      </c>
      <c r="O206" t="s">
        <v>5798</v>
      </c>
      <c r="P206" t="s">
        <v>19</v>
      </c>
      <c r="Q206" t="s">
        <v>1528</v>
      </c>
      <c r="R206" t="s">
        <v>54</v>
      </c>
      <c r="S206" t="s">
        <v>1930</v>
      </c>
      <c r="T206" t="s">
        <v>2778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2449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5799</v>
      </c>
      <c r="O207" t="s">
        <v>5800</v>
      </c>
      <c r="P207" t="s">
        <v>1238</v>
      </c>
      <c r="Q207" t="s">
        <v>1528</v>
      </c>
      <c r="R207" t="s">
        <v>126</v>
      </c>
      <c r="S207" t="s">
        <v>1932</v>
      </c>
      <c r="T207" t="s">
        <v>4535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2284</v>
      </c>
      <c r="E208" t="s">
        <v>3149</v>
      </c>
      <c r="F208" t="s">
        <v>2406</v>
      </c>
      <c r="G208" t="s">
        <v>1805</v>
      </c>
      <c r="H208" t="s">
        <v>1527</v>
      </c>
      <c r="I208" t="s">
        <v>20</v>
      </c>
      <c r="J208" t="s">
        <v>803</v>
      </c>
      <c r="K208" t="s">
        <v>3525</v>
      </c>
      <c r="L208" t="s">
        <v>2593</v>
      </c>
      <c r="M208" t="s">
        <v>1929</v>
      </c>
      <c r="N208" t="s">
        <v>5801</v>
      </c>
      <c r="P208" t="s">
        <v>19</v>
      </c>
      <c r="Q208" t="s">
        <v>1528</v>
      </c>
      <c r="R208" t="s">
        <v>34</v>
      </c>
      <c r="S208" t="s">
        <v>1930</v>
      </c>
      <c r="T208" t="s">
        <v>2759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2511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2385</v>
      </c>
      <c r="L209" t="s">
        <v>1479</v>
      </c>
      <c r="M209" t="s">
        <v>1929</v>
      </c>
      <c r="N209" t="s">
        <v>5802</v>
      </c>
      <c r="O209" t="s">
        <v>5791</v>
      </c>
      <c r="P209" t="s">
        <v>19</v>
      </c>
      <c r="Q209" t="s">
        <v>1803</v>
      </c>
      <c r="R209" t="s">
        <v>52</v>
      </c>
      <c r="S209" t="s">
        <v>1930</v>
      </c>
      <c r="T209" t="s">
        <v>4306</v>
      </c>
      <c r="U209" t="s">
        <v>1594</v>
      </c>
    </row>
    <row r="210" spans="1:23" x14ac:dyDescent="0.25">
      <c r="A210" t="s">
        <v>2019</v>
      </c>
      <c r="B210" t="s">
        <v>2020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2002</v>
      </c>
      <c r="L210" t="s">
        <v>1479</v>
      </c>
      <c r="M210" t="s">
        <v>1933</v>
      </c>
      <c r="N210" t="s">
        <v>4710</v>
      </c>
      <c r="O210" t="s">
        <v>5803</v>
      </c>
      <c r="Q210" t="s">
        <v>1213</v>
      </c>
      <c r="R210" t="s">
        <v>69</v>
      </c>
      <c r="S210" t="s">
        <v>1932</v>
      </c>
      <c r="T210" t="s">
        <v>4542</v>
      </c>
      <c r="U210" t="s">
        <v>2021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5804</v>
      </c>
      <c r="O211" t="s">
        <v>5805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3073</v>
      </c>
      <c r="E212" t="s">
        <v>2283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1972</v>
      </c>
      <c r="M212" t="s">
        <v>1933</v>
      </c>
      <c r="N212" t="s">
        <v>5804</v>
      </c>
      <c r="O212" t="s">
        <v>3851</v>
      </c>
      <c r="P212" t="s">
        <v>1238</v>
      </c>
      <c r="Q212" t="s">
        <v>1803</v>
      </c>
      <c r="R212" t="s">
        <v>29</v>
      </c>
      <c r="S212" t="s">
        <v>1932</v>
      </c>
      <c r="T212" t="s">
        <v>3852</v>
      </c>
      <c r="U212" t="s">
        <v>1671</v>
      </c>
    </row>
    <row r="213" spans="1:23" x14ac:dyDescent="0.25">
      <c r="A213" t="s">
        <v>1983</v>
      </c>
      <c r="B213" t="s">
        <v>1984</v>
      </c>
      <c r="C213" t="s">
        <v>1204</v>
      </c>
      <c r="D213" t="s">
        <v>2161</v>
      </c>
      <c r="E213" t="s">
        <v>131</v>
      </c>
      <c r="F213" t="s">
        <v>2406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5806</v>
      </c>
      <c r="O213" t="s">
        <v>5807</v>
      </c>
      <c r="P213" t="s">
        <v>19</v>
      </c>
      <c r="Q213" t="s">
        <v>1803</v>
      </c>
      <c r="R213" t="s">
        <v>69</v>
      </c>
      <c r="S213" t="s">
        <v>1932</v>
      </c>
      <c r="T213" t="s">
        <v>2633</v>
      </c>
      <c r="U213" t="s">
        <v>1985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5044</v>
      </c>
      <c r="E214" t="s">
        <v>2283</v>
      </c>
      <c r="F214" t="s">
        <v>2406</v>
      </c>
      <c r="G214" t="s">
        <v>656</v>
      </c>
      <c r="H214" t="s">
        <v>2025</v>
      </c>
      <c r="I214" t="s">
        <v>137</v>
      </c>
      <c r="J214" t="s">
        <v>805</v>
      </c>
      <c r="K214" t="s">
        <v>4828</v>
      </c>
      <c r="L214" t="s">
        <v>2027</v>
      </c>
      <c r="M214" t="s">
        <v>1929</v>
      </c>
      <c r="N214" t="s">
        <v>5808</v>
      </c>
      <c r="O214" t="s">
        <v>5809</v>
      </c>
      <c r="P214" t="s">
        <v>25</v>
      </c>
      <c r="Q214" t="s">
        <v>1835</v>
      </c>
      <c r="R214" t="s">
        <v>30</v>
      </c>
      <c r="S214" t="s">
        <v>1930</v>
      </c>
      <c r="T214" t="s">
        <v>4829</v>
      </c>
      <c r="U214" t="s">
        <v>1845</v>
      </c>
    </row>
    <row r="215" spans="1:23" x14ac:dyDescent="0.25">
      <c r="A215" t="s">
        <v>2504</v>
      </c>
      <c r="B215" t="s">
        <v>2505</v>
      </c>
      <c r="C215" t="s">
        <v>1140</v>
      </c>
      <c r="D215" t="s">
        <v>3114</v>
      </c>
      <c r="E215" t="s">
        <v>2576</v>
      </c>
      <c r="F215" t="s">
        <v>215</v>
      </c>
      <c r="G215" t="s">
        <v>1477</v>
      </c>
      <c r="H215" t="s">
        <v>2025</v>
      </c>
      <c r="I215" t="s">
        <v>28</v>
      </c>
      <c r="J215" t="s">
        <v>843</v>
      </c>
      <c r="K215" t="s">
        <v>2944</v>
      </c>
      <c r="L215" t="s">
        <v>1194</v>
      </c>
      <c r="M215" t="s">
        <v>1933</v>
      </c>
      <c r="N215" t="s">
        <v>5810</v>
      </c>
      <c r="O215" t="s">
        <v>5811</v>
      </c>
      <c r="P215" t="s">
        <v>19</v>
      </c>
      <c r="Q215" t="s">
        <v>1835</v>
      </c>
      <c r="R215" t="s">
        <v>29</v>
      </c>
      <c r="S215" t="s">
        <v>1932</v>
      </c>
      <c r="T215" t="s">
        <v>3841</v>
      </c>
      <c r="U215" t="s">
        <v>2506</v>
      </c>
    </row>
    <row r="216" spans="1:23" x14ac:dyDescent="0.25">
      <c r="A216" t="s">
        <v>162</v>
      </c>
      <c r="B216" t="s">
        <v>163</v>
      </c>
      <c r="C216" t="s">
        <v>4514</v>
      </c>
      <c r="D216" t="s">
        <v>3848</v>
      </c>
      <c r="E216" t="s">
        <v>3931</v>
      </c>
      <c r="F216" t="s">
        <v>2406</v>
      </c>
      <c r="G216" t="s">
        <v>1805</v>
      </c>
      <c r="H216" t="s">
        <v>2025</v>
      </c>
      <c r="I216" t="s">
        <v>28</v>
      </c>
      <c r="J216" t="s">
        <v>805</v>
      </c>
      <c r="K216" t="s">
        <v>2381</v>
      </c>
      <c r="L216" t="s">
        <v>2407</v>
      </c>
      <c r="M216" t="s">
        <v>1933</v>
      </c>
      <c r="N216" t="s">
        <v>5074</v>
      </c>
      <c r="O216" t="s">
        <v>5812</v>
      </c>
      <c r="Q216" t="s">
        <v>1528</v>
      </c>
      <c r="R216" t="s">
        <v>18</v>
      </c>
      <c r="S216" t="s">
        <v>1932</v>
      </c>
      <c r="T216" t="s">
        <v>5813</v>
      </c>
      <c r="U216" t="s">
        <v>164</v>
      </c>
      <c r="V216" t="s">
        <v>3211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5814</v>
      </c>
      <c r="O217" t="s">
        <v>5815</v>
      </c>
      <c r="Q217" t="s">
        <v>1498</v>
      </c>
      <c r="R217" t="s">
        <v>38</v>
      </c>
      <c r="S217" t="s">
        <v>1934</v>
      </c>
      <c r="T217" t="s">
        <v>5816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4514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4974</v>
      </c>
      <c r="K218" t="s">
        <v>1493</v>
      </c>
      <c r="L218" t="s">
        <v>1206</v>
      </c>
      <c r="M218" t="s">
        <v>1933</v>
      </c>
      <c r="N218" t="s">
        <v>5817</v>
      </c>
      <c r="O218" t="s">
        <v>3263</v>
      </c>
      <c r="P218" t="s">
        <v>19</v>
      </c>
      <c r="Q218" t="s">
        <v>1803</v>
      </c>
      <c r="R218" t="s">
        <v>29</v>
      </c>
      <c r="S218" t="s">
        <v>1932</v>
      </c>
      <c r="T218" t="s">
        <v>4545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2352</v>
      </c>
      <c r="E219" t="s">
        <v>131</v>
      </c>
      <c r="F219" t="s">
        <v>2406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5818</v>
      </c>
      <c r="O219" t="s">
        <v>5819</v>
      </c>
      <c r="P219" t="s">
        <v>19</v>
      </c>
      <c r="Q219" t="s">
        <v>1803</v>
      </c>
      <c r="R219" t="s">
        <v>74</v>
      </c>
      <c r="S219" t="s">
        <v>1930</v>
      </c>
      <c r="T219" t="s">
        <v>5820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2283</v>
      </c>
      <c r="F220" t="s">
        <v>2406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5818</v>
      </c>
      <c r="O220" t="s">
        <v>5821</v>
      </c>
      <c r="P220" t="s">
        <v>19</v>
      </c>
      <c r="Q220" t="s">
        <v>1803</v>
      </c>
      <c r="R220" t="s">
        <v>29</v>
      </c>
      <c r="S220" t="s">
        <v>1932</v>
      </c>
      <c r="T220" t="s">
        <v>4028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2254</v>
      </c>
      <c r="E221" t="s">
        <v>2353</v>
      </c>
      <c r="F221" t="s">
        <v>2406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5822</v>
      </c>
      <c r="O221" t="s">
        <v>5823</v>
      </c>
      <c r="P221" t="s">
        <v>19</v>
      </c>
      <c r="Q221" t="s">
        <v>1213</v>
      </c>
      <c r="R221" t="s">
        <v>54</v>
      </c>
      <c r="S221" t="s">
        <v>1934</v>
      </c>
      <c r="T221" t="s">
        <v>2621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3689</v>
      </c>
      <c r="E222" t="s">
        <v>1486</v>
      </c>
      <c r="F222" t="s">
        <v>2406</v>
      </c>
      <c r="G222" t="s">
        <v>1477</v>
      </c>
      <c r="H222" t="s">
        <v>2025</v>
      </c>
      <c r="I222" t="s">
        <v>28</v>
      </c>
      <c r="J222" t="s">
        <v>811</v>
      </c>
      <c r="K222" t="s">
        <v>2026</v>
      </c>
      <c r="L222" t="s">
        <v>2208</v>
      </c>
      <c r="M222" t="s">
        <v>1933</v>
      </c>
      <c r="N222" t="s">
        <v>5824</v>
      </c>
      <c r="O222" t="s">
        <v>5825</v>
      </c>
      <c r="P222" t="s">
        <v>19</v>
      </c>
      <c r="Q222" t="s">
        <v>1528</v>
      </c>
      <c r="R222" t="s">
        <v>30</v>
      </c>
      <c r="S222" t="s">
        <v>1934</v>
      </c>
      <c r="T222" t="s">
        <v>5331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4289</v>
      </c>
      <c r="D223" t="s">
        <v>5075</v>
      </c>
      <c r="E223" t="s">
        <v>4833</v>
      </c>
      <c r="F223" t="s">
        <v>2406</v>
      </c>
      <c r="G223" t="s">
        <v>1805</v>
      </c>
      <c r="H223" t="s">
        <v>2386</v>
      </c>
      <c r="I223" t="s">
        <v>28</v>
      </c>
      <c r="J223" t="s">
        <v>803</v>
      </c>
      <c r="K223" t="s">
        <v>3064</v>
      </c>
      <c r="L223" t="s">
        <v>1206</v>
      </c>
      <c r="M223" t="s">
        <v>1933</v>
      </c>
      <c r="N223" t="s">
        <v>5826</v>
      </c>
      <c r="O223" t="s">
        <v>5827</v>
      </c>
      <c r="P223" t="s">
        <v>19</v>
      </c>
      <c r="Q223" t="s">
        <v>1528</v>
      </c>
      <c r="R223" t="s">
        <v>52</v>
      </c>
      <c r="S223" t="s">
        <v>1932</v>
      </c>
      <c r="T223" t="s">
        <v>4003</v>
      </c>
      <c r="U223" t="s">
        <v>1364</v>
      </c>
    </row>
    <row r="224" spans="1:23" x14ac:dyDescent="0.25">
      <c r="A224" t="s">
        <v>1980</v>
      </c>
      <c r="B224" t="s">
        <v>1981</v>
      </c>
      <c r="C224" t="s">
        <v>2213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4942</v>
      </c>
      <c r="K224" t="s">
        <v>905</v>
      </c>
      <c r="L224" t="s">
        <v>900</v>
      </c>
      <c r="M224" t="s">
        <v>1933</v>
      </c>
      <c r="N224" t="s">
        <v>5828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1982</v>
      </c>
    </row>
    <row r="225" spans="1:21" x14ac:dyDescent="0.25">
      <c r="A225" t="s">
        <v>1148</v>
      </c>
      <c r="B225" t="s">
        <v>1149</v>
      </c>
      <c r="C225" t="s">
        <v>4289</v>
      </c>
      <c r="D225" t="s">
        <v>2382</v>
      </c>
      <c r="E225" t="s">
        <v>2283</v>
      </c>
      <c r="F225" t="s">
        <v>2406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4832</v>
      </c>
      <c r="O225" t="s">
        <v>5829</v>
      </c>
      <c r="P225" t="s">
        <v>1238</v>
      </c>
      <c r="Q225" t="s">
        <v>1803</v>
      </c>
      <c r="R225" t="s">
        <v>18</v>
      </c>
      <c r="S225" t="s">
        <v>1934</v>
      </c>
      <c r="T225" t="s">
        <v>5830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2578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4832</v>
      </c>
      <c r="O226" t="s">
        <v>5831</v>
      </c>
      <c r="P226" t="s">
        <v>25</v>
      </c>
      <c r="Q226" t="s">
        <v>1213</v>
      </c>
      <c r="R226" t="s">
        <v>18</v>
      </c>
      <c r="S226" t="s">
        <v>1932</v>
      </c>
      <c r="T226" t="s">
        <v>4543</v>
      </c>
      <c r="U226" t="s">
        <v>1821</v>
      </c>
    </row>
    <row r="227" spans="1:21" x14ac:dyDescent="0.25">
      <c r="A227" t="s">
        <v>2486</v>
      </c>
      <c r="B227" t="s">
        <v>2487</v>
      </c>
      <c r="C227" t="s">
        <v>1140</v>
      </c>
      <c r="D227" t="s">
        <v>3524</v>
      </c>
      <c r="E227" t="s">
        <v>2449</v>
      </c>
      <c r="F227" t="s">
        <v>215</v>
      </c>
      <c r="G227" t="s">
        <v>1805</v>
      </c>
      <c r="H227" t="s">
        <v>2025</v>
      </c>
      <c r="I227" t="s">
        <v>20</v>
      </c>
      <c r="J227" t="s">
        <v>807</v>
      </c>
      <c r="K227" t="s">
        <v>3525</v>
      </c>
      <c r="L227" t="s">
        <v>1497</v>
      </c>
      <c r="M227" t="s">
        <v>1931</v>
      </c>
      <c r="N227" t="s">
        <v>4832</v>
      </c>
      <c r="O227" t="s">
        <v>5832</v>
      </c>
      <c r="P227" t="s">
        <v>25</v>
      </c>
      <c r="Q227" t="s">
        <v>1803</v>
      </c>
      <c r="R227" t="s">
        <v>29</v>
      </c>
      <c r="S227" t="s">
        <v>1932</v>
      </c>
      <c r="T227" t="s">
        <v>4444</v>
      </c>
      <c r="U227" t="s">
        <v>2488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2024</v>
      </c>
      <c r="E228" t="s">
        <v>131</v>
      </c>
      <c r="F228" t="s">
        <v>2406</v>
      </c>
      <c r="G228" t="s">
        <v>1805</v>
      </c>
      <c r="H228" t="s">
        <v>1487</v>
      </c>
      <c r="I228" t="s">
        <v>28</v>
      </c>
      <c r="J228" t="s">
        <v>804</v>
      </c>
      <c r="K228" t="s">
        <v>2384</v>
      </c>
      <c r="L228" t="s">
        <v>901</v>
      </c>
      <c r="M228" t="s">
        <v>1933</v>
      </c>
      <c r="N228" t="s">
        <v>5833</v>
      </c>
      <c r="O228" t="s">
        <v>5834</v>
      </c>
      <c r="P228" t="s">
        <v>19</v>
      </c>
      <c r="Q228" t="s">
        <v>1528</v>
      </c>
      <c r="R228" t="s">
        <v>21</v>
      </c>
      <c r="S228" t="s">
        <v>1932</v>
      </c>
      <c r="T228" t="s">
        <v>4715</v>
      </c>
      <c r="U228" t="s">
        <v>57</v>
      </c>
    </row>
    <row r="229" spans="1:21" x14ac:dyDescent="0.25">
      <c r="A229" t="s">
        <v>2029</v>
      </c>
      <c r="B229" t="s">
        <v>2030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3302</v>
      </c>
      <c r="K229" t="s">
        <v>903</v>
      </c>
      <c r="L229" t="s">
        <v>1202</v>
      </c>
      <c r="M229" t="s">
        <v>1931</v>
      </c>
      <c r="N229" t="s">
        <v>5835</v>
      </c>
      <c r="O229" t="s">
        <v>5836</v>
      </c>
      <c r="P229" t="s">
        <v>19</v>
      </c>
      <c r="Q229" t="s">
        <v>1803</v>
      </c>
      <c r="R229" t="s">
        <v>18</v>
      </c>
      <c r="S229" t="s">
        <v>1930</v>
      </c>
      <c r="T229" t="s">
        <v>4450</v>
      </c>
      <c r="U229" t="s">
        <v>2031</v>
      </c>
    </row>
    <row r="230" spans="1:21" x14ac:dyDescent="0.25">
      <c r="A230" t="s">
        <v>2196</v>
      </c>
      <c r="B230" t="s">
        <v>2197</v>
      </c>
      <c r="C230" t="s">
        <v>4289</v>
      </c>
      <c r="D230" t="s">
        <v>2387</v>
      </c>
      <c r="E230" t="s">
        <v>2283</v>
      </c>
      <c r="F230" t="s">
        <v>215</v>
      </c>
      <c r="G230" t="s">
        <v>1805</v>
      </c>
      <c r="H230" t="s">
        <v>2025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5837</v>
      </c>
      <c r="O230" t="s">
        <v>5838</v>
      </c>
      <c r="P230" t="s">
        <v>2005</v>
      </c>
      <c r="Q230" t="s">
        <v>1835</v>
      </c>
      <c r="R230" t="s">
        <v>74</v>
      </c>
      <c r="S230" t="s">
        <v>1932</v>
      </c>
      <c r="T230" t="s">
        <v>5839</v>
      </c>
      <c r="U230" t="s">
        <v>2198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5840</v>
      </c>
      <c r="K231" t="s">
        <v>1197</v>
      </c>
      <c r="L231" t="s">
        <v>900</v>
      </c>
      <c r="M231" t="s">
        <v>1931</v>
      </c>
      <c r="N231" t="s">
        <v>5841</v>
      </c>
      <c r="O231" t="s">
        <v>5162</v>
      </c>
      <c r="P231" t="s">
        <v>19</v>
      </c>
      <c r="Q231" t="s">
        <v>1195</v>
      </c>
      <c r="R231" t="s">
        <v>29</v>
      </c>
      <c r="S231" t="s">
        <v>1932</v>
      </c>
      <c r="T231" t="s">
        <v>4329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4000</v>
      </c>
      <c r="E232" t="s">
        <v>4540</v>
      </c>
      <c r="F232" t="s">
        <v>2406</v>
      </c>
      <c r="G232" t="s">
        <v>1805</v>
      </c>
      <c r="H232" t="s">
        <v>2025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5841</v>
      </c>
      <c r="O232" t="s">
        <v>5842</v>
      </c>
      <c r="P232" t="s">
        <v>19</v>
      </c>
      <c r="Q232" t="s">
        <v>1528</v>
      </c>
      <c r="R232" t="s">
        <v>66</v>
      </c>
      <c r="S232" t="s">
        <v>1932</v>
      </c>
      <c r="T232" t="s">
        <v>4308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2578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5843</v>
      </c>
      <c r="K233" t="s">
        <v>1198</v>
      </c>
      <c r="L233" t="s">
        <v>900</v>
      </c>
      <c r="M233" t="s">
        <v>1933</v>
      </c>
      <c r="N233" t="s">
        <v>5841</v>
      </c>
      <c r="O233" t="s">
        <v>1108</v>
      </c>
      <c r="Q233" t="s">
        <v>132</v>
      </c>
      <c r="R233" t="s">
        <v>68</v>
      </c>
      <c r="S233" t="s">
        <v>1932</v>
      </c>
      <c r="T233" t="s">
        <v>4034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5844</v>
      </c>
      <c r="E234" t="s">
        <v>3150</v>
      </c>
      <c r="F234" t="s">
        <v>4442</v>
      </c>
      <c r="G234" t="s">
        <v>1805</v>
      </c>
      <c r="H234" t="s">
        <v>3361</v>
      </c>
      <c r="I234" t="s">
        <v>28</v>
      </c>
      <c r="J234" t="s">
        <v>804</v>
      </c>
      <c r="K234" t="s">
        <v>2760</v>
      </c>
      <c r="L234" t="s">
        <v>4022</v>
      </c>
      <c r="M234" t="s">
        <v>1933</v>
      </c>
      <c r="N234" t="s">
        <v>5841</v>
      </c>
      <c r="O234" t="s">
        <v>5845</v>
      </c>
      <c r="P234" t="s">
        <v>25</v>
      </c>
      <c r="Q234" t="s">
        <v>1528</v>
      </c>
      <c r="R234" t="s">
        <v>40</v>
      </c>
      <c r="S234" t="s">
        <v>1932</v>
      </c>
      <c r="T234" t="s">
        <v>4712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2578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5846</v>
      </c>
      <c r="P235" t="s">
        <v>19</v>
      </c>
      <c r="Q235" t="s">
        <v>132</v>
      </c>
      <c r="R235" t="s">
        <v>54</v>
      </c>
      <c r="S235" t="s">
        <v>1934</v>
      </c>
      <c r="T235" t="s">
        <v>3930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3665</v>
      </c>
      <c r="E236" t="s">
        <v>1486</v>
      </c>
      <c r="F236" t="s">
        <v>2406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5846</v>
      </c>
      <c r="O236" t="s">
        <v>5847</v>
      </c>
      <c r="P236" t="s">
        <v>19</v>
      </c>
      <c r="Q236" t="s">
        <v>1498</v>
      </c>
      <c r="R236" t="s">
        <v>40</v>
      </c>
      <c r="S236" t="s">
        <v>1930</v>
      </c>
      <c r="T236" t="s">
        <v>2705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2323</v>
      </c>
      <c r="E237" t="s">
        <v>131</v>
      </c>
      <c r="F237" t="s">
        <v>2406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5076</v>
      </c>
      <c r="O237" t="s">
        <v>5267</v>
      </c>
      <c r="P237" t="s">
        <v>19</v>
      </c>
      <c r="Q237" t="s">
        <v>1835</v>
      </c>
      <c r="R237" t="s">
        <v>52</v>
      </c>
      <c r="S237" t="s">
        <v>1930</v>
      </c>
      <c r="T237" t="s">
        <v>5078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4514</v>
      </c>
      <c r="D238" t="s">
        <v>1232</v>
      </c>
      <c r="E238" t="s">
        <v>131</v>
      </c>
      <c r="F238" t="s">
        <v>2406</v>
      </c>
      <c r="G238" t="s">
        <v>657</v>
      </c>
      <c r="H238" t="s">
        <v>132</v>
      </c>
      <c r="I238" t="s">
        <v>28</v>
      </c>
      <c r="J238" t="s">
        <v>474</v>
      </c>
      <c r="K238" t="s">
        <v>2748</v>
      </c>
      <c r="L238" t="s">
        <v>2208</v>
      </c>
      <c r="M238" t="s">
        <v>1929</v>
      </c>
      <c r="N238" t="s">
        <v>5848</v>
      </c>
      <c r="O238" t="s">
        <v>5849</v>
      </c>
      <c r="P238" t="s">
        <v>19</v>
      </c>
      <c r="Q238" t="s">
        <v>1803</v>
      </c>
      <c r="R238" t="s">
        <v>18</v>
      </c>
      <c r="S238" t="s">
        <v>1932</v>
      </c>
      <c r="T238" t="s">
        <v>5077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2969</v>
      </c>
      <c r="E239" t="s">
        <v>2576</v>
      </c>
      <c r="F239" t="s">
        <v>2406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5850</v>
      </c>
      <c r="O239" t="s">
        <v>5851</v>
      </c>
      <c r="P239" t="s">
        <v>19</v>
      </c>
      <c r="Q239" t="s">
        <v>1528</v>
      </c>
      <c r="R239" t="s">
        <v>74</v>
      </c>
      <c r="S239" t="s">
        <v>1932</v>
      </c>
      <c r="T239" t="s">
        <v>5332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4443</v>
      </c>
      <c r="K240" t="s">
        <v>1485</v>
      </c>
      <c r="L240" t="s">
        <v>1502</v>
      </c>
      <c r="M240" t="s">
        <v>1933</v>
      </c>
      <c r="N240" t="s">
        <v>5852</v>
      </c>
      <c r="O240" t="s">
        <v>5853</v>
      </c>
      <c r="P240" t="s">
        <v>19</v>
      </c>
      <c r="Q240" t="s">
        <v>1498</v>
      </c>
      <c r="R240" t="s">
        <v>18</v>
      </c>
      <c r="S240" t="s">
        <v>1932</v>
      </c>
      <c r="T240" t="s">
        <v>4843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5854</v>
      </c>
      <c r="E241" t="s">
        <v>1486</v>
      </c>
      <c r="F241" t="s">
        <v>2406</v>
      </c>
      <c r="G241" t="s">
        <v>1805</v>
      </c>
      <c r="H241" t="s">
        <v>2025</v>
      </c>
      <c r="I241" t="s">
        <v>20</v>
      </c>
      <c r="J241" t="s">
        <v>803</v>
      </c>
      <c r="K241" t="s">
        <v>2288</v>
      </c>
      <c r="L241" t="s">
        <v>2577</v>
      </c>
      <c r="M241" t="s">
        <v>1933</v>
      </c>
      <c r="N241" t="s">
        <v>5855</v>
      </c>
      <c r="O241" t="s">
        <v>5856</v>
      </c>
      <c r="P241" t="s">
        <v>19</v>
      </c>
      <c r="Q241" t="s">
        <v>1528</v>
      </c>
      <c r="R241" t="s">
        <v>49</v>
      </c>
      <c r="S241" t="s">
        <v>1932</v>
      </c>
      <c r="T241" t="s">
        <v>4716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3343</v>
      </c>
      <c r="E242" t="s">
        <v>2283</v>
      </c>
      <c r="F242" t="s">
        <v>215</v>
      </c>
      <c r="G242" t="s">
        <v>1805</v>
      </c>
      <c r="H242" t="s">
        <v>2025</v>
      </c>
      <c r="I242" t="s">
        <v>17</v>
      </c>
      <c r="J242" t="s">
        <v>808</v>
      </c>
      <c r="K242" t="s">
        <v>1971</v>
      </c>
      <c r="L242" t="s">
        <v>2593</v>
      </c>
      <c r="M242" t="s">
        <v>1929</v>
      </c>
      <c r="N242" t="s">
        <v>5857</v>
      </c>
      <c r="O242" t="s">
        <v>5858</v>
      </c>
      <c r="P242" t="s">
        <v>19</v>
      </c>
      <c r="Q242" t="s">
        <v>1835</v>
      </c>
      <c r="R242" t="s">
        <v>40</v>
      </c>
      <c r="S242" t="s">
        <v>1930</v>
      </c>
      <c r="T242" t="s">
        <v>3260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2897</v>
      </c>
      <c r="F243" t="s">
        <v>215</v>
      </c>
      <c r="G243" t="s">
        <v>1805</v>
      </c>
      <c r="H243" t="s">
        <v>1475</v>
      </c>
      <c r="I243" t="s">
        <v>1234</v>
      </c>
      <c r="J243" t="s">
        <v>4854</v>
      </c>
      <c r="K243" t="s">
        <v>2218</v>
      </c>
      <c r="L243" t="s">
        <v>899</v>
      </c>
      <c r="M243" t="s">
        <v>1931</v>
      </c>
      <c r="N243" t="s">
        <v>5859</v>
      </c>
      <c r="O243" t="s">
        <v>5860</v>
      </c>
      <c r="Q243" t="s">
        <v>1803</v>
      </c>
      <c r="R243" t="s">
        <v>34</v>
      </c>
      <c r="S243" t="s">
        <v>1934</v>
      </c>
      <c r="T243" t="s">
        <v>4318</v>
      </c>
      <c r="U243" t="s">
        <v>1452</v>
      </c>
    </row>
    <row r="244" spans="1:22" x14ac:dyDescent="0.25">
      <c r="A244" t="s">
        <v>3096</v>
      </c>
      <c r="B244" t="s">
        <v>3097</v>
      </c>
      <c r="C244" t="s">
        <v>2973</v>
      </c>
      <c r="D244" t="s">
        <v>2282</v>
      </c>
      <c r="E244" t="s">
        <v>2283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5861</v>
      </c>
      <c r="O244" t="s">
        <v>5862</v>
      </c>
      <c r="P244" t="s">
        <v>25</v>
      </c>
      <c r="Q244" t="s">
        <v>1213</v>
      </c>
      <c r="R244" t="s">
        <v>40</v>
      </c>
      <c r="S244" t="s">
        <v>1932</v>
      </c>
      <c r="T244" t="s">
        <v>5863</v>
      </c>
      <c r="U244" t="s">
        <v>3098</v>
      </c>
    </row>
    <row r="245" spans="1:22" x14ac:dyDescent="0.25">
      <c r="A245" t="s">
        <v>1438</v>
      </c>
      <c r="B245" t="s">
        <v>1439</v>
      </c>
      <c r="C245" t="s">
        <v>2578</v>
      </c>
      <c r="D245" t="s">
        <v>4312</v>
      </c>
      <c r="E245" t="s">
        <v>1486</v>
      </c>
      <c r="F245" t="s">
        <v>2406</v>
      </c>
      <c r="G245" t="s">
        <v>1805</v>
      </c>
      <c r="H245" t="s">
        <v>1475</v>
      </c>
      <c r="I245" t="s">
        <v>17</v>
      </c>
      <c r="J245" t="s">
        <v>807</v>
      </c>
      <c r="K245" t="s">
        <v>2562</v>
      </c>
      <c r="L245" t="s">
        <v>1497</v>
      </c>
      <c r="M245" t="s">
        <v>1931</v>
      </c>
      <c r="N245" t="s">
        <v>4834</v>
      </c>
      <c r="O245" t="s">
        <v>5864</v>
      </c>
      <c r="P245" t="s">
        <v>19</v>
      </c>
      <c r="Q245" t="s">
        <v>1528</v>
      </c>
      <c r="R245" t="s">
        <v>69</v>
      </c>
      <c r="S245" t="s">
        <v>1934</v>
      </c>
      <c r="T245" t="s">
        <v>5865</v>
      </c>
      <c r="U245" t="s">
        <v>1440</v>
      </c>
      <c r="V245" t="s">
        <v>3670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3947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2844</v>
      </c>
      <c r="L246" t="s">
        <v>899</v>
      </c>
      <c r="M246" t="s">
        <v>1929</v>
      </c>
      <c r="N246" t="s">
        <v>5866</v>
      </c>
      <c r="O246" t="s">
        <v>4913</v>
      </c>
      <c r="P246" t="s">
        <v>19</v>
      </c>
      <c r="Q246" t="s">
        <v>1835</v>
      </c>
      <c r="R246" t="s">
        <v>68</v>
      </c>
      <c r="S246" t="s">
        <v>1930</v>
      </c>
      <c r="T246" t="s">
        <v>3842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2404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5867</v>
      </c>
      <c r="P247" t="s">
        <v>19</v>
      </c>
      <c r="Q247" t="s">
        <v>1213</v>
      </c>
      <c r="R247" t="s">
        <v>34</v>
      </c>
      <c r="S247" t="s">
        <v>1930</v>
      </c>
      <c r="T247" t="s">
        <v>2898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2689</v>
      </c>
      <c r="E248" t="s">
        <v>2283</v>
      </c>
      <c r="F248" t="s">
        <v>2406</v>
      </c>
      <c r="G248" t="s">
        <v>1805</v>
      </c>
      <c r="H248" t="s">
        <v>1487</v>
      </c>
      <c r="I248" t="s">
        <v>28</v>
      </c>
      <c r="J248" t="s">
        <v>812</v>
      </c>
      <c r="K248" t="s">
        <v>2385</v>
      </c>
      <c r="L248" t="s">
        <v>1497</v>
      </c>
      <c r="M248" t="s">
        <v>1933</v>
      </c>
      <c r="N248" t="s">
        <v>5079</v>
      </c>
      <c r="O248" t="s">
        <v>5868</v>
      </c>
      <c r="P248" t="s">
        <v>19</v>
      </c>
      <c r="Q248" t="s">
        <v>1835</v>
      </c>
      <c r="R248" t="s">
        <v>30</v>
      </c>
      <c r="S248" t="s">
        <v>1932</v>
      </c>
      <c r="T248" t="s">
        <v>2904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5869</v>
      </c>
      <c r="O249" t="s">
        <v>5870</v>
      </c>
      <c r="Q249" t="s">
        <v>1213</v>
      </c>
      <c r="R249" t="s">
        <v>49</v>
      </c>
      <c r="S249" t="s">
        <v>1932</v>
      </c>
      <c r="T249" t="s">
        <v>5333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4514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5324</v>
      </c>
      <c r="K250" t="s">
        <v>904</v>
      </c>
      <c r="L250" t="s">
        <v>899</v>
      </c>
      <c r="M250" t="s">
        <v>1931</v>
      </c>
      <c r="N250" t="s">
        <v>5871</v>
      </c>
      <c r="O250" t="s">
        <v>5872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5080</v>
      </c>
      <c r="O251" t="s">
        <v>3537</v>
      </c>
      <c r="P251" t="s">
        <v>19</v>
      </c>
      <c r="Q251" t="s">
        <v>1498</v>
      </c>
      <c r="R251" t="s">
        <v>66</v>
      </c>
      <c r="S251" t="s">
        <v>1934</v>
      </c>
      <c r="T251" t="s">
        <v>4538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2353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2041</v>
      </c>
      <c r="L252" t="s">
        <v>1837</v>
      </c>
      <c r="M252" t="s">
        <v>1929</v>
      </c>
      <c r="N252" t="s">
        <v>5873</v>
      </c>
      <c r="O252" t="s">
        <v>5874</v>
      </c>
      <c r="P252" t="s">
        <v>19</v>
      </c>
      <c r="Q252" t="s">
        <v>1498</v>
      </c>
      <c r="R252" t="s">
        <v>38</v>
      </c>
      <c r="S252" t="s">
        <v>1934</v>
      </c>
      <c r="T252" t="s">
        <v>4835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2161</v>
      </c>
      <c r="E253" t="s">
        <v>1486</v>
      </c>
      <c r="F253" t="s">
        <v>2406</v>
      </c>
      <c r="G253" t="s">
        <v>1805</v>
      </c>
      <c r="H253" t="s">
        <v>1487</v>
      </c>
      <c r="I253" t="s">
        <v>17</v>
      </c>
      <c r="J253" t="s">
        <v>255</v>
      </c>
      <c r="K253" t="s">
        <v>2385</v>
      </c>
      <c r="L253" t="s">
        <v>1256</v>
      </c>
      <c r="M253" t="s">
        <v>1933</v>
      </c>
      <c r="N253" t="s">
        <v>5875</v>
      </c>
      <c r="O253" t="s">
        <v>5876</v>
      </c>
      <c r="P253" t="s">
        <v>19</v>
      </c>
      <c r="Q253" t="s">
        <v>1213</v>
      </c>
      <c r="R253" t="s">
        <v>30</v>
      </c>
      <c r="S253" t="s">
        <v>1930</v>
      </c>
      <c r="T253" t="s">
        <v>2324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5081</v>
      </c>
      <c r="O254" t="s">
        <v>5877</v>
      </c>
      <c r="P254" t="s">
        <v>2005</v>
      </c>
      <c r="Q254" t="s">
        <v>1213</v>
      </c>
      <c r="R254" t="s">
        <v>66</v>
      </c>
      <c r="S254" t="s">
        <v>1934</v>
      </c>
      <c r="T254" t="s">
        <v>5878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3529</v>
      </c>
      <c r="E255" t="s">
        <v>3417</v>
      </c>
      <c r="F255" t="s">
        <v>215</v>
      </c>
      <c r="G255" t="s">
        <v>1532</v>
      </c>
      <c r="H255" t="s">
        <v>2025</v>
      </c>
      <c r="I255" t="s">
        <v>137</v>
      </c>
      <c r="J255" t="s">
        <v>802</v>
      </c>
      <c r="K255" t="s">
        <v>2218</v>
      </c>
      <c r="L255" t="s">
        <v>1202</v>
      </c>
      <c r="M255" t="s">
        <v>1931</v>
      </c>
      <c r="N255" t="s">
        <v>5879</v>
      </c>
      <c r="P255" t="s">
        <v>19</v>
      </c>
      <c r="Q255" t="s">
        <v>1528</v>
      </c>
      <c r="R255" t="s">
        <v>77</v>
      </c>
      <c r="S255" t="s">
        <v>1930</v>
      </c>
      <c r="T255" t="s">
        <v>3672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2565</v>
      </c>
      <c r="E256" t="s">
        <v>2283</v>
      </c>
      <c r="F256" t="s">
        <v>2406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5082</v>
      </c>
      <c r="O256" t="s">
        <v>5716</v>
      </c>
      <c r="P256" t="s">
        <v>19</v>
      </c>
      <c r="Q256" t="s">
        <v>1835</v>
      </c>
      <c r="R256" t="s">
        <v>24</v>
      </c>
      <c r="S256" t="s">
        <v>1932</v>
      </c>
      <c r="T256" t="s">
        <v>3680</v>
      </c>
      <c r="U256" t="s">
        <v>1467</v>
      </c>
    </row>
    <row r="257" spans="1:21" x14ac:dyDescent="0.25">
      <c r="A257" t="s">
        <v>3041</v>
      </c>
      <c r="B257" t="s">
        <v>3042</v>
      </c>
      <c r="C257" t="s">
        <v>1196</v>
      </c>
      <c r="D257" t="s">
        <v>1503</v>
      </c>
      <c r="E257" t="s">
        <v>2576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5880</v>
      </c>
      <c r="O257" t="s">
        <v>5881</v>
      </c>
      <c r="P257" t="s">
        <v>19</v>
      </c>
      <c r="Q257" t="s">
        <v>1213</v>
      </c>
      <c r="R257" t="s">
        <v>66</v>
      </c>
      <c r="S257" t="s">
        <v>1930</v>
      </c>
      <c r="T257" t="s">
        <v>4839</v>
      </c>
      <c r="U257" t="s">
        <v>3043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4537</v>
      </c>
      <c r="E258" t="s">
        <v>2481</v>
      </c>
      <c r="F258" t="s">
        <v>2406</v>
      </c>
      <c r="G258" t="s">
        <v>1805</v>
      </c>
      <c r="H258" t="s">
        <v>2025</v>
      </c>
      <c r="I258" t="s">
        <v>28</v>
      </c>
      <c r="J258" t="s">
        <v>43</v>
      </c>
      <c r="K258" t="s">
        <v>2564</v>
      </c>
      <c r="L258" t="s">
        <v>2027</v>
      </c>
      <c r="M258" t="s">
        <v>1933</v>
      </c>
      <c r="N258" t="s">
        <v>5083</v>
      </c>
      <c r="O258" t="s">
        <v>5882</v>
      </c>
      <c r="P258" t="s">
        <v>19</v>
      </c>
      <c r="Q258" t="s">
        <v>1528</v>
      </c>
      <c r="R258" t="s">
        <v>54</v>
      </c>
      <c r="S258" t="s">
        <v>1932</v>
      </c>
      <c r="T258" t="s">
        <v>4310</v>
      </c>
      <c r="U258" t="s">
        <v>1609</v>
      </c>
    </row>
    <row r="259" spans="1:21" x14ac:dyDescent="0.25">
      <c r="A259" t="s">
        <v>2393</v>
      </c>
      <c r="B259" t="s">
        <v>2394</v>
      </c>
      <c r="C259" t="s">
        <v>2973</v>
      </c>
      <c r="D259" t="s">
        <v>1794</v>
      </c>
      <c r="E259" t="s">
        <v>2283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2407</v>
      </c>
      <c r="M259" t="s">
        <v>1933</v>
      </c>
      <c r="N259" t="s">
        <v>5083</v>
      </c>
      <c r="O259" t="s">
        <v>5883</v>
      </c>
      <c r="P259" t="s">
        <v>19</v>
      </c>
      <c r="Q259" t="s">
        <v>1498</v>
      </c>
      <c r="R259" t="s">
        <v>18</v>
      </c>
      <c r="S259" t="s">
        <v>1932</v>
      </c>
      <c r="T259" t="s">
        <v>4217</v>
      </c>
      <c r="U259" t="s">
        <v>2395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5884</v>
      </c>
      <c r="K260" t="s">
        <v>907</v>
      </c>
      <c r="L260" t="s">
        <v>900</v>
      </c>
      <c r="M260" t="s">
        <v>1931</v>
      </c>
      <c r="N260" t="s">
        <v>5086</v>
      </c>
      <c r="P260" t="s">
        <v>19</v>
      </c>
      <c r="Q260" t="s">
        <v>132</v>
      </c>
      <c r="R260" t="s">
        <v>54</v>
      </c>
      <c r="S260" t="s">
        <v>1934</v>
      </c>
      <c r="T260" t="s">
        <v>4324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4012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5334</v>
      </c>
      <c r="K261" t="s">
        <v>1198</v>
      </c>
      <c r="L261" t="s">
        <v>900</v>
      </c>
      <c r="M261" t="s">
        <v>1931</v>
      </c>
      <c r="N261" t="s">
        <v>5087</v>
      </c>
      <c r="O261" t="s">
        <v>5885</v>
      </c>
      <c r="Q261" t="s">
        <v>132</v>
      </c>
      <c r="R261" t="s">
        <v>21</v>
      </c>
      <c r="S261" t="s">
        <v>1930</v>
      </c>
      <c r="T261" t="s">
        <v>4721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4298</v>
      </c>
      <c r="E262" t="s">
        <v>1486</v>
      </c>
      <c r="F262" t="s">
        <v>2406</v>
      </c>
      <c r="G262" t="s">
        <v>1805</v>
      </c>
      <c r="H262" t="s">
        <v>1527</v>
      </c>
      <c r="I262" t="s">
        <v>17</v>
      </c>
      <c r="J262" t="s">
        <v>810</v>
      </c>
      <c r="K262" t="s">
        <v>2757</v>
      </c>
      <c r="L262" t="s">
        <v>1256</v>
      </c>
      <c r="M262" t="s">
        <v>1929</v>
      </c>
      <c r="N262" t="s">
        <v>5088</v>
      </c>
      <c r="O262" t="s">
        <v>5886</v>
      </c>
      <c r="P262" t="s">
        <v>19</v>
      </c>
      <c r="Q262" t="s">
        <v>1835</v>
      </c>
      <c r="R262" t="s">
        <v>69</v>
      </c>
      <c r="S262" t="s">
        <v>1930</v>
      </c>
      <c r="T262" t="s">
        <v>4015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4514</v>
      </c>
      <c r="D263" t="s">
        <v>1244</v>
      </c>
      <c r="E263" t="s">
        <v>131</v>
      </c>
      <c r="F263" t="s">
        <v>2406</v>
      </c>
      <c r="G263" t="s">
        <v>1805</v>
      </c>
      <c r="H263" t="s">
        <v>1475</v>
      </c>
      <c r="I263" t="s">
        <v>28</v>
      </c>
      <c r="J263" t="s">
        <v>5887</v>
      </c>
      <c r="K263" t="s">
        <v>1246</v>
      </c>
      <c r="L263" t="s">
        <v>1194</v>
      </c>
      <c r="M263" t="s">
        <v>1933</v>
      </c>
      <c r="N263" t="s">
        <v>5088</v>
      </c>
      <c r="O263" t="s">
        <v>5888</v>
      </c>
      <c r="P263" t="s">
        <v>19</v>
      </c>
      <c r="Q263" t="s">
        <v>1213</v>
      </c>
      <c r="R263" t="s">
        <v>40</v>
      </c>
      <c r="S263" t="s">
        <v>1932</v>
      </c>
      <c r="T263" t="s">
        <v>4547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2284</v>
      </c>
      <c r="E264" t="s">
        <v>2576</v>
      </c>
      <c r="F264" t="s">
        <v>2406</v>
      </c>
      <c r="G264" t="s">
        <v>1532</v>
      </c>
      <c r="H264" t="s">
        <v>2025</v>
      </c>
      <c r="I264" t="s">
        <v>17</v>
      </c>
      <c r="J264" t="s">
        <v>43</v>
      </c>
      <c r="K264" t="s">
        <v>2041</v>
      </c>
      <c r="L264" t="s">
        <v>1497</v>
      </c>
      <c r="M264" t="s">
        <v>1933</v>
      </c>
      <c r="N264" t="s">
        <v>5088</v>
      </c>
      <c r="O264" t="s">
        <v>5889</v>
      </c>
      <c r="P264" t="s">
        <v>19</v>
      </c>
      <c r="Q264" t="s">
        <v>1528</v>
      </c>
      <c r="R264" t="s">
        <v>18</v>
      </c>
      <c r="S264" t="s">
        <v>1932</v>
      </c>
      <c r="T264" t="s">
        <v>5890</v>
      </c>
      <c r="U264" t="s">
        <v>793</v>
      </c>
    </row>
    <row r="265" spans="1:21" x14ac:dyDescent="0.25">
      <c r="A265" t="s">
        <v>2234</v>
      </c>
      <c r="B265" t="s">
        <v>2235</v>
      </c>
      <c r="C265" t="s">
        <v>33</v>
      </c>
      <c r="D265" t="s">
        <v>2254</v>
      </c>
      <c r="E265" t="s">
        <v>2283</v>
      </c>
      <c r="F265" t="s">
        <v>215</v>
      </c>
      <c r="G265" t="s">
        <v>1805</v>
      </c>
      <c r="H265" t="s">
        <v>1475</v>
      </c>
      <c r="I265" t="s">
        <v>28</v>
      </c>
      <c r="J265" t="s">
        <v>5764</v>
      </c>
      <c r="K265" t="s">
        <v>1480</v>
      </c>
      <c r="L265" t="s">
        <v>1502</v>
      </c>
      <c r="M265" t="s">
        <v>1929</v>
      </c>
      <c r="N265" t="s">
        <v>5088</v>
      </c>
      <c r="O265" t="s">
        <v>5891</v>
      </c>
      <c r="P265" t="s">
        <v>19</v>
      </c>
      <c r="Q265" t="s">
        <v>1803</v>
      </c>
      <c r="R265" t="s">
        <v>40</v>
      </c>
      <c r="S265" t="s">
        <v>1930</v>
      </c>
      <c r="T265" t="s">
        <v>2632</v>
      </c>
      <c r="U265" t="s">
        <v>2236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2382</v>
      </c>
      <c r="E266" t="s">
        <v>2449</v>
      </c>
      <c r="F266" t="s">
        <v>2406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4838</v>
      </c>
      <c r="O266" t="s">
        <v>5892</v>
      </c>
      <c r="P266" t="s">
        <v>19</v>
      </c>
      <c r="Q266" t="s">
        <v>1498</v>
      </c>
      <c r="R266" t="s">
        <v>18</v>
      </c>
      <c r="S266" t="s">
        <v>1932</v>
      </c>
      <c r="T266" t="s">
        <v>3423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2254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4838</v>
      </c>
      <c r="O267" t="s">
        <v>5893</v>
      </c>
      <c r="P267" t="s">
        <v>19</v>
      </c>
      <c r="Q267" t="s">
        <v>1803</v>
      </c>
      <c r="R267" t="s">
        <v>66</v>
      </c>
      <c r="S267" t="s">
        <v>1930</v>
      </c>
      <c r="T267" t="s">
        <v>3465</v>
      </c>
      <c r="U267" t="s">
        <v>989</v>
      </c>
    </row>
    <row r="268" spans="1:21" x14ac:dyDescent="0.25">
      <c r="A268" t="s">
        <v>3864</v>
      </c>
      <c r="B268" t="s">
        <v>3865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4840</v>
      </c>
      <c r="O268" t="s">
        <v>5894</v>
      </c>
      <c r="Q268" t="s">
        <v>1528</v>
      </c>
      <c r="R268" t="s">
        <v>38</v>
      </c>
      <c r="S268" t="s">
        <v>1930</v>
      </c>
      <c r="T268" t="s">
        <v>4548</v>
      </c>
      <c r="U268" t="s">
        <v>3866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4299</v>
      </c>
      <c r="E269" t="s">
        <v>2576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2722</v>
      </c>
      <c r="L269" t="s">
        <v>1479</v>
      </c>
      <c r="M269" t="s">
        <v>1933</v>
      </c>
      <c r="N269" t="s">
        <v>4840</v>
      </c>
      <c r="O269" t="s">
        <v>5895</v>
      </c>
      <c r="P269" t="s">
        <v>19</v>
      </c>
      <c r="Q269" t="s">
        <v>1528</v>
      </c>
      <c r="R269" t="s">
        <v>24</v>
      </c>
      <c r="S269" t="s">
        <v>1932</v>
      </c>
      <c r="T269" t="s">
        <v>5896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4013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5089</v>
      </c>
      <c r="O270" t="s">
        <v>5897</v>
      </c>
      <c r="P270" t="s">
        <v>19</v>
      </c>
      <c r="Q270" t="s">
        <v>1498</v>
      </c>
      <c r="R270" t="s">
        <v>49</v>
      </c>
      <c r="S270" t="s">
        <v>1932</v>
      </c>
      <c r="T270" t="s">
        <v>2842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2404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5898</v>
      </c>
      <c r="P271" t="s">
        <v>25</v>
      </c>
      <c r="Q271" t="s">
        <v>1835</v>
      </c>
      <c r="R271" t="s">
        <v>66</v>
      </c>
      <c r="S271" t="s">
        <v>1930</v>
      </c>
      <c r="T271" t="s">
        <v>2975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2689</v>
      </c>
      <c r="E272" t="s">
        <v>2353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2509</v>
      </c>
      <c r="M272" t="s">
        <v>1933</v>
      </c>
      <c r="N272" t="s">
        <v>5898</v>
      </c>
      <c r="O272" t="s">
        <v>5899</v>
      </c>
      <c r="P272" t="s">
        <v>1238</v>
      </c>
      <c r="Q272" t="s">
        <v>1803</v>
      </c>
      <c r="R272" t="s">
        <v>18</v>
      </c>
      <c r="S272" t="s">
        <v>1932</v>
      </c>
      <c r="T272" t="s">
        <v>4837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3301</v>
      </c>
      <c r="K273" t="s">
        <v>1197</v>
      </c>
      <c r="M273" t="s">
        <v>1929</v>
      </c>
      <c r="N273" t="s">
        <v>5900</v>
      </c>
      <c r="P273" t="s">
        <v>19</v>
      </c>
      <c r="Q273" t="s">
        <v>132</v>
      </c>
      <c r="R273" t="s">
        <v>30</v>
      </c>
      <c r="S273" t="s">
        <v>1930</v>
      </c>
      <c r="T273" t="s">
        <v>4326</v>
      </c>
      <c r="U273" t="s">
        <v>831</v>
      </c>
    </row>
    <row r="274" spans="1:21" x14ac:dyDescent="0.25">
      <c r="A274" t="s">
        <v>2304</v>
      </c>
      <c r="B274" t="s">
        <v>2305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5901</v>
      </c>
      <c r="O274" t="s">
        <v>5902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2306</v>
      </c>
    </row>
    <row r="275" spans="1:21" x14ac:dyDescent="0.25">
      <c r="A275" t="s">
        <v>1810</v>
      </c>
      <c r="B275" t="s">
        <v>1811</v>
      </c>
      <c r="C275" t="s">
        <v>4289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1972</v>
      </c>
      <c r="L275" t="s">
        <v>906</v>
      </c>
      <c r="M275" t="s">
        <v>1933</v>
      </c>
      <c r="N275" t="s">
        <v>5091</v>
      </c>
      <c r="O275" t="s">
        <v>5153</v>
      </c>
      <c r="P275" t="s">
        <v>19</v>
      </c>
      <c r="Q275" t="s">
        <v>1193</v>
      </c>
      <c r="R275" t="s">
        <v>68</v>
      </c>
      <c r="S275" t="s">
        <v>1932</v>
      </c>
      <c r="T275" t="s">
        <v>5093</v>
      </c>
      <c r="U275" t="s">
        <v>1812</v>
      </c>
    </row>
    <row r="276" spans="1:21" x14ac:dyDescent="0.25">
      <c r="A276" t="s">
        <v>2222</v>
      </c>
      <c r="B276" t="s">
        <v>2223</v>
      </c>
      <c r="C276" t="s">
        <v>1140</v>
      </c>
      <c r="D276" t="s">
        <v>2024</v>
      </c>
      <c r="E276" t="s">
        <v>2449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5903</v>
      </c>
      <c r="O276" t="s">
        <v>5904</v>
      </c>
      <c r="P276" t="s">
        <v>19</v>
      </c>
      <c r="Q276" t="s">
        <v>1835</v>
      </c>
      <c r="R276" t="s">
        <v>24</v>
      </c>
      <c r="S276" t="s">
        <v>1932</v>
      </c>
      <c r="T276" t="s">
        <v>4014</v>
      </c>
      <c r="U276" t="s">
        <v>2224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2323</v>
      </c>
      <c r="E277" t="s">
        <v>1486</v>
      </c>
      <c r="F277" t="s">
        <v>2406</v>
      </c>
      <c r="G277" t="s">
        <v>1805</v>
      </c>
      <c r="H277" t="s">
        <v>1487</v>
      </c>
      <c r="I277" t="s">
        <v>20</v>
      </c>
      <c r="J277" t="s">
        <v>802</v>
      </c>
      <c r="K277" t="s">
        <v>2562</v>
      </c>
      <c r="L277" t="s">
        <v>900</v>
      </c>
      <c r="M277" t="s">
        <v>1933</v>
      </c>
      <c r="N277" t="s">
        <v>5905</v>
      </c>
      <c r="O277" t="s">
        <v>5906</v>
      </c>
      <c r="P277" t="s">
        <v>19</v>
      </c>
      <c r="Q277" t="s">
        <v>1835</v>
      </c>
      <c r="R277" t="s">
        <v>52</v>
      </c>
      <c r="S277" t="s">
        <v>1932</v>
      </c>
      <c r="T277" t="s">
        <v>3366</v>
      </c>
      <c r="U277" t="s">
        <v>680</v>
      </c>
    </row>
    <row r="278" spans="1:21" x14ac:dyDescent="0.25">
      <c r="A278" t="s">
        <v>2906</v>
      </c>
      <c r="B278" t="s">
        <v>2907</v>
      </c>
      <c r="C278" t="s">
        <v>1196</v>
      </c>
      <c r="D278" t="s">
        <v>2839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5907</v>
      </c>
      <c r="O278" t="s">
        <v>5908</v>
      </c>
      <c r="P278" t="s">
        <v>19</v>
      </c>
      <c r="Q278" t="s">
        <v>1803</v>
      </c>
      <c r="R278" t="s">
        <v>34</v>
      </c>
      <c r="S278" t="s">
        <v>1930</v>
      </c>
      <c r="T278" t="s">
        <v>4010</v>
      </c>
      <c r="U278" t="s">
        <v>2908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2827</v>
      </c>
      <c r="F279" t="s">
        <v>2406</v>
      </c>
      <c r="G279" t="s">
        <v>1805</v>
      </c>
      <c r="H279" t="s">
        <v>2025</v>
      </c>
      <c r="I279" t="s">
        <v>17</v>
      </c>
      <c r="J279" t="s">
        <v>802</v>
      </c>
      <c r="K279" t="s">
        <v>2944</v>
      </c>
      <c r="L279" t="s">
        <v>2407</v>
      </c>
      <c r="M279" t="s">
        <v>1933</v>
      </c>
      <c r="N279" t="s">
        <v>5092</v>
      </c>
      <c r="O279" t="s">
        <v>5909</v>
      </c>
      <c r="P279" t="s">
        <v>25</v>
      </c>
      <c r="Q279" t="s">
        <v>1528</v>
      </c>
      <c r="R279" t="s">
        <v>49</v>
      </c>
      <c r="S279" t="s">
        <v>1932</v>
      </c>
      <c r="T279" t="s">
        <v>5337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5910</v>
      </c>
      <c r="O280" t="s">
        <v>5177</v>
      </c>
      <c r="P280" t="s">
        <v>19</v>
      </c>
      <c r="Q280" t="s">
        <v>1213</v>
      </c>
      <c r="R280" t="s">
        <v>18</v>
      </c>
      <c r="S280" t="s">
        <v>1932</v>
      </c>
      <c r="T280" t="s">
        <v>4851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2511</v>
      </c>
      <c r="E281" t="s">
        <v>1486</v>
      </c>
      <c r="F281" t="s">
        <v>2406</v>
      </c>
      <c r="G281" t="s">
        <v>1805</v>
      </c>
      <c r="H281" t="s">
        <v>1475</v>
      </c>
      <c r="I281" t="s">
        <v>17</v>
      </c>
      <c r="J281" t="s">
        <v>843</v>
      </c>
      <c r="K281" t="s">
        <v>2002</v>
      </c>
      <c r="L281" t="s">
        <v>1837</v>
      </c>
      <c r="M281" t="s">
        <v>1933</v>
      </c>
      <c r="N281" t="s">
        <v>5911</v>
      </c>
      <c r="O281" t="s">
        <v>5912</v>
      </c>
      <c r="P281" t="s">
        <v>19</v>
      </c>
      <c r="Q281" t="s">
        <v>1528</v>
      </c>
      <c r="R281" t="s">
        <v>30</v>
      </c>
      <c r="S281" t="s">
        <v>1932</v>
      </c>
      <c r="T281" t="s">
        <v>4019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2024</v>
      </c>
      <c r="E282" t="s">
        <v>2449</v>
      </c>
      <c r="F282" t="s">
        <v>2406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5913</v>
      </c>
      <c r="O282" t="s">
        <v>5914</v>
      </c>
      <c r="P282" t="s">
        <v>19</v>
      </c>
      <c r="Q282" t="s">
        <v>1803</v>
      </c>
      <c r="R282" t="s">
        <v>34</v>
      </c>
      <c r="S282" t="s">
        <v>1930</v>
      </c>
      <c r="T282" t="s">
        <v>3155</v>
      </c>
      <c r="U282" t="s">
        <v>1749</v>
      </c>
    </row>
    <row r="283" spans="1:21" x14ac:dyDescent="0.25">
      <c r="A283" t="s">
        <v>4025</v>
      </c>
      <c r="B283" t="s">
        <v>4026</v>
      </c>
      <c r="C283" t="s">
        <v>1240</v>
      </c>
      <c r="D283" t="s">
        <v>228</v>
      </c>
      <c r="E283" t="s">
        <v>2449</v>
      </c>
      <c r="F283" t="s">
        <v>215</v>
      </c>
      <c r="G283" t="s">
        <v>28</v>
      </c>
      <c r="H283" t="s">
        <v>1487</v>
      </c>
      <c r="I283" t="s">
        <v>20</v>
      </c>
      <c r="J283" t="s">
        <v>4023</v>
      </c>
      <c r="K283" t="s">
        <v>1246</v>
      </c>
      <c r="L283" t="s">
        <v>1502</v>
      </c>
      <c r="M283" t="s">
        <v>1931</v>
      </c>
      <c r="N283" t="s">
        <v>5913</v>
      </c>
      <c r="O283" t="s">
        <v>5915</v>
      </c>
      <c r="P283" t="s">
        <v>19</v>
      </c>
      <c r="Q283" t="s">
        <v>132</v>
      </c>
      <c r="R283" t="s">
        <v>66</v>
      </c>
      <c r="S283" t="s">
        <v>1934</v>
      </c>
      <c r="T283" t="s">
        <v>4549</v>
      </c>
      <c r="U283" t="s">
        <v>4027</v>
      </c>
    </row>
    <row r="284" spans="1:21" x14ac:dyDescent="0.25">
      <c r="A284" t="s">
        <v>2431</v>
      </c>
      <c r="B284" t="s">
        <v>2432</v>
      </c>
      <c r="C284" t="s">
        <v>1140</v>
      </c>
      <c r="D284" t="s">
        <v>4302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4842</v>
      </c>
      <c r="O284" t="s">
        <v>5916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2433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5336</v>
      </c>
      <c r="E285" t="s">
        <v>2283</v>
      </c>
      <c r="F285" t="s">
        <v>2406</v>
      </c>
      <c r="G285" t="s">
        <v>1805</v>
      </c>
      <c r="H285" t="s">
        <v>1487</v>
      </c>
      <c r="I285" t="s">
        <v>17</v>
      </c>
      <c r="J285" t="s">
        <v>805</v>
      </c>
      <c r="K285" t="s">
        <v>2748</v>
      </c>
      <c r="L285" t="s">
        <v>1837</v>
      </c>
      <c r="M285" t="s">
        <v>1933</v>
      </c>
      <c r="N285" t="s">
        <v>5094</v>
      </c>
      <c r="O285" t="s">
        <v>5917</v>
      </c>
      <c r="P285" t="s">
        <v>19</v>
      </c>
      <c r="Q285" t="s">
        <v>1528</v>
      </c>
      <c r="R285" t="s">
        <v>74</v>
      </c>
      <c r="S285" t="s">
        <v>1932</v>
      </c>
      <c r="T285" t="s">
        <v>4539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2353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5918</v>
      </c>
      <c r="O286" t="s">
        <v>5919</v>
      </c>
      <c r="P286" t="s">
        <v>19</v>
      </c>
      <c r="Q286" t="s">
        <v>1803</v>
      </c>
      <c r="R286" t="s">
        <v>66</v>
      </c>
      <c r="S286" t="s">
        <v>1930</v>
      </c>
      <c r="T286" t="s">
        <v>4725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2578</v>
      </c>
      <c r="D287" t="s">
        <v>5090</v>
      </c>
      <c r="E287" t="s">
        <v>2449</v>
      </c>
      <c r="F287" t="s">
        <v>2406</v>
      </c>
      <c r="G287" t="s">
        <v>1805</v>
      </c>
      <c r="H287" t="s">
        <v>2025</v>
      </c>
      <c r="I287" t="s">
        <v>20</v>
      </c>
      <c r="J287" t="s">
        <v>809</v>
      </c>
      <c r="K287" t="s">
        <v>2026</v>
      </c>
      <c r="L287" t="s">
        <v>901</v>
      </c>
      <c r="M287" t="s">
        <v>1933</v>
      </c>
      <c r="N287" t="s">
        <v>5920</v>
      </c>
      <c r="P287" t="s">
        <v>19</v>
      </c>
      <c r="Q287" t="s">
        <v>1528</v>
      </c>
      <c r="R287" t="s">
        <v>54</v>
      </c>
      <c r="S287" t="s">
        <v>1932</v>
      </c>
      <c r="T287" t="s">
        <v>4836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2254</v>
      </c>
      <c r="E288" t="s">
        <v>131</v>
      </c>
      <c r="F288" t="s">
        <v>2406</v>
      </c>
      <c r="G288" t="s">
        <v>1532</v>
      </c>
      <c r="H288" t="s">
        <v>1487</v>
      </c>
      <c r="I288" t="s">
        <v>28</v>
      </c>
      <c r="J288" t="s">
        <v>851</v>
      </c>
      <c r="K288" t="s">
        <v>2002</v>
      </c>
      <c r="L288" t="s">
        <v>1837</v>
      </c>
      <c r="M288" t="s">
        <v>1933</v>
      </c>
      <c r="N288" t="s">
        <v>5920</v>
      </c>
      <c r="O288" t="s">
        <v>5921</v>
      </c>
      <c r="P288" t="s">
        <v>19</v>
      </c>
      <c r="Q288" t="s">
        <v>1213</v>
      </c>
      <c r="R288" t="s">
        <v>52</v>
      </c>
      <c r="S288" t="s">
        <v>1932</v>
      </c>
      <c r="T288" t="s">
        <v>3424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5392</v>
      </c>
      <c r="K289" t="s">
        <v>1539</v>
      </c>
      <c r="L289" t="s">
        <v>1206</v>
      </c>
      <c r="M289" t="s">
        <v>1931</v>
      </c>
      <c r="N289" t="s">
        <v>5922</v>
      </c>
      <c r="O289" t="s">
        <v>5923</v>
      </c>
      <c r="P289" t="s">
        <v>19</v>
      </c>
      <c r="Q289" t="s">
        <v>1195</v>
      </c>
      <c r="R289" t="s">
        <v>30</v>
      </c>
      <c r="S289" t="s">
        <v>1934</v>
      </c>
      <c r="T289" t="s">
        <v>4325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3947</v>
      </c>
      <c r="E290" t="s">
        <v>1486</v>
      </c>
      <c r="F290" t="s">
        <v>2406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5924</v>
      </c>
      <c r="O290" t="s">
        <v>5925</v>
      </c>
      <c r="P290" t="s">
        <v>19</v>
      </c>
      <c r="Q290" t="s">
        <v>1803</v>
      </c>
      <c r="R290" t="s">
        <v>66</v>
      </c>
      <c r="S290" t="s">
        <v>1932</v>
      </c>
      <c r="T290" t="s">
        <v>4841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5096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5926</v>
      </c>
      <c r="O291" t="s">
        <v>5927</v>
      </c>
      <c r="P291" t="s">
        <v>19</v>
      </c>
      <c r="Q291" t="s">
        <v>1213</v>
      </c>
      <c r="R291" t="s">
        <v>18</v>
      </c>
      <c r="S291" t="s">
        <v>1930</v>
      </c>
      <c r="T291" t="s">
        <v>2724</v>
      </c>
      <c r="U291" t="s">
        <v>1302</v>
      </c>
    </row>
    <row r="292" spans="1:22" x14ac:dyDescent="0.25">
      <c r="A292" t="s">
        <v>2424</v>
      </c>
      <c r="B292" t="s">
        <v>2425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5926</v>
      </c>
      <c r="O292" t="s">
        <v>5928</v>
      </c>
      <c r="P292" t="s">
        <v>19</v>
      </c>
      <c r="Q292" t="s">
        <v>1213</v>
      </c>
      <c r="R292" t="s">
        <v>34</v>
      </c>
      <c r="S292" t="s">
        <v>1930</v>
      </c>
      <c r="T292" t="s">
        <v>4037</v>
      </c>
      <c r="U292" t="s">
        <v>2426</v>
      </c>
    </row>
    <row r="293" spans="1:22" x14ac:dyDescent="0.25">
      <c r="A293" t="s">
        <v>570</v>
      </c>
      <c r="B293" t="s">
        <v>571</v>
      </c>
      <c r="C293" t="s">
        <v>2973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5929</v>
      </c>
      <c r="O293" t="s">
        <v>5930</v>
      </c>
      <c r="Q293" t="s">
        <v>1195</v>
      </c>
      <c r="R293" t="s">
        <v>40</v>
      </c>
      <c r="S293" t="s">
        <v>1934</v>
      </c>
      <c r="T293" t="s">
        <v>4551</v>
      </c>
      <c r="U293" t="s">
        <v>572</v>
      </c>
    </row>
    <row r="294" spans="1:22" x14ac:dyDescent="0.25">
      <c r="A294" t="s">
        <v>4445</v>
      </c>
      <c r="B294" t="s">
        <v>4446</v>
      </c>
      <c r="C294" t="s">
        <v>1240</v>
      </c>
      <c r="D294" t="s">
        <v>2969</v>
      </c>
      <c r="E294" t="s">
        <v>3149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5929</v>
      </c>
      <c r="O294" t="s">
        <v>5931</v>
      </c>
      <c r="P294" t="s">
        <v>25</v>
      </c>
      <c r="Q294" t="s">
        <v>1803</v>
      </c>
      <c r="R294" t="s">
        <v>66</v>
      </c>
      <c r="S294" t="s">
        <v>1930</v>
      </c>
      <c r="T294" t="s">
        <v>4845</v>
      </c>
      <c r="U294" t="s">
        <v>4447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2823</v>
      </c>
      <c r="E295" t="s">
        <v>2283</v>
      </c>
      <c r="F295" t="s">
        <v>2406</v>
      </c>
      <c r="G295" t="s">
        <v>1805</v>
      </c>
      <c r="H295" t="s">
        <v>1487</v>
      </c>
      <c r="I295" t="s">
        <v>17</v>
      </c>
      <c r="J295" t="s">
        <v>4746</v>
      </c>
      <c r="K295" t="s">
        <v>1836</v>
      </c>
      <c r="L295" t="s">
        <v>1194</v>
      </c>
      <c r="M295" t="s">
        <v>1933</v>
      </c>
      <c r="N295" t="s">
        <v>5932</v>
      </c>
      <c r="O295" t="s">
        <v>5933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2578</v>
      </c>
      <c r="D296" t="s">
        <v>4813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5934</v>
      </c>
      <c r="O296" t="s">
        <v>5935</v>
      </c>
      <c r="P296" t="s">
        <v>19</v>
      </c>
      <c r="Q296" t="s">
        <v>1213</v>
      </c>
      <c r="R296" t="s">
        <v>24</v>
      </c>
      <c r="S296" t="s">
        <v>1934</v>
      </c>
      <c r="T296" t="s">
        <v>4036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2690</v>
      </c>
      <c r="E297" t="s">
        <v>131</v>
      </c>
      <c r="F297" t="s">
        <v>2406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5936</v>
      </c>
      <c r="O297" t="s">
        <v>5937</v>
      </c>
      <c r="P297" t="s">
        <v>19</v>
      </c>
      <c r="Q297" t="s">
        <v>1803</v>
      </c>
      <c r="R297" t="s">
        <v>30</v>
      </c>
      <c r="S297" t="s">
        <v>1930</v>
      </c>
      <c r="T297" t="s">
        <v>2028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2387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5938</v>
      </c>
      <c r="O298" t="s">
        <v>1108</v>
      </c>
      <c r="P298" t="s">
        <v>2005</v>
      </c>
      <c r="Q298" t="s">
        <v>1528</v>
      </c>
      <c r="R298" t="s">
        <v>52</v>
      </c>
      <c r="S298" t="s">
        <v>1930</v>
      </c>
      <c r="T298" t="s">
        <v>4035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2783</v>
      </c>
      <c r="E299" t="s">
        <v>2481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5939</v>
      </c>
      <c r="O299" t="s">
        <v>5940</v>
      </c>
      <c r="P299" t="s">
        <v>19</v>
      </c>
      <c r="Q299" t="s">
        <v>1803</v>
      </c>
      <c r="R299" t="s">
        <v>69</v>
      </c>
      <c r="S299" t="s">
        <v>1932</v>
      </c>
      <c r="T299" t="s">
        <v>4844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4309</v>
      </c>
      <c r="E300" t="s">
        <v>2449</v>
      </c>
      <c r="F300" t="s">
        <v>215</v>
      </c>
      <c r="G300" t="s">
        <v>657</v>
      </c>
      <c r="H300" t="s">
        <v>2025</v>
      </c>
      <c r="I300" t="s">
        <v>28</v>
      </c>
      <c r="J300" t="s">
        <v>805</v>
      </c>
      <c r="K300" t="s">
        <v>2384</v>
      </c>
      <c r="L300" t="s">
        <v>900</v>
      </c>
      <c r="M300" t="s">
        <v>1929</v>
      </c>
      <c r="N300" t="s">
        <v>4719</v>
      </c>
      <c r="O300" t="s">
        <v>5941</v>
      </c>
      <c r="P300" t="s">
        <v>19</v>
      </c>
      <c r="Q300" t="s">
        <v>1528</v>
      </c>
      <c r="R300" t="s">
        <v>66</v>
      </c>
      <c r="S300" t="s">
        <v>1930</v>
      </c>
      <c r="T300" t="s">
        <v>5942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2578</v>
      </c>
      <c r="D301" t="s">
        <v>1244</v>
      </c>
      <c r="E301" t="s">
        <v>131</v>
      </c>
      <c r="F301" t="s">
        <v>215</v>
      </c>
      <c r="G301" t="s">
        <v>3203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5943</v>
      </c>
      <c r="O301" t="s">
        <v>5944</v>
      </c>
      <c r="P301" t="s">
        <v>19</v>
      </c>
      <c r="Q301" t="s">
        <v>1195</v>
      </c>
      <c r="R301" t="s">
        <v>66</v>
      </c>
      <c r="S301" t="s">
        <v>1934</v>
      </c>
      <c r="T301" t="s">
        <v>4846</v>
      </c>
      <c r="U301" t="s">
        <v>1090</v>
      </c>
    </row>
    <row r="302" spans="1:22" x14ac:dyDescent="0.25">
      <c r="A302" t="s">
        <v>3468</v>
      </c>
      <c r="B302" t="s">
        <v>3469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3347</v>
      </c>
      <c r="K302" t="s">
        <v>903</v>
      </c>
      <c r="L302" t="s">
        <v>1502</v>
      </c>
      <c r="M302" t="s">
        <v>1931</v>
      </c>
      <c r="N302" t="s">
        <v>5095</v>
      </c>
      <c r="P302" t="s">
        <v>19</v>
      </c>
      <c r="Q302" t="s">
        <v>132</v>
      </c>
      <c r="R302" t="s">
        <v>29</v>
      </c>
      <c r="S302" t="s">
        <v>1934</v>
      </c>
      <c r="T302" t="s">
        <v>3419</v>
      </c>
      <c r="U302" t="s">
        <v>3470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2383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4848</v>
      </c>
      <c r="O303" t="s">
        <v>5945</v>
      </c>
      <c r="P303" t="s">
        <v>1238</v>
      </c>
      <c r="Q303" t="s">
        <v>1835</v>
      </c>
      <c r="R303" t="s">
        <v>40</v>
      </c>
      <c r="S303" t="s">
        <v>1930</v>
      </c>
      <c r="T303" t="s">
        <v>4215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4312</v>
      </c>
      <c r="E304" t="s">
        <v>1486</v>
      </c>
      <c r="F304" t="s">
        <v>2406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5946</v>
      </c>
      <c r="O304" t="s">
        <v>5947</v>
      </c>
      <c r="P304" t="s">
        <v>19</v>
      </c>
      <c r="Q304" t="s">
        <v>1528</v>
      </c>
      <c r="R304" t="s">
        <v>30</v>
      </c>
      <c r="S304" t="s">
        <v>1930</v>
      </c>
      <c r="T304" t="s">
        <v>4021</v>
      </c>
      <c r="U304" t="s">
        <v>933</v>
      </c>
    </row>
    <row r="305" spans="1:23" x14ac:dyDescent="0.25">
      <c r="A305" t="s">
        <v>2342</v>
      </c>
      <c r="B305" t="s">
        <v>2343</v>
      </c>
      <c r="C305" t="s">
        <v>2578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5840</v>
      </c>
      <c r="K305" t="s">
        <v>1480</v>
      </c>
      <c r="L305" t="s">
        <v>1256</v>
      </c>
      <c r="M305" t="s">
        <v>1929</v>
      </c>
      <c r="N305" t="s">
        <v>5948</v>
      </c>
      <c r="O305" t="s">
        <v>5949</v>
      </c>
      <c r="P305" t="s">
        <v>19</v>
      </c>
      <c r="Q305" t="s">
        <v>1213</v>
      </c>
      <c r="R305" t="s">
        <v>18</v>
      </c>
      <c r="S305" t="s">
        <v>1930</v>
      </c>
      <c r="T305" t="s">
        <v>4069</v>
      </c>
      <c r="U305" t="s">
        <v>2344</v>
      </c>
    </row>
    <row r="306" spans="1:23" x14ac:dyDescent="0.25">
      <c r="A306" t="s">
        <v>375</v>
      </c>
      <c r="B306" t="s">
        <v>376</v>
      </c>
      <c r="C306" t="s">
        <v>4514</v>
      </c>
      <c r="D306" t="s">
        <v>4358</v>
      </c>
      <c r="E306" t="s">
        <v>2353</v>
      </c>
      <c r="F306" t="s">
        <v>215</v>
      </c>
      <c r="G306" t="s">
        <v>1805</v>
      </c>
      <c r="H306" t="s">
        <v>2025</v>
      </c>
      <c r="I306" t="s">
        <v>28</v>
      </c>
      <c r="J306" t="s">
        <v>811</v>
      </c>
      <c r="K306" t="s">
        <v>3064</v>
      </c>
      <c r="L306" t="s">
        <v>2780</v>
      </c>
      <c r="M306" t="s">
        <v>1933</v>
      </c>
      <c r="N306" t="s">
        <v>5950</v>
      </c>
      <c r="O306" t="s">
        <v>5951</v>
      </c>
      <c r="P306" t="s">
        <v>19</v>
      </c>
      <c r="Q306" t="s">
        <v>1528</v>
      </c>
      <c r="R306" t="s">
        <v>18</v>
      </c>
      <c r="S306" t="s">
        <v>1932</v>
      </c>
      <c r="T306" t="s">
        <v>5952</v>
      </c>
      <c r="U306" t="s">
        <v>377</v>
      </c>
    </row>
    <row r="307" spans="1:23" x14ac:dyDescent="0.25">
      <c r="A307" t="s">
        <v>3116</v>
      </c>
      <c r="B307" t="s">
        <v>3117</v>
      </c>
      <c r="C307" t="s">
        <v>1140</v>
      </c>
      <c r="D307" t="s">
        <v>3475</v>
      </c>
      <c r="E307" t="s">
        <v>2449</v>
      </c>
      <c r="F307" t="s">
        <v>2406</v>
      </c>
      <c r="G307" t="s">
        <v>1805</v>
      </c>
      <c r="H307" t="s">
        <v>2025</v>
      </c>
      <c r="I307" t="s">
        <v>28</v>
      </c>
      <c r="J307" t="s">
        <v>809</v>
      </c>
      <c r="K307" t="s">
        <v>2722</v>
      </c>
      <c r="L307" t="s">
        <v>3118</v>
      </c>
      <c r="M307" t="s">
        <v>1929</v>
      </c>
      <c r="N307" t="s">
        <v>5097</v>
      </c>
      <c r="O307" t="s">
        <v>5953</v>
      </c>
      <c r="P307" t="s">
        <v>19</v>
      </c>
      <c r="Q307" t="s">
        <v>1528</v>
      </c>
      <c r="R307" t="s">
        <v>74</v>
      </c>
      <c r="S307" t="s">
        <v>1930</v>
      </c>
      <c r="T307" t="s">
        <v>3591</v>
      </c>
      <c r="U307" t="s">
        <v>3119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2323</v>
      </c>
      <c r="E308" t="s">
        <v>2353</v>
      </c>
      <c r="F308" t="s">
        <v>2406</v>
      </c>
      <c r="G308" t="s">
        <v>1805</v>
      </c>
      <c r="H308" t="s">
        <v>2025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5098</v>
      </c>
      <c r="O308" t="s">
        <v>5954</v>
      </c>
      <c r="P308" t="s">
        <v>19</v>
      </c>
      <c r="Q308" t="s">
        <v>1528</v>
      </c>
      <c r="R308" t="s">
        <v>24</v>
      </c>
      <c r="S308" t="s">
        <v>1932</v>
      </c>
      <c r="T308" t="s">
        <v>3365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5854</v>
      </c>
      <c r="E309" t="s">
        <v>2283</v>
      </c>
      <c r="F309" t="s">
        <v>2406</v>
      </c>
      <c r="G309" t="s">
        <v>1805</v>
      </c>
      <c r="H309" t="s">
        <v>2025</v>
      </c>
      <c r="I309" t="s">
        <v>28</v>
      </c>
      <c r="J309" t="s">
        <v>807</v>
      </c>
      <c r="K309" t="s">
        <v>2902</v>
      </c>
      <c r="L309" t="s">
        <v>1479</v>
      </c>
      <c r="M309" t="s">
        <v>1933</v>
      </c>
      <c r="N309" t="s">
        <v>5955</v>
      </c>
      <c r="O309" t="s">
        <v>3602</v>
      </c>
      <c r="P309" t="s">
        <v>25</v>
      </c>
      <c r="Q309" t="s">
        <v>1803</v>
      </c>
      <c r="R309" t="s">
        <v>54</v>
      </c>
      <c r="S309" t="s">
        <v>1932</v>
      </c>
      <c r="T309" t="s">
        <v>3207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4830</v>
      </c>
      <c r="E310" t="s">
        <v>2481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5956</v>
      </c>
      <c r="O310" t="s">
        <v>5957</v>
      </c>
      <c r="P310" t="s">
        <v>19</v>
      </c>
      <c r="Q310" t="s">
        <v>1803</v>
      </c>
      <c r="R310" t="s">
        <v>49</v>
      </c>
      <c r="S310" t="s">
        <v>1932</v>
      </c>
      <c r="T310" t="s">
        <v>3928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3323</v>
      </c>
      <c r="E311" t="s">
        <v>2353</v>
      </c>
      <c r="F311" t="s">
        <v>2406</v>
      </c>
      <c r="G311" t="s">
        <v>1805</v>
      </c>
      <c r="H311" t="s">
        <v>1475</v>
      </c>
      <c r="I311" t="s">
        <v>17</v>
      </c>
      <c r="J311" t="s">
        <v>43</v>
      </c>
      <c r="K311" t="s">
        <v>2844</v>
      </c>
      <c r="L311" t="s">
        <v>1488</v>
      </c>
      <c r="M311" t="s">
        <v>1933</v>
      </c>
      <c r="N311" t="s">
        <v>5958</v>
      </c>
      <c r="O311" t="s">
        <v>5959</v>
      </c>
      <c r="P311" t="s">
        <v>19</v>
      </c>
      <c r="Q311" t="s">
        <v>1528</v>
      </c>
      <c r="R311" t="s">
        <v>40</v>
      </c>
      <c r="S311" t="s">
        <v>1932</v>
      </c>
      <c r="T311" t="s">
        <v>4011</v>
      </c>
      <c r="U311" t="s">
        <v>1734</v>
      </c>
    </row>
    <row r="312" spans="1:23" x14ac:dyDescent="0.25">
      <c r="A312" t="s">
        <v>4460</v>
      </c>
      <c r="B312" t="s">
        <v>4461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5960</v>
      </c>
      <c r="O312" t="s">
        <v>5526</v>
      </c>
      <c r="Q312" t="s">
        <v>1213</v>
      </c>
      <c r="R312" t="s">
        <v>126</v>
      </c>
      <c r="S312" t="s">
        <v>1930</v>
      </c>
      <c r="T312" t="s">
        <v>5109</v>
      </c>
      <c r="U312" t="s">
        <v>4462</v>
      </c>
    </row>
    <row r="313" spans="1:23" x14ac:dyDescent="0.25">
      <c r="A313" t="s">
        <v>2512</v>
      </c>
      <c r="B313" t="s">
        <v>2513</v>
      </c>
      <c r="C313" t="s">
        <v>1140</v>
      </c>
      <c r="D313" t="s">
        <v>3115</v>
      </c>
      <c r="E313" t="s">
        <v>1486</v>
      </c>
      <c r="F313" t="s">
        <v>2406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5960</v>
      </c>
      <c r="O313" t="s">
        <v>5961</v>
      </c>
      <c r="P313" t="s">
        <v>25</v>
      </c>
      <c r="Q313" t="s">
        <v>1835</v>
      </c>
      <c r="R313" t="s">
        <v>66</v>
      </c>
      <c r="S313" t="s">
        <v>1932</v>
      </c>
      <c r="T313" t="s">
        <v>3540</v>
      </c>
      <c r="U313" t="s">
        <v>2514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4017</v>
      </c>
      <c r="E314" t="s">
        <v>4313</v>
      </c>
      <c r="F314" t="s">
        <v>4442</v>
      </c>
      <c r="G314" t="s">
        <v>1805</v>
      </c>
      <c r="H314" t="s">
        <v>1527</v>
      </c>
      <c r="I314" t="s">
        <v>17</v>
      </c>
      <c r="J314" t="s">
        <v>849</v>
      </c>
      <c r="K314" t="s">
        <v>4314</v>
      </c>
      <c r="L314" t="s">
        <v>4315</v>
      </c>
      <c r="M314" t="s">
        <v>1933</v>
      </c>
      <c r="N314" t="s">
        <v>5100</v>
      </c>
      <c r="O314" t="s">
        <v>5962</v>
      </c>
      <c r="P314" t="s">
        <v>19</v>
      </c>
      <c r="Q314" t="s">
        <v>1528</v>
      </c>
      <c r="R314" t="s">
        <v>30</v>
      </c>
      <c r="S314" t="s">
        <v>1930</v>
      </c>
      <c r="T314" t="s">
        <v>4018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2578</v>
      </c>
      <c r="D315" t="s">
        <v>1510</v>
      </c>
      <c r="E315" t="s">
        <v>1486</v>
      </c>
      <c r="F315" t="s">
        <v>2775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5963</v>
      </c>
      <c r="O315" t="s">
        <v>2841</v>
      </c>
      <c r="P315" t="s">
        <v>19</v>
      </c>
      <c r="Q315" t="s">
        <v>1213</v>
      </c>
      <c r="R315" t="s">
        <v>34</v>
      </c>
      <c r="S315" t="s">
        <v>1932</v>
      </c>
      <c r="T315" t="s">
        <v>5105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2508</v>
      </c>
      <c r="E316" t="s">
        <v>2576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5963</v>
      </c>
      <c r="O316" t="s">
        <v>5964</v>
      </c>
      <c r="P316" t="s">
        <v>19</v>
      </c>
      <c r="Q316" t="s">
        <v>1835</v>
      </c>
      <c r="R316" t="s">
        <v>54</v>
      </c>
      <c r="S316" t="s">
        <v>1934</v>
      </c>
      <c r="T316" t="s">
        <v>5965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2449</v>
      </c>
      <c r="F317" t="s">
        <v>2406</v>
      </c>
      <c r="G317" t="s">
        <v>3203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5963</v>
      </c>
      <c r="O317" t="s">
        <v>5966</v>
      </c>
      <c r="P317" t="s">
        <v>19</v>
      </c>
      <c r="Q317" t="s">
        <v>1213</v>
      </c>
      <c r="R317" t="s">
        <v>24</v>
      </c>
      <c r="S317" t="s">
        <v>1932</v>
      </c>
      <c r="T317" t="s">
        <v>5340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2943</v>
      </c>
      <c r="E318" t="s">
        <v>2283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5101</v>
      </c>
      <c r="O318" t="s">
        <v>5967</v>
      </c>
      <c r="P318" t="s">
        <v>19</v>
      </c>
      <c r="Q318" t="s">
        <v>1528</v>
      </c>
      <c r="R318" t="s">
        <v>30</v>
      </c>
      <c r="S318" t="s">
        <v>1932</v>
      </c>
      <c r="T318" t="s">
        <v>4316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5968</v>
      </c>
      <c r="E319" t="s">
        <v>4540</v>
      </c>
      <c r="F319" t="s">
        <v>2406</v>
      </c>
      <c r="G319" t="s">
        <v>1532</v>
      </c>
      <c r="H319" t="s">
        <v>2386</v>
      </c>
      <c r="I319" t="s">
        <v>28</v>
      </c>
      <c r="J319" t="s">
        <v>809</v>
      </c>
      <c r="K319" t="s">
        <v>2288</v>
      </c>
      <c r="L319" t="s">
        <v>1973</v>
      </c>
      <c r="M319" t="s">
        <v>1933</v>
      </c>
      <c r="N319" t="s">
        <v>5339</v>
      </c>
      <c r="O319" t="s">
        <v>5969</v>
      </c>
      <c r="P319" t="s">
        <v>19</v>
      </c>
      <c r="Q319" t="s">
        <v>1528</v>
      </c>
      <c r="R319" t="s">
        <v>34</v>
      </c>
      <c r="S319" t="s">
        <v>1932</v>
      </c>
      <c r="T319" t="s">
        <v>3847</v>
      </c>
      <c r="U319" t="s">
        <v>772</v>
      </c>
      <c r="V319" t="s">
        <v>4541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4850</v>
      </c>
      <c r="O320" t="s">
        <v>5222</v>
      </c>
      <c r="Q320" t="s">
        <v>1528</v>
      </c>
      <c r="R320" t="s">
        <v>66</v>
      </c>
      <c r="S320" t="s">
        <v>1932</v>
      </c>
      <c r="T320" t="s">
        <v>2776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3074</v>
      </c>
      <c r="E321" t="s">
        <v>1486</v>
      </c>
      <c r="F321" t="s">
        <v>2406</v>
      </c>
      <c r="G321" t="s">
        <v>1805</v>
      </c>
      <c r="H321" t="s">
        <v>2025</v>
      </c>
      <c r="I321" t="s">
        <v>28</v>
      </c>
      <c r="J321" t="s">
        <v>812</v>
      </c>
      <c r="K321" t="s">
        <v>2253</v>
      </c>
      <c r="L321" t="s">
        <v>1194</v>
      </c>
      <c r="M321" t="s">
        <v>1933</v>
      </c>
      <c r="N321" t="s">
        <v>5102</v>
      </c>
      <c r="O321" t="s">
        <v>5970</v>
      </c>
      <c r="P321" t="s">
        <v>19</v>
      </c>
      <c r="Q321" t="s">
        <v>1528</v>
      </c>
      <c r="R321" t="s">
        <v>29</v>
      </c>
      <c r="S321" t="s">
        <v>1932</v>
      </c>
      <c r="T321" t="s">
        <v>3063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2565</v>
      </c>
      <c r="E322" t="s">
        <v>2827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2722</v>
      </c>
      <c r="L322" t="s">
        <v>906</v>
      </c>
      <c r="M322" t="s">
        <v>1931</v>
      </c>
      <c r="N322" t="s">
        <v>5971</v>
      </c>
      <c r="O322" t="s">
        <v>5972</v>
      </c>
      <c r="P322" t="s">
        <v>19</v>
      </c>
      <c r="Q322" t="s">
        <v>1528</v>
      </c>
      <c r="R322" t="s">
        <v>52</v>
      </c>
      <c r="S322" t="s">
        <v>1930</v>
      </c>
      <c r="T322" t="s">
        <v>2355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2578</v>
      </c>
      <c r="D323" t="s">
        <v>2485</v>
      </c>
      <c r="E323" t="s">
        <v>131</v>
      </c>
      <c r="F323" t="s">
        <v>2406</v>
      </c>
      <c r="G323" t="s">
        <v>1805</v>
      </c>
      <c r="H323" t="s">
        <v>1487</v>
      </c>
      <c r="I323" t="s">
        <v>28</v>
      </c>
      <c r="J323" t="s">
        <v>850</v>
      </c>
      <c r="K323" t="s">
        <v>2354</v>
      </c>
      <c r="L323" t="s">
        <v>899</v>
      </c>
      <c r="M323" t="s">
        <v>1929</v>
      </c>
      <c r="N323" t="s">
        <v>5973</v>
      </c>
      <c r="O323" t="s">
        <v>5974</v>
      </c>
      <c r="P323" t="s">
        <v>19</v>
      </c>
      <c r="Q323" t="s">
        <v>1213</v>
      </c>
      <c r="R323" t="s">
        <v>73</v>
      </c>
      <c r="S323" t="s">
        <v>1930</v>
      </c>
      <c r="T323" t="s">
        <v>4723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5975</v>
      </c>
      <c r="O324" t="s">
        <v>5976</v>
      </c>
      <c r="P324" t="s">
        <v>19</v>
      </c>
      <c r="Q324" t="s">
        <v>1498</v>
      </c>
      <c r="R324" t="s">
        <v>18</v>
      </c>
      <c r="S324" t="s">
        <v>1932</v>
      </c>
      <c r="T324" t="s">
        <v>4718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4289</v>
      </c>
      <c r="D325" t="s">
        <v>1478</v>
      </c>
      <c r="E325" t="s">
        <v>2827</v>
      </c>
      <c r="F325" t="s">
        <v>2406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5103</v>
      </c>
      <c r="O325" t="s">
        <v>5977</v>
      </c>
      <c r="P325" t="s">
        <v>19</v>
      </c>
      <c r="Q325" t="s">
        <v>1528</v>
      </c>
      <c r="R325" t="s">
        <v>30</v>
      </c>
      <c r="S325" t="s">
        <v>1932</v>
      </c>
      <c r="T325" t="s">
        <v>5338</v>
      </c>
      <c r="U325" t="s">
        <v>1159</v>
      </c>
    </row>
    <row r="326" spans="1:21" x14ac:dyDescent="0.25">
      <c r="A326" t="s">
        <v>5978</v>
      </c>
      <c r="B326" t="s">
        <v>5979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5103</v>
      </c>
      <c r="O326" t="s">
        <v>5980</v>
      </c>
      <c r="P326" t="s">
        <v>19</v>
      </c>
      <c r="Q326" t="s">
        <v>132</v>
      </c>
      <c r="R326" t="s">
        <v>74</v>
      </c>
      <c r="S326" t="s">
        <v>1930</v>
      </c>
      <c r="T326" t="s">
        <v>5981</v>
      </c>
      <c r="U326" t="s">
        <v>5982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2353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5104</v>
      </c>
      <c r="O327" t="s">
        <v>5983</v>
      </c>
      <c r="P327" t="s">
        <v>19</v>
      </c>
      <c r="Q327" t="s">
        <v>1803</v>
      </c>
      <c r="R327" t="s">
        <v>34</v>
      </c>
      <c r="S327" t="s">
        <v>1934</v>
      </c>
      <c r="T327" t="s">
        <v>3691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2511</v>
      </c>
      <c r="E328" t="s">
        <v>2283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5984</v>
      </c>
      <c r="O328" t="s">
        <v>5985</v>
      </c>
      <c r="P328" t="s">
        <v>19</v>
      </c>
      <c r="Q328" t="s">
        <v>1803</v>
      </c>
      <c r="R328" t="s">
        <v>18</v>
      </c>
      <c r="S328" t="s">
        <v>1932</v>
      </c>
      <c r="T328" t="s">
        <v>4544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2511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5986</v>
      </c>
      <c r="O329" t="s">
        <v>5987</v>
      </c>
      <c r="P329" t="s">
        <v>19</v>
      </c>
      <c r="Q329" t="s">
        <v>1803</v>
      </c>
      <c r="R329" t="s">
        <v>40</v>
      </c>
      <c r="S329" t="s">
        <v>1932</v>
      </c>
      <c r="T329" t="s">
        <v>3259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5988</v>
      </c>
      <c r="O330" t="s">
        <v>5989</v>
      </c>
      <c r="P330" t="s">
        <v>19</v>
      </c>
      <c r="Q330" t="s">
        <v>1803</v>
      </c>
      <c r="R330" t="s">
        <v>74</v>
      </c>
      <c r="S330" t="s">
        <v>1934</v>
      </c>
      <c r="T330" t="s">
        <v>4458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2578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3544</v>
      </c>
      <c r="K331" t="s">
        <v>1485</v>
      </c>
      <c r="L331" t="s">
        <v>1206</v>
      </c>
      <c r="M331" t="s">
        <v>1931</v>
      </c>
      <c r="N331" t="s">
        <v>5990</v>
      </c>
      <c r="P331" t="s">
        <v>19</v>
      </c>
      <c r="Q331" t="s">
        <v>132</v>
      </c>
      <c r="R331" t="s">
        <v>68</v>
      </c>
      <c r="S331" t="s">
        <v>1934</v>
      </c>
      <c r="T331" t="s">
        <v>4558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3114</v>
      </c>
      <c r="E332" t="s">
        <v>2353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5990</v>
      </c>
      <c r="O332" t="s">
        <v>5991</v>
      </c>
      <c r="P332" t="s">
        <v>19</v>
      </c>
      <c r="Q332" t="s">
        <v>1803</v>
      </c>
      <c r="R332" t="s">
        <v>30</v>
      </c>
      <c r="S332" t="s">
        <v>1932</v>
      </c>
      <c r="T332" t="s">
        <v>4722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2284</v>
      </c>
      <c r="E333" t="s">
        <v>2481</v>
      </c>
      <c r="F333" t="s">
        <v>2406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5992</v>
      </c>
      <c r="O333" t="s">
        <v>5993</v>
      </c>
      <c r="P333" t="s">
        <v>19</v>
      </c>
      <c r="Q333" t="s">
        <v>1528</v>
      </c>
      <c r="R333" t="s">
        <v>69</v>
      </c>
      <c r="S333" t="s">
        <v>1932</v>
      </c>
      <c r="T333" t="s">
        <v>3208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2323</v>
      </c>
      <c r="E334" t="s">
        <v>2481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2026</v>
      </c>
      <c r="L334" t="s">
        <v>1256</v>
      </c>
      <c r="M334" t="s">
        <v>1933</v>
      </c>
      <c r="N334" t="s">
        <v>5994</v>
      </c>
      <c r="O334" t="s">
        <v>5995</v>
      </c>
      <c r="P334" t="s">
        <v>19</v>
      </c>
      <c r="Q334" t="s">
        <v>1835</v>
      </c>
      <c r="R334" t="s">
        <v>34</v>
      </c>
      <c r="S334" t="s">
        <v>1932</v>
      </c>
      <c r="T334" t="s">
        <v>4030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2406</v>
      </c>
      <c r="G335" t="s">
        <v>1805</v>
      </c>
      <c r="H335" t="s">
        <v>1475</v>
      </c>
      <c r="I335" t="s">
        <v>28</v>
      </c>
      <c r="J335" t="s">
        <v>2854</v>
      </c>
      <c r="K335" t="s">
        <v>1894</v>
      </c>
      <c r="L335" t="s">
        <v>1206</v>
      </c>
      <c r="M335" t="s">
        <v>1933</v>
      </c>
      <c r="N335" t="s">
        <v>5996</v>
      </c>
      <c r="O335" t="s">
        <v>5997</v>
      </c>
      <c r="P335" t="s">
        <v>19</v>
      </c>
      <c r="Q335" t="s">
        <v>1528</v>
      </c>
      <c r="R335" t="s">
        <v>54</v>
      </c>
      <c r="S335" t="s">
        <v>1932</v>
      </c>
      <c r="T335" t="s">
        <v>4317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5099</v>
      </c>
      <c r="K336" t="s">
        <v>1198</v>
      </c>
      <c r="L336" t="s">
        <v>900</v>
      </c>
      <c r="M336" t="s">
        <v>1933</v>
      </c>
      <c r="N336" t="s">
        <v>5107</v>
      </c>
      <c r="O336" t="s">
        <v>5998</v>
      </c>
      <c r="P336" t="s">
        <v>19</v>
      </c>
      <c r="Q336" t="s">
        <v>1498</v>
      </c>
      <c r="R336" t="s">
        <v>49</v>
      </c>
      <c r="S336" t="s">
        <v>1934</v>
      </c>
      <c r="T336" t="s">
        <v>4557</v>
      </c>
      <c r="U336" t="s">
        <v>554</v>
      </c>
    </row>
    <row r="337" spans="1:22" x14ac:dyDescent="0.25">
      <c r="A337" t="s">
        <v>2674</v>
      </c>
      <c r="B337" t="s">
        <v>2675</v>
      </c>
      <c r="C337" t="s">
        <v>2578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5107</v>
      </c>
      <c r="O337" t="s">
        <v>5999</v>
      </c>
      <c r="P337" t="s">
        <v>19</v>
      </c>
      <c r="Q337" t="s">
        <v>1498</v>
      </c>
      <c r="R337" t="s">
        <v>24</v>
      </c>
      <c r="S337" t="s">
        <v>1930</v>
      </c>
      <c r="T337" t="s">
        <v>3534</v>
      </c>
      <c r="U337" t="s">
        <v>2676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4699</v>
      </c>
      <c r="E338" t="s">
        <v>2576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3592</v>
      </c>
      <c r="L338" t="s">
        <v>1206</v>
      </c>
      <c r="M338" t="s">
        <v>1933</v>
      </c>
      <c r="N338" t="s">
        <v>5108</v>
      </c>
      <c r="O338" t="s">
        <v>6000</v>
      </c>
      <c r="P338" t="s">
        <v>19</v>
      </c>
      <c r="Q338" t="s">
        <v>1528</v>
      </c>
      <c r="R338" t="s">
        <v>24</v>
      </c>
      <c r="S338" t="s">
        <v>1932</v>
      </c>
      <c r="T338" t="s">
        <v>6001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5099</v>
      </c>
      <c r="K339" t="s">
        <v>1198</v>
      </c>
      <c r="L339" t="s">
        <v>900</v>
      </c>
      <c r="M339" t="s">
        <v>1933</v>
      </c>
      <c r="N339" t="s">
        <v>5108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4858</v>
      </c>
      <c r="U339" t="s">
        <v>381</v>
      </c>
    </row>
    <row r="340" spans="1:22" x14ac:dyDescent="0.25">
      <c r="A340" t="s">
        <v>2478</v>
      </c>
      <c r="B340" t="s">
        <v>2479</v>
      </c>
      <c r="C340" t="s">
        <v>2578</v>
      </c>
      <c r="D340" t="s">
        <v>3665</v>
      </c>
      <c r="E340" t="s">
        <v>1486</v>
      </c>
      <c r="F340" t="s">
        <v>2406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6002</v>
      </c>
      <c r="O340" t="s">
        <v>4044</v>
      </c>
      <c r="P340" t="s">
        <v>19</v>
      </c>
      <c r="Q340" t="s">
        <v>1528</v>
      </c>
      <c r="R340" t="s">
        <v>54</v>
      </c>
      <c r="S340" t="s">
        <v>1932</v>
      </c>
      <c r="T340" t="s">
        <v>3674</v>
      </c>
      <c r="U340" t="s">
        <v>2480</v>
      </c>
    </row>
    <row r="341" spans="1:22" x14ac:dyDescent="0.25">
      <c r="A341" t="s">
        <v>1926</v>
      </c>
      <c r="B341" t="s">
        <v>1927</v>
      </c>
      <c r="C341" t="s">
        <v>2578</v>
      </c>
      <c r="D341" t="s">
        <v>6003</v>
      </c>
      <c r="E341" t="s">
        <v>2481</v>
      </c>
      <c r="F341" t="s">
        <v>2775</v>
      </c>
      <c r="G341" t="s">
        <v>1805</v>
      </c>
      <c r="H341" t="s">
        <v>2386</v>
      </c>
      <c r="I341" t="s">
        <v>28</v>
      </c>
      <c r="J341" t="s">
        <v>802</v>
      </c>
      <c r="K341" t="s">
        <v>2902</v>
      </c>
      <c r="L341" t="s">
        <v>2407</v>
      </c>
      <c r="M341" t="s">
        <v>1929</v>
      </c>
      <c r="N341" t="s">
        <v>6002</v>
      </c>
      <c r="O341" t="s">
        <v>4852</v>
      </c>
      <c r="P341" t="s">
        <v>19</v>
      </c>
      <c r="Q341" t="s">
        <v>1528</v>
      </c>
      <c r="R341" t="s">
        <v>66</v>
      </c>
      <c r="S341" t="s">
        <v>1930</v>
      </c>
      <c r="T341" t="s">
        <v>4855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5110</v>
      </c>
      <c r="P342" t="s">
        <v>19</v>
      </c>
      <c r="Q342" t="s">
        <v>1213</v>
      </c>
      <c r="R342" t="s">
        <v>34</v>
      </c>
      <c r="S342" t="s">
        <v>1930</v>
      </c>
      <c r="T342" t="s">
        <v>3265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2323</v>
      </c>
      <c r="E343" t="s">
        <v>2283</v>
      </c>
      <c r="F343" t="s">
        <v>2406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6004</v>
      </c>
      <c r="O343" t="s">
        <v>6005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3073</v>
      </c>
      <c r="E344" t="s">
        <v>131</v>
      </c>
      <c r="F344" t="s">
        <v>2406</v>
      </c>
      <c r="G344" t="s">
        <v>1805</v>
      </c>
      <c r="H344" t="s">
        <v>1487</v>
      </c>
      <c r="I344" t="s">
        <v>17</v>
      </c>
      <c r="J344" t="s">
        <v>805</v>
      </c>
      <c r="K344" t="s">
        <v>3064</v>
      </c>
      <c r="L344" t="s">
        <v>1256</v>
      </c>
      <c r="M344" t="s">
        <v>1933</v>
      </c>
      <c r="N344" t="s">
        <v>6006</v>
      </c>
      <c r="O344" t="s">
        <v>3125</v>
      </c>
      <c r="P344" t="s">
        <v>19</v>
      </c>
      <c r="Q344" t="s">
        <v>1803</v>
      </c>
      <c r="R344" t="s">
        <v>21</v>
      </c>
      <c r="S344" t="s">
        <v>1932</v>
      </c>
      <c r="T344" t="s">
        <v>5341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2689</v>
      </c>
      <c r="E345" t="s">
        <v>3149</v>
      </c>
      <c r="F345" t="s">
        <v>2406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6007</v>
      </c>
      <c r="P345" t="s">
        <v>19</v>
      </c>
      <c r="Q345" t="s">
        <v>1528</v>
      </c>
      <c r="R345" t="s">
        <v>54</v>
      </c>
      <c r="S345" t="s">
        <v>1934</v>
      </c>
      <c r="T345" t="s">
        <v>4449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2578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3846</v>
      </c>
      <c r="K346" t="s">
        <v>1198</v>
      </c>
      <c r="L346" t="s">
        <v>906</v>
      </c>
      <c r="M346" t="s">
        <v>1933</v>
      </c>
      <c r="N346" t="s">
        <v>6008</v>
      </c>
      <c r="O346" t="s">
        <v>6009</v>
      </c>
      <c r="P346" t="s">
        <v>19</v>
      </c>
      <c r="Q346" t="s">
        <v>1195</v>
      </c>
      <c r="R346" t="s">
        <v>77</v>
      </c>
      <c r="S346" t="s">
        <v>1934</v>
      </c>
      <c r="T346" t="s">
        <v>4039</v>
      </c>
      <c r="U346" t="s">
        <v>1691</v>
      </c>
    </row>
    <row r="347" spans="1:22" x14ac:dyDescent="0.25">
      <c r="A347" t="s">
        <v>2285</v>
      </c>
      <c r="B347" t="s">
        <v>2286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6010</v>
      </c>
      <c r="O347" t="s">
        <v>6011</v>
      </c>
      <c r="P347" t="s">
        <v>1238</v>
      </c>
      <c r="Q347" t="s">
        <v>1213</v>
      </c>
      <c r="R347" t="s">
        <v>18</v>
      </c>
      <c r="S347" t="s">
        <v>1934</v>
      </c>
      <c r="T347" t="s">
        <v>4556</v>
      </c>
      <c r="U347" t="s">
        <v>2287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5326</v>
      </c>
      <c r="E348" t="s">
        <v>2576</v>
      </c>
      <c r="F348" t="s">
        <v>215</v>
      </c>
      <c r="G348" t="s">
        <v>1805</v>
      </c>
      <c r="H348" t="s">
        <v>2025</v>
      </c>
      <c r="I348" t="s">
        <v>137</v>
      </c>
      <c r="J348" t="s">
        <v>4443</v>
      </c>
      <c r="K348" t="s">
        <v>2041</v>
      </c>
      <c r="L348" t="s">
        <v>1502</v>
      </c>
      <c r="M348" t="s">
        <v>1933</v>
      </c>
      <c r="N348" t="s">
        <v>5111</v>
      </c>
      <c r="O348" t="s">
        <v>6012</v>
      </c>
      <c r="P348" t="s">
        <v>19</v>
      </c>
      <c r="Q348" t="s">
        <v>1803</v>
      </c>
      <c r="R348" t="s">
        <v>54</v>
      </c>
      <c r="S348" t="s">
        <v>1932</v>
      </c>
      <c r="T348" t="s">
        <v>6013</v>
      </c>
      <c r="U348" t="s">
        <v>784</v>
      </c>
      <c r="V348" t="s">
        <v>1255</v>
      </c>
    </row>
    <row r="349" spans="1:22" x14ac:dyDescent="0.25">
      <c r="A349" t="s">
        <v>4453</v>
      </c>
      <c r="B349" t="s">
        <v>4454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5330</v>
      </c>
      <c r="K349" t="s">
        <v>907</v>
      </c>
      <c r="L349" t="s">
        <v>900</v>
      </c>
      <c r="M349" t="s">
        <v>1931</v>
      </c>
      <c r="N349" t="s">
        <v>4726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4455</v>
      </c>
      <c r="U349" t="s">
        <v>4456</v>
      </c>
    </row>
    <row r="350" spans="1:22" x14ac:dyDescent="0.25">
      <c r="A350" t="s">
        <v>2190</v>
      </c>
      <c r="B350" t="s">
        <v>2191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4726</v>
      </c>
      <c r="O350" t="s">
        <v>6014</v>
      </c>
      <c r="P350" t="s">
        <v>1238</v>
      </c>
      <c r="Q350" t="s">
        <v>1213</v>
      </c>
      <c r="R350" t="s">
        <v>30</v>
      </c>
      <c r="S350" t="s">
        <v>1930</v>
      </c>
      <c r="T350" t="s">
        <v>4042</v>
      </c>
      <c r="U350" t="s">
        <v>2192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2839</v>
      </c>
      <c r="E351" t="s">
        <v>2283</v>
      </c>
      <c r="F351" t="s">
        <v>2406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2577</v>
      </c>
      <c r="M351" t="s">
        <v>1933</v>
      </c>
      <c r="N351" t="s">
        <v>6015</v>
      </c>
      <c r="O351" t="s">
        <v>6016</v>
      </c>
      <c r="P351" t="s">
        <v>19</v>
      </c>
      <c r="Q351" t="s">
        <v>1528</v>
      </c>
      <c r="R351" t="s">
        <v>18</v>
      </c>
      <c r="S351" t="s">
        <v>1932</v>
      </c>
      <c r="T351" t="s">
        <v>3673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6017</v>
      </c>
      <c r="O352" t="s">
        <v>5526</v>
      </c>
      <c r="P352" t="s">
        <v>19</v>
      </c>
      <c r="Q352" t="s">
        <v>1835</v>
      </c>
      <c r="R352" t="s">
        <v>66</v>
      </c>
      <c r="S352" t="s">
        <v>1932</v>
      </c>
      <c r="T352" t="s">
        <v>2579</v>
      </c>
      <c r="U352" t="s">
        <v>1053</v>
      </c>
    </row>
    <row r="353" spans="1:21" x14ac:dyDescent="0.25">
      <c r="A353" t="s">
        <v>2320</v>
      </c>
      <c r="B353" t="s">
        <v>2321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4452</v>
      </c>
      <c r="O353" t="s">
        <v>6018</v>
      </c>
      <c r="P353" t="s">
        <v>25</v>
      </c>
      <c r="Q353" t="s">
        <v>1213</v>
      </c>
      <c r="R353" t="s">
        <v>207</v>
      </c>
      <c r="S353" t="s">
        <v>1932</v>
      </c>
      <c r="T353" t="s">
        <v>3369</v>
      </c>
      <c r="U353" t="s">
        <v>2322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5374</v>
      </c>
      <c r="K354" t="s">
        <v>903</v>
      </c>
      <c r="L354" t="s">
        <v>899</v>
      </c>
      <c r="M354" t="s">
        <v>1933</v>
      </c>
      <c r="N354" t="s">
        <v>6019</v>
      </c>
      <c r="O354" t="s">
        <v>6020</v>
      </c>
      <c r="P354" t="s">
        <v>19</v>
      </c>
      <c r="Q354" t="s">
        <v>1195</v>
      </c>
      <c r="R354" t="s">
        <v>54</v>
      </c>
      <c r="S354" t="s">
        <v>1934</v>
      </c>
      <c r="T354" t="s">
        <v>5343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3858</v>
      </c>
      <c r="E355" t="s">
        <v>2503</v>
      </c>
      <c r="F355" t="s">
        <v>2406</v>
      </c>
      <c r="G355" t="s">
        <v>1805</v>
      </c>
      <c r="H355" t="s">
        <v>1487</v>
      </c>
      <c r="I355" t="s">
        <v>17</v>
      </c>
      <c r="J355" t="s">
        <v>805</v>
      </c>
      <c r="K355" t="s">
        <v>2844</v>
      </c>
      <c r="L355" t="s">
        <v>4546</v>
      </c>
      <c r="M355" t="s">
        <v>1929</v>
      </c>
      <c r="N355" t="s">
        <v>6021</v>
      </c>
      <c r="O355" t="s">
        <v>6022</v>
      </c>
      <c r="P355" t="s">
        <v>19</v>
      </c>
      <c r="Q355" t="s">
        <v>1528</v>
      </c>
      <c r="R355" t="s">
        <v>18</v>
      </c>
      <c r="S355" t="s">
        <v>1930</v>
      </c>
      <c r="T355" t="s">
        <v>3849</v>
      </c>
      <c r="U355" t="s">
        <v>745</v>
      </c>
    </row>
    <row r="356" spans="1:21" x14ac:dyDescent="0.25">
      <c r="A356" t="s">
        <v>3675</v>
      </c>
      <c r="B356" t="s">
        <v>3676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4854</v>
      </c>
      <c r="K356" t="s">
        <v>1526</v>
      </c>
      <c r="L356" t="s">
        <v>1502</v>
      </c>
      <c r="M356" t="s">
        <v>1929</v>
      </c>
      <c r="N356" t="s">
        <v>5112</v>
      </c>
      <c r="O356" t="s">
        <v>6023</v>
      </c>
      <c r="P356" t="s">
        <v>19</v>
      </c>
      <c r="Q356" t="s">
        <v>1195</v>
      </c>
      <c r="R356" t="s">
        <v>49</v>
      </c>
      <c r="S356" t="s">
        <v>1932</v>
      </c>
      <c r="T356" t="s">
        <v>4734</v>
      </c>
      <c r="U356" t="s">
        <v>3677</v>
      </c>
    </row>
    <row r="357" spans="1:21" x14ac:dyDescent="0.25">
      <c r="A357" t="s">
        <v>3535</v>
      </c>
      <c r="B357" t="s">
        <v>3536</v>
      </c>
      <c r="C357" t="s">
        <v>2578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3956</v>
      </c>
      <c r="K357" t="s">
        <v>1198</v>
      </c>
      <c r="L357" t="s">
        <v>901</v>
      </c>
      <c r="M357" t="s">
        <v>1933</v>
      </c>
      <c r="N357" t="s">
        <v>6024</v>
      </c>
      <c r="O357" t="s">
        <v>3537</v>
      </c>
      <c r="P357" t="s">
        <v>19</v>
      </c>
      <c r="Q357" t="s">
        <v>1193</v>
      </c>
      <c r="R357" t="s">
        <v>24</v>
      </c>
      <c r="S357" t="s">
        <v>1932</v>
      </c>
      <c r="T357" t="s">
        <v>3696</v>
      </c>
      <c r="U357" t="s">
        <v>3538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6025</v>
      </c>
      <c r="P358" t="s">
        <v>19</v>
      </c>
      <c r="Q358" t="s">
        <v>1195</v>
      </c>
      <c r="R358" t="s">
        <v>66</v>
      </c>
      <c r="S358" t="s">
        <v>1934</v>
      </c>
      <c r="T358" t="s">
        <v>4862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2448</v>
      </c>
      <c r="E359" t="s">
        <v>2721</v>
      </c>
      <c r="F359" t="s">
        <v>2406</v>
      </c>
      <c r="G359" t="s">
        <v>1805</v>
      </c>
      <c r="H359" t="s">
        <v>2025</v>
      </c>
      <c r="I359" t="s">
        <v>20</v>
      </c>
      <c r="J359" t="s">
        <v>803</v>
      </c>
      <c r="K359" t="s">
        <v>2757</v>
      </c>
      <c r="L359" t="s">
        <v>3550</v>
      </c>
      <c r="M359" t="s">
        <v>1933</v>
      </c>
      <c r="N359" t="s">
        <v>4856</v>
      </c>
      <c r="O359" t="s">
        <v>6026</v>
      </c>
      <c r="P359" t="s">
        <v>19</v>
      </c>
      <c r="Q359" t="s">
        <v>1528</v>
      </c>
      <c r="R359" t="s">
        <v>49</v>
      </c>
      <c r="S359" t="s">
        <v>1932</v>
      </c>
      <c r="T359" t="s">
        <v>4451</v>
      </c>
      <c r="U359" t="s">
        <v>404</v>
      </c>
    </row>
    <row r="360" spans="1:21" x14ac:dyDescent="0.25">
      <c r="A360" t="s">
        <v>2909</v>
      </c>
      <c r="B360" t="s">
        <v>2910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4856</v>
      </c>
      <c r="O360" t="s">
        <v>6027</v>
      </c>
      <c r="P360" t="s">
        <v>19</v>
      </c>
      <c r="Q360" t="s">
        <v>1193</v>
      </c>
      <c r="R360" t="s">
        <v>74</v>
      </c>
      <c r="S360" t="s">
        <v>1934</v>
      </c>
      <c r="T360" t="s">
        <v>4328</v>
      </c>
      <c r="U360" t="s">
        <v>2911</v>
      </c>
    </row>
    <row r="361" spans="1:21" x14ac:dyDescent="0.25">
      <c r="A361" t="s">
        <v>2301</v>
      </c>
      <c r="B361" t="s">
        <v>2302</v>
      </c>
      <c r="C361" t="s">
        <v>1140</v>
      </c>
      <c r="D361" t="s">
        <v>3114</v>
      </c>
      <c r="E361" t="s">
        <v>3931</v>
      </c>
      <c r="F361" t="s">
        <v>215</v>
      </c>
      <c r="G361" t="s">
        <v>1805</v>
      </c>
      <c r="H361" t="s">
        <v>2025</v>
      </c>
      <c r="I361" t="s">
        <v>17</v>
      </c>
      <c r="J361" t="s">
        <v>810</v>
      </c>
      <c r="K361" t="s">
        <v>2748</v>
      </c>
      <c r="L361" t="s">
        <v>1194</v>
      </c>
      <c r="M361" t="s">
        <v>1931</v>
      </c>
      <c r="N361" t="s">
        <v>4856</v>
      </c>
      <c r="O361" t="s">
        <v>6028</v>
      </c>
      <c r="P361" t="s">
        <v>19</v>
      </c>
      <c r="Q361" t="s">
        <v>1528</v>
      </c>
      <c r="R361" t="s">
        <v>54</v>
      </c>
      <c r="S361" t="s">
        <v>1930</v>
      </c>
      <c r="T361" t="s">
        <v>4457</v>
      </c>
      <c r="U361" t="s">
        <v>2303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2026</v>
      </c>
      <c r="L362" t="s">
        <v>1497</v>
      </c>
      <c r="M362" t="s">
        <v>1933</v>
      </c>
      <c r="N362" t="s">
        <v>6029</v>
      </c>
      <c r="O362" t="s">
        <v>6030</v>
      </c>
      <c r="P362" t="s">
        <v>19</v>
      </c>
      <c r="Q362" t="s">
        <v>1803</v>
      </c>
      <c r="R362" t="s">
        <v>54</v>
      </c>
      <c r="S362" t="s">
        <v>1932</v>
      </c>
      <c r="T362" t="s">
        <v>4031</v>
      </c>
      <c r="U362" t="s">
        <v>1677</v>
      </c>
    </row>
    <row r="363" spans="1:21" x14ac:dyDescent="0.25">
      <c r="A363" t="s">
        <v>1974</v>
      </c>
      <c r="B363" t="s">
        <v>1975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3956</v>
      </c>
      <c r="K363" t="s">
        <v>1543</v>
      </c>
      <c r="L363" t="s">
        <v>906</v>
      </c>
      <c r="M363" t="s">
        <v>1933</v>
      </c>
      <c r="N363" t="s">
        <v>5113</v>
      </c>
      <c r="O363" t="s">
        <v>6031</v>
      </c>
      <c r="P363" t="s">
        <v>19</v>
      </c>
      <c r="Q363" t="s">
        <v>1195</v>
      </c>
      <c r="R363" t="s">
        <v>24</v>
      </c>
      <c r="S363" t="s">
        <v>1934</v>
      </c>
      <c r="T363" t="s">
        <v>4559</v>
      </c>
      <c r="U363" t="s">
        <v>1976</v>
      </c>
    </row>
    <row r="364" spans="1:21" x14ac:dyDescent="0.25">
      <c r="A364" t="s">
        <v>2918</v>
      </c>
      <c r="B364" t="s">
        <v>2919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6032</v>
      </c>
      <c r="O364" t="s">
        <v>6033</v>
      </c>
      <c r="P364" t="s">
        <v>19</v>
      </c>
      <c r="Q364" t="s">
        <v>1528</v>
      </c>
      <c r="R364" t="s">
        <v>49</v>
      </c>
      <c r="S364" t="s">
        <v>1934</v>
      </c>
      <c r="T364" t="s">
        <v>4864</v>
      </c>
      <c r="U364" t="s">
        <v>2920</v>
      </c>
    </row>
    <row r="365" spans="1:21" x14ac:dyDescent="0.25">
      <c r="A365" t="s">
        <v>2182</v>
      </c>
      <c r="B365" t="s">
        <v>2183</v>
      </c>
      <c r="C365" t="s">
        <v>4289</v>
      </c>
      <c r="D365" t="s">
        <v>1896</v>
      </c>
      <c r="E365" t="s">
        <v>2283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2218</v>
      </c>
      <c r="L365" t="s">
        <v>1194</v>
      </c>
      <c r="M365" t="s">
        <v>1929</v>
      </c>
      <c r="N365" t="s">
        <v>6034</v>
      </c>
      <c r="O365" t="s">
        <v>6035</v>
      </c>
      <c r="P365" t="s">
        <v>1238</v>
      </c>
      <c r="Q365" t="s">
        <v>1195</v>
      </c>
      <c r="R365" t="s">
        <v>74</v>
      </c>
      <c r="S365" t="s">
        <v>1930</v>
      </c>
      <c r="T365" t="s">
        <v>4555</v>
      </c>
      <c r="U365" t="s">
        <v>2184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4226</v>
      </c>
      <c r="E366" t="s">
        <v>1486</v>
      </c>
      <c r="F366" t="s">
        <v>2406</v>
      </c>
      <c r="G366" t="s">
        <v>1805</v>
      </c>
      <c r="H366" t="s">
        <v>2386</v>
      </c>
      <c r="I366" t="s">
        <v>137</v>
      </c>
      <c r="J366" t="s">
        <v>811</v>
      </c>
      <c r="K366" t="s">
        <v>3592</v>
      </c>
      <c r="L366" t="s">
        <v>906</v>
      </c>
      <c r="M366" t="s">
        <v>1929</v>
      </c>
      <c r="N366" t="s">
        <v>6036</v>
      </c>
      <c r="O366" t="s">
        <v>6037</v>
      </c>
      <c r="P366" t="s">
        <v>25</v>
      </c>
      <c r="Q366" t="s">
        <v>1528</v>
      </c>
      <c r="R366" t="s">
        <v>54</v>
      </c>
      <c r="S366" t="s">
        <v>1930</v>
      </c>
      <c r="T366" t="s">
        <v>4319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2969</v>
      </c>
      <c r="E367" t="s">
        <v>131</v>
      </c>
      <c r="F367" t="s">
        <v>2406</v>
      </c>
      <c r="G367" t="s">
        <v>1805</v>
      </c>
      <c r="H367" t="s">
        <v>2025</v>
      </c>
      <c r="I367" t="s">
        <v>17</v>
      </c>
      <c r="J367" t="s">
        <v>843</v>
      </c>
      <c r="K367" t="s">
        <v>2844</v>
      </c>
      <c r="L367" t="s">
        <v>2780</v>
      </c>
      <c r="M367" t="s">
        <v>1933</v>
      </c>
      <c r="N367" t="s">
        <v>6038</v>
      </c>
      <c r="O367" t="s">
        <v>6039</v>
      </c>
      <c r="P367" t="s">
        <v>19</v>
      </c>
      <c r="Q367" t="s">
        <v>1835</v>
      </c>
      <c r="R367" t="s">
        <v>18</v>
      </c>
      <c r="S367" t="s">
        <v>1932</v>
      </c>
      <c r="T367" t="s">
        <v>3065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2352</v>
      </c>
      <c r="E368" t="s">
        <v>2721</v>
      </c>
      <c r="F368" t="s">
        <v>2406</v>
      </c>
      <c r="G368" t="s">
        <v>1805</v>
      </c>
      <c r="H368" t="s">
        <v>2025</v>
      </c>
      <c r="I368" t="s">
        <v>137</v>
      </c>
      <c r="J368" t="s">
        <v>4847</v>
      </c>
      <c r="K368" t="s">
        <v>2041</v>
      </c>
      <c r="L368" t="s">
        <v>1837</v>
      </c>
      <c r="M368" t="s">
        <v>1929</v>
      </c>
      <c r="N368" t="s">
        <v>6038</v>
      </c>
      <c r="O368" t="s">
        <v>6040</v>
      </c>
      <c r="Q368" t="s">
        <v>1803</v>
      </c>
      <c r="R368" t="s">
        <v>66</v>
      </c>
      <c r="S368" t="s">
        <v>1934</v>
      </c>
      <c r="T368" t="s">
        <v>3161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3209</v>
      </c>
      <c r="E369" t="s">
        <v>1486</v>
      </c>
      <c r="F369" t="s">
        <v>2406</v>
      </c>
      <c r="G369" t="s">
        <v>1805</v>
      </c>
      <c r="H369" t="s">
        <v>1487</v>
      </c>
      <c r="I369" t="s">
        <v>28</v>
      </c>
      <c r="J369" t="s">
        <v>807</v>
      </c>
      <c r="K369" t="s">
        <v>2748</v>
      </c>
      <c r="L369" t="s">
        <v>1202</v>
      </c>
      <c r="M369" t="s">
        <v>1929</v>
      </c>
      <c r="N369" t="s">
        <v>6041</v>
      </c>
      <c r="O369" t="s">
        <v>6042</v>
      </c>
      <c r="P369" t="s">
        <v>19</v>
      </c>
      <c r="Q369" t="s">
        <v>1835</v>
      </c>
      <c r="R369" t="s">
        <v>44</v>
      </c>
      <c r="S369" t="s">
        <v>1930</v>
      </c>
      <c r="T369" t="s">
        <v>3324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4550</v>
      </c>
      <c r="E370" t="s">
        <v>4540</v>
      </c>
      <c r="F370" t="s">
        <v>2775</v>
      </c>
      <c r="G370" t="s">
        <v>1532</v>
      </c>
      <c r="H370" t="s">
        <v>1487</v>
      </c>
      <c r="I370" t="s">
        <v>28</v>
      </c>
      <c r="J370" t="s">
        <v>803</v>
      </c>
      <c r="K370" t="s">
        <v>3484</v>
      </c>
      <c r="M370" t="s">
        <v>1933</v>
      </c>
      <c r="N370" t="s">
        <v>4857</v>
      </c>
      <c r="O370" t="s">
        <v>3414</v>
      </c>
      <c r="Q370" t="s">
        <v>1528</v>
      </c>
      <c r="R370" t="s">
        <v>68</v>
      </c>
      <c r="S370" t="s">
        <v>1932</v>
      </c>
      <c r="T370" t="s">
        <v>2904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4391</v>
      </c>
      <c r="K371" t="s">
        <v>1543</v>
      </c>
      <c r="M371" t="s">
        <v>1931</v>
      </c>
      <c r="N371" t="s">
        <v>5114</v>
      </c>
      <c r="O371" t="s">
        <v>4221</v>
      </c>
      <c r="P371" t="s">
        <v>19</v>
      </c>
      <c r="Q371" t="s">
        <v>1193</v>
      </c>
      <c r="R371" t="s">
        <v>54</v>
      </c>
      <c r="S371" t="s">
        <v>1934</v>
      </c>
      <c r="T371" t="s">
        <v>4222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5115</v>
      </c>
      <c r="O372" t="s">
        <v>6043</v>
      </c>
      <c r="P372" t="s">
        <v>25</v>
      </c>
      <c r="Q372" t="s">
        <v>1195</v>
      </c>
      <c r="R372" t="s">
        <v>66</v>
      </c>
      <c r="S372" t="s">
        <v>1932</v>
      </c>
      <c r="T372" t="s">
        <v>4043</v>
      </c>
      <c r="U372" t="s">
        <v>766</v>
      </c>
    </row>
    <row r="373" spans="1:21" x14ac:dyDescent="0.25">
      <c r="A373" t="s">
        <v>3693</v>
      </c>
      <c r="B373" t="s">
        <v>3694</v>
      </c>
      <c r="D373" t="s">
        <v>287</v>
      </c>
      <c r="E373" t="s">
        <v>131</v>
      </c>
      <c r="F373" t="s">
        <v>215</v>
      </c>
      <c r="G373" t="s">
        <v>4513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4859</v>
      </c>
      <c r="Q373" t="s">
        <v>1195</v>
      </c>
      <c r="R373" t="s">
        <v>54</v>
      </c>
      <c r="S373" t="s">
        <v>1932</v>
      </c>
      <c r="T373" t="s">
        <v>4731</v>
      </c>
      <c r="U373" t="s">
        <v>3695</v>
      </c>
    </row>
    <row r="374" spans="1:21" x14ac:dyDescent="0.25">
      <c r="A374" t="s">
        <v>2317</v>
      </c>
      <c r="B374" t="s">
        <v>2318</v>
      </c>
      <c r="C374" t="s">
        <v>2973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5116</v>
      </c>
      <c r="O374" t="s">
        <v>6044</v>
      </c>
      <c r="Q374" t="s">
        <v>1193</v>
      </c>
      <c r="R374" t="s">
        <v>18</v>
      </c>
      <c r="S374" t="s">
        <v>1932</v>
      </c>
      <c r="T374" t="s">
        <v>4870</v>
      </c>
      <c r="U374" t="s">
        <v>2319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2631</v>
      </c>
      <c r="E375" t="s">
        <v>2827</v>
      </c>
      <c r="F375" t="s">
        <v>215</v>
      </c>
      <c r="G375" t="s">
        <v>1805</v>
      </c>
      <c r="H375" t="s">
        <v>1487</v>
      </c>
      <c r="I375" t="s">
        <v>17</v>
      </c>
      <c r="J375" t="s">
        <v>6045</v>
      </c>
      <c r="K375" t="s">
        <v>2288</v>
      </c>
      <c r="L375" t="s">
        <v>1973</v>
      </c>
      <c r="M375" t="s">
        <v>1933</v>
      </c>
      <c r="N375" t="s">
        <v>6046</v>
      </c>
      <c r="O375" t="s">
        <v>6047</v>
      </c>
      <c r="P375" t="s">
        <v>19</v>
      </c>
      <c r="Q375" t="s">
        <v>1803</v>
      </c>
      <c r="R375" t="s">
        <v>54</v>
      </c>
      <c r="S375" t="s">
        <v>1932</v>
      </c>
      <c r="T375" t="s">
        <v>4029</v>
      </c>
      <c r="U375" t="s">
        <v>1496</v>
      </c>
    </row>
    <row r="376" spans="1:21" x14ac:dyDescent="0.25">
      <c r="A376" t="s">
        <v>3682</v>
      </c>
      <c r="B376" t="s">
        <v>3683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6048</v>
      </c>
      <c r="K376" t="s">
        <v>903</v>
      </c>
      <c r="L376" t="s">
        <v>902</v>
      </c>
      <c r="M376" t="s">
        <v>1931</v>
      </c>
      <c r="N376" t="s">
        <v>6049</v>
      </c>
      <c r="O376" t="s">
        <v>6050</v>
      </c>
      <c r="P376" t="s">
        <v>19</v>
      </c>
      <c r="Q376" t="s">
        <v>1195</v>
      </c>
      <c r="R376" t="s">
        <v>24</v>
      </c>
      <c r="S376" t="s">
        <v>1934</v>
      </c>
      <c r="T376" t="s">
        <v>2912</v>
      </c>
      <c r="U376" t="s">
        <v>3684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2353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2509</v>
      </c>
      <c r="M377" t="s">
        <v>1933</v>
      </c>
      <c r="N377" t="s">
        <v>5117</v>
      </c>
      <c r="O377" t="s">
        <v>6051</v>
      </c>
      <c r="P377" t="s">
        <v>19</v>
      </c>
      <c r="Q377" t="s">
        <v>1528</v>
      </c>
      <c r="R377" t="s">
        <v>49</v>
      </c>
      <c r="S377" t="s">
        <v>1932</v>
      </c>
      <c r="T377" t="s">
        <v>4340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2352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6052</v>
      </c>
      <c r="O378" t="s">
        <v>6053</v>
      </c>
      <c r="P378" t="s">
        <v>19</v>
      </c>
      <c r="Q378" t="s">
        <v>1803</v>
      </c>
      <c r="R378" t="s">
        <v>44</v>
      </c>
      <c r="S378" t="s">
        <v>1930</v>
      </c>
      <c r="T378" t="s">
        <v>5345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2404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4860</v>
      </c>
      <c r="O379" t="s">
        <v>6054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4514</v>
      </c>
      <c r="D380" t="s">
        <v>2689</v>
      </c>
      <c r="E380" t="s">
        <v>1486</v>
      </c>
      <c r="F380" t="s">
        <v>2406</v>
      </c>
      <c r="G380" t="s">
        <v>1805</v>
      </c>
      <c r="H380" t="s">
        <v>1487</v>
      </c>
      <c r="I380" t="s">
        <v>28</v>
      </c>
      <c r="J380" t="s">
        <v>5126</v>
      </c>
      <c r="K380" t="s">
        <v>1559</v>
      </c>
      <c r="L380" t="s">
        <v>1837</v>
      </c>
      <c r="M380" t="s">
        <v>1933</v>
      </c>
      <c r="N380" t="s">
        <v>6055</v>
      </c>
      <c r="O380" t="s">
        <v>6056</v>
      </c>
      <c r="P380" t="s">
        <v>19</v>
      </c>
      <c r="Q380" t="s">
        <v>1498</v>
      </c>
      <c r="R380" t="s">
        <v>54</v>
      </c>
      <c r="S380" t="s">
        <v>1932</v>
      </c>
      <c r="T380" t="s">
        <v>3934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2578</v>
      </c>
      <c r="D381" t="s">
        <v>2254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6055</v>
      </c>
      <c r="O381" t="s">
        <v>6057</v>
      </c>
      <c r="P381" t="s">
        <v>19</v>
      </c>
      <c r="Q381" t="s">
        <v>1213</v>
      </c>
      <c r="R381" t="s">
        <v>44</v>
      </c>
      <c r="S381" t="s">
        <v>1930</v>
      </c>
      <c r="T381" t="s">
        <v>5344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5119</v>
      </c>
      <c r="O382" t="s">
        <v>6058</v>
      </c>
      <c r="P382" t="s">
        <v>19</v>
      </c>
      <c r="Q382" t="s">
        <v>1528</v>
      </c>
      <c r="R382" t="s">
        <v>74</v>
      </c>
      <c r="S382" t="s">
        <v>1932</v>
      </c>
      <c r="T382" t="s">
        <v>4032</v>
      </c>
      <c r="U382" t="s">
        <v>1703</v>
      </c>
    </row>
    <row r="383" spans="1:21" x14ac:dyDescent="0.25">
      <c r="A383" t="s">
        <v>3427</v>
      </c>
      <c r="B383" t="s">
        <v>3428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4790</v>
      </c>
      <c r="K383" t="s">
        <v>1198</v>
      </c>
      <c r="L383" t="s">
        <v>900</v>
      </c>
      <c r="M383" t="s">
        <v>1933</v>
      </c>
      <c r="N383" t="s">
        <v>5119</v>
      </c>
      <c r="O383" t="s">
        <v>6059</v>
      </c>
      <c r="P383" t="s">
        <v>19</v>
      </c>
      <c r="Q383" t="s">
        <v>1193</v>
      </c>
      <c r="R383" t="s">
        <v>30</v>
      </c>
      <c r="S383" t="s">
        <v>1934</v>
      </c>
      <c r="T383" t="s">
        <v>3527</v>
      </c>
      <c r="U383" t="s">
        <v>3429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2353</v>
      </c>
      <c r="F384" t="s">
        <v>2406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6060</v>
      </c>
      <c r="O384" t="s">
        <v>6061</v>
      </c>
      <c r="P384" t="s">
        <v>19</v>
      </c>
      <c r="Q384" t="s">
        <v>1498</v>
      </c>
      <c r="R384" t="s">
        <v>24</v>
      </c>
      <c r="S384" t="s">
        <v>1932</v>
      </c>
      <c r="T384" t="s">
        <v>3528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4767</v>
      </c>
      <c r="K385" t="s">
        <v>907</v>
      </c>
      <c r="M385" t="s">
        <v>1931</v>
      </c>
      <c r="N385" t="s">
        <v>5120</v>
      </c>
      <c r="P385" t="s">
        <v>19</v>
      </c>
      <c r="Q385" t="s">
        <v>132</v>
      </c>
      <c r="R385" t="s">
        <v>54</v>
      </c>
      <c r="S385" t="s">
        <v>1934</v>
      </c>
      <c r="T385" t="s">
        <v>3702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2753</v>
      </c>
      <c r="E386" t="s">
        <v>2576</v>
      </c>
      <c r="F386" t="s">
        <v>215</v>
      </c>
      <c r="G386" t="s">
        <v>1805</v>
      </c>
      <c r="H386" t="s">
        <v>2025</v>
      </c>
      <c r="I386" t="s">
        <v>28</v>
      </c>
      <c r="J386" t="s">
        <v>803</v>
      </c>
      <c r="K386" t="s">
        <v>2564</v>
      </c>
      <c r="L386" t="s">
        <v>1194</v>
      </c>
      <c r="M386" t="s">
        <v>1931</v>
      </c>
      <c r="N386" t="s">
        <v>5120</v>
      </c>
      <c r="O386" t="s">
        <v>6062</v>
      </c>
      <c r="P386" t="s">
        <v>19</v>
      </c>
      <c r="Q386" t="s">
        <v>1803</v>
      </c>
      <c r="R386" t="s">
        <v>29</v>
      </c>
      <c r="S386" t="s">
        <v>1930</v>
      </c>
      <c r="T386" t="s">
        <v>6063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2511</v>
      </c>
      <c r="E387" t="s">
        <v>1486</v>
      </c>
      <c r="F387" t="s">
        <v>2406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5121</v>
      </c>
      <c r="O387" t="s">
        <v>6064</v>
      </c>
      <c r="P387" t="s">
        <v>19</v>
      </c>
      <c r="Q387" t="s">
        <v>1528</v>
      </c>
      <c r="R387" t="s">
        <v>49</v>
      </c>
      <c r="S387" t="s">
        <v>1932</v>
      </c>
      <c r="T387" t="s">
        <v>2510</v>
      </c>
      <c r="U387" t="s">
        <v>1697</v>
      </c>
      <c r="W387" s="5">
        <v>0.05</v>
      </c>
    </row>
    <row r="388" spans="1:23" x14ac:dyDescent="0.25">
      <c r="A388" t="s">
        <v>3859</v>
      </c>
      <c r="B388" t="s">
        <v>3860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5122</v>
      </c>
      <c r="O388" t="s">
        <v>3537</v>
      </c>
      <c r="P388" t="s">
        <v>19</v>
      </c>
      <c r="Q388" t="s">
        <v>1193</v>
      </c>
      <c r="R388" t="s">
        <v>34</v>
      </c>
      <c r="S388" t="s">
        <v>1934</v>
      </c>
      <c r="T388" t="s">
        <v>4069</v>
      </c>
      <c r="U388" t="s">
        <v>3861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2565</v>
      </c>
      <c r="E389" t="s">
        <v>2283</v>
      </c>
      <c r="F389" t="s">
        <v>215</v>
      </c>
      <c r="G389" t="s">
        <v>1805</v>
      </c>
      <c r="H389" t="s">
        <v>1475</v>
      </c>
      <c r="I389" t="s">
        <v>28</v>
      </c>
      <c r="J389" t="s">
        <v>2854</v>
      </c>
      <c r="K389" t="s">
        <v>1217</v>
      </c>
      <c r="L389" t="s">
        <v>1202</v>
      </c>
      <c r="M389" t="s">
        <v>1929</v>
      </c>
      <c r="N389" t="s">
        <v>6065</v>
      </c>
      <c r="O389" t="s">
        <v>5118</v>
      </c>
      <c r="P389" t="s">
        <v>19</v>
      </c>
      <c r="Q389" t="s">
        <v>1803</v>
      </c>
      <c r="R389" t="s">
        <v>66</v>
      </c>
      <c r="S389" t="s">
        <v>1930</v>
      </c>
      <c r="T389" t="s">
        <v>3850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2323</v>
      </c>
      <c r="E390" t="s">
        <v>131</v>
      </c>
      <c r="F390" t="s">
        <v>2406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6065</v>
      </c>
      <c r="O390" t="s">
        <v>6066</v>
      </c>
      <c r="P390" t="s">
        <v>19</v>
      </c>
      <c r="Q390" t="s">
        <v>1498</v>
      </c>
      <c r="R390" t="s">
        <v>29</v>
      </c>
      <c r="S390" t="s">
        <v>1932</v>
      </c>
      <c r="T390" t="s">
        <v>3854</v>
      </c>
      <c r="U390" t="s">
        <v>1280</v>
      </c>
      <c r="V390" t="s">
        <v>2332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6067</v>
      </c>
      <c r="O391" t="s">
        <v>6068</v>
      </c>
      <c r="P391" t="s">
        <v>19</v>
      </c>
      <c r="Q391" t="s">
        <v>1835</v>
      </c>
      <c r="R391" t="s">
        <v>54</v>
      </c>
      <c r="S391" t="s">
        <v>1930</v>
      </c>
      <c r="T391" t="s">
        <v>4464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2213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5123</v>
      </c>
      <c r="O392" t="s">
        <v>4333</v>
      </c>
      <c r="P392" t="s">
        <v>19</v>
      </c>
      <c r="Q392" t="s">
        <v>1213</v>
      </c>
      <c r="R392" t="s">
        <v>24</v>
      </c>
      <c r="S392" t="s">
        <v>1934</v>
      </c>
      <c r="T392" t="s">
        <v>6069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6070</v>
      </c>
      <c r="O393" t="s">
        <v>4322</v>
      </c>
      <c r="P393" t="s">
        <v>19</v>
      </c>
      <c r="Q393" t="s">
        <v>132</v>
      </c>
      <c r="R393" t="s">
        <v>66</v>
      </c>
      <c r="S393" t="s">
        <v>1934</v>
      </c>
      <c r="T393" t="s">
        <v>4552</v>
      </c>
      <c r="U393" t="s">
        <v>1391</v>
      </c>
    </row>
    <row r="394" spans="1:23" x14ac:dyDescent="0.25">
      <c r="A394" t="s">
        <v>2165</v>
      </c>
      <c r="B394" t="s">
        <v>2166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2002</v>
      </c>
      <c r="L394" t="s">
        <v>1837</v>
      </c>
      <c r="M394" t="s">
        <v>1933</v>
      </c>
      <c r="N394" t="s">
        <v>6071</v>
      </c>
      <c r="O394" t="s">
        <v>6072</v>
      </c>
      <c r="P394" t="s">
        <v>19</v>
      </c>
      <c r="Q394" t="s">
        <v>1528</v>
      </c>
      <c r="R394" t="s">
        <v>24</v>
      </c>
      <c r="S394" t="s">
        <v>1932</v>
      </c>
      <c r="T394" t="s">
        <v>3853</v>
      </c>
      <c r="U394" t="s">
        <v>2167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6073</v>
      </c>
      <c r="E395" t="s">
        <v>2449</v>
      </c>
      <c r="F395" t="s">
        <v>2406</v>
      </c>
      <c r="G395" t="s">
        <v>1532</v>
      </c>
      <c r="H395" t="s">
        <v>2821</v>
      </c>
      <c r="I395" t="s">
        <v>17</v>
      </c>
      <c r="J395" t="s">
        <v>811</v>
      </c>
      <c r="K395" t="s">
        <v>2687</v>
      </c>
      <c r="L395" t="s">
        <v>900</v>
      </c>
      <c r="M395" t="s">
        <v>1929</v>
      </c>
      <c r="N395" t="s">
        <v>6074</v>
      </c>
      <c r="O395" t="s">
        <v>5716</v>
      </c>
      <c r="Q395" t="s">
        <v>1528</v>
      </c>
      <c r="R395" t="s">
        <v>54</v>
      </c>
      <c r="S395" t="s">
        <v>1934</v>
      </c>
      <c r="T395" t="s">
        <v>4323</v>
      </c>
      <c r="U395" t="s">
        <v>302</v>
      </c>
    </row>
    <row r="396" spans="1:23" x14ac:dyDescent="0.25">
      <c r="A396" t="s">
        <v>2495</v>
      </c>
      <c r="B396" t="s">
        <v>2496</v>
      </c>
      <c r="C396" t="s">
        <v>1140</v>
      </c>
      <c r="D396" t="s">
        <v>3115</v>
      </c>
      <c r="E396" t="s">
        <v>2449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6075</v>
      </c>
      <c r="O396" t="s">
        <v>6076</v>
      </c>
      <c r="P396" t="s">
        <v>19</v>
      </c>
      <c r="Q396" t="s">
        <v>1528</v>
      </c>
      <c r="R396" t="s">
        <v>40</v>
      </c>
      <c r="S396" t="s">
        <v>1932</v>
      </c>
      <c r="T396" t="s">
        <v>3473</v>
      </c>
      <c r="U396" t="s">
        <v>2497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4514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4863</v>
      </c>
      <c r="O397" t="s">
        <v>6077</v>
      </c>
      <c r="P397" t="s">
        <v>19</v>
      </c>
      <c r="Q397" t="s">
        <v>1195</v>
      </c>
      <c r="R397" t="s">
        <v>66</v>
      </c>
      <c r="S397" t="s">
        <v>1932</v>
      </c>
      <c r="T397" t="s">
        <v>4467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5330</v>
      </c>
      <c r="K398" t="s">
        <v>2354</v>
      </c>
      <c r="L398" t="s">
        <v>906</v>
      </c>
      <c r="M398" t="s">
        <v>1933</v>
      </c>
      <c r="N398" t="s">
        <v>6078</v>
      </c>
      <c r="O398" t="s">
        <v>6079</v>
      </c>
      <c r="P398" t="s">
        <v>19</v>
      </c>
      <c r="Q398" t="s">
        <v>1213</v>
      </c>
      <c r="R398" t="s">
        <v>34</v>
      </c>
      <c r="S398" t="s">
        <v>1932</v>
      </c>
      <c r="T398" t="s">
        <v>4873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3205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2562</v>
      </c>
      <c r="L399" t="s">
        <v>2577</v>
      </c>
      <c r="M399" t="s">
        <v>1933</v>
      </c>
      <c r="N399" t="s">
        <v>4865</v>
      </c>
      <c r="O399" t="s">
        <v>6080</v>
      </c>
      <c r="P399" t="s">
        <v>25</v>
      </c>
      <c r="Q399" t="s">
        <v>1528</v>
      </c>
      <c r="R399" t="s">
        <v>49</v>
      </c>
      <c r="S399" t="s">
        <v>1932</v>
      </c>
      <c r="T399" t="s">
        <v>3364</v>
      </c>
      <c r="U399" t="s">
        <v>1682</v>
      </c>
    </row>
    <row r="400" spans="1:23" x14ac:dyDescent="0.25">
      <c r="A400" t="s">
        <v>2314</v>
      </c>
      <c r="B400" t="s">
        <v>2315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6081</v>
      </c>
      <c r="O400" t="s">
        <v>6082</v>
      </c>
      <c r="P400" t="s">
        <v>2005</v>
      </c>
      <c r="Q400" t="s">
        <v>1803</v>
      </c>
      <c r="R400" t="s">
        <v>54</v>
      </c>
      <c r="S400" t="s">
        <v>1934</v>
      </c>
      <c r="T400" t="s">
        <v>4565</v>
      </c>
      <c r="U400" t="s">
        <v>2316</v>
      </c>
    </row>
    <row r="401" spans="1:21" x14ac:dyDescent="0.25">
      <c r="A401" t="s">
        <v>4218</v>
      </c>
      <c r="B401" t="s">
        <v>4219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5124</v>
      </c>
      <c r="O401" t="s">
        <v>6083</v>
      </c>
      <c r="P401" t="s">
        <v>19</v>
      </c>
      <c r="Q401" t="s">
        <v>132</v>
      </c>
      <c r="R401" t="s">
        <v>74</v>
      </c>
      <c r="S401" t="s">
        <v>1934</v>
      </c>
      <c r="T401" t="s">
        <v>4561</v>
      </c>
      <c r="U401" t="s">
        <v>4220</v>
      </c>
    </row>
    <row r="402" spans="1:21" x14ac:dyDescent="0.25">
      <c r="A402" t="s">
        <v>492</v>
      </c>
      <c r="B402" t="s">
        <v>493</v>
      </c>
      <c r="C402" t="s">
        <v>3598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6084</v>
      </c>
      <c r="O402" t="s">
        <v>6085</v>
      </c>
      <c r="P402" t="s">
        <v>25</v>
      </c>
      <c r="Q402" t="s">
        <v>1193</v>
      </c>
      <c r="R402" t="s">
        <v>77</v>
      </c>
      <c r="S402" t="s">
        <v>1934</v>
      </c>
      <c r="T402" t="s">
        <v>6086</v>
      </c>
      <c r="U402" t="s">
        <v>494</v>
      </c>
    </row>
    <row r="403" spans="1:21" x14ac:dyDescent="0.25">
      <c r="A403" t="s">
        <v>2249</v>
      </c>
      <c r="B403" t="s">
        <v>2249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6084</v>
      </c>
      <c r="O403" t="s">
        <v>6087</v>
      </c>
      <c r="P403" t="s">
        <v>19</v>
      </c>
      <c r="Q403" t="s">
        <v>132</v>
      </c>
      <c r="R403" t="s">
        <v>24</v>
      </c>
      <c r="S403" t="s">
        <v>1934</v>
      </c>
      <c r="T403" t="s">
        <v>4872</v>
      </c>
      <c r="U403" t="s">
        <v>2250</v>
      </c>
    </row>
    <row r="404" spans="1:21" x14ac:dyDescent="0.25">
      <c r="A404" t="s">
        <v>2726</v>
      </c>
      <c r="B404" t="s">
        <v>2727</v>
      </c>
      <c r="C404" t="s">
        <v>2578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6088</v>
      </c>
      <c r="O404" t="s">
        <v>6089</v>
      </c>
      <c r="P404" t="s">
        <v>19</v>
      </c>
      <c r="Q404" t="s">
        <v>1213</v>
      </c>
      <c r="R404" t="s">
        <v>40</v>
      </c>
      <c r="S404" t="s">
        <v>1932</v>
      </c>
      <c r="T404" t="s">
        <v>4553</v>
      </c>
      <c r="U404" t="s">
        <v>2728</v>
      </c>
    </row>
    <row r="405" spans="1:21" x14ac:dyDescent="0.25">
      <c r="A405" t="s">
        <v>879</v>
      </c>
      <c r="B405" t="s">
        <v>880</v>
      </c>
      <c r="C405" t="s">
        <v>4514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4847</v>
      </c>
      <c r="K405" t="s">
        <v>904</v>
      </c>
      <c r="L405" t="s">
        <v>900</v>
      </c>
      <c r="M405" t="s">
        <v>1931</v>
      </c>
      <c r="N405" t="s">
        <v>6090</v>
      </c>
      <c r="O405" t="s">
        <v>5908</v>
      </c>
      <c r="P405" t="s">
        <v>25</v>
      </c>
      <c r="Q405" t="s">
        <v>132</v>
      </c>
      <c r="R405" t="s">
        <v>52</v>
      </c>
      <c r="S405" t="s">
        <v>1934</v>
      </c>
      <c r="T405" t="s">
        <v>3871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2448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5125</v>
      </c>
      <c r="O406" t="s">
        <v>6091</v>
      </c>
      <c r="P406" t="s">
        <v>19</v>
      </c>
      <c r="Q406" t="s">
        <v>1803</v>
      </c>
      <c r="R406" t="s">
        <v>66</v>
      </c>
      <c r="S406" t="s">
        <v>1930</v>
      </c>
      <c r="T406" t="s">
        <v>2706</v>
      </c>
      <c r="U406" t="s">
        <v>677</v>
      </c>
    </row>
    <row r="407" spans="1:21" x14ac:dyDescent="0.25">
      <c r="A407" t="s">
        <v>2482</v>
      </c>
      <c r="B407" t="s">
        <v>2483</v>
      </c>
      <c r="C407" t="s">
        <v>2578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5125</v>
      </c>
      <c r="P407" t="s">
        <v>19</v>
      </c>
      <c r="Q407" t="s">
        <v>1195</v>
      </c>
      <c r="R407" t="s">
        <v>68</v>
      </c>
      <c r="S407" t="s">
        <v>1930</v>
      </c>
      <c r="T407" t="s">
        <v>2703</v>
      </c>
      <c r="U407" t="s">
        <v>2484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6092</v>
      </c>
      <c r="O408" t="s">
        <v>4051</v>
      </c>
      <c r="P408" t="s">
        <v>1238</v>
      </c>
      <c r="Q408" t="s">
        <v>132</v>
      </c>
      <c r="R408" t="s">
        <v>18</v>
      </c>
      <c r="S408" t="s">
        <v>1934</v>
      </c>
      <c r="T408" t="s">
        <v>5347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3524</v>
      </c>
      <c r="E409" t="s">
        <v>2353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6093</v>
      </c>
      <c r="O409" t="s">
        <v>6094</v>
      </c>
      <c r="P409" t="s">
        <v>19</v>
      </c>
      <c r="Q409" t="s">
        <v>1835</v>
      </c>
      <c r="R409" t="s">
        <v>18</v>
      </c>
      <c r="S409" t="s">
        <v>1932</v>
      </c>
      <c r="T409" t="s">
        <v>3681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6095</v>
      </c>
      <c r="P410" t="s">
        <v>1238</v>
      </c>
      <c r="Q410" t="s">
        <v>1803</v>
      </c>
      <c r="R410" t="s">
        <v>21</v>
      </c>
      <c r="S410" t="s">
        <v>1932</v>
      </c>
      <c r="T410" t="s">
        <v>4459</v>
      </c>
      <c r="U410" t="s">
        <v>1694</v>
      </c>
    </row>
    <row r="411" spans="1:21" x14ac:dyDescent="0.25">
      <c r="A411" t="s">
        <v>3430</v>
      </c>
      <c r="B411" t="s">
        <v>3431</v>
      </c>
      <c r="C411" t="s">
        <v>2578</v>
      </c>
      <c r="D411" t="s">
        <v>4309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4487</v>
      </c>
      <c r="K411" t="s">
        <v>1559</v>
      </c>
      <c r="L411" t="s">
        <v>1256</v>
      </c>
      <c r="M411" t="s">
        <v>1931</v>
      </c>
      <c r="N411" t="s">
        <v>6096</v>
      </c>
      <c r="O411" t="s">
        <v>6097</v>
      </c>
      <c r="P411" t="s">
        <v>1238</v>
      </c>
      <c r="Q411" t="s">
        <v>1213</v>
      </c>
      <c r="R411" t="s">
        <v>18</v>
      </c>
      <c r="S411" t="s">
        <v>1932</v>
      </c>
      <c r="T411" t="s">
        <v>4327</v>
      </c>
      <c r="U411" t="s">
        <v>3432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2783</v>
      </c>
      <c r="E412" t="s">
        <v>2827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2041</v>
      </c>
      <c r="L412" t="s">
        <v>899</v>
      </c>
      <c r="M412" t="s">
        <v>1933</v>
      </c>
      <c r="N412" t="s">
        <v>6098</v>
      </c>
      <c r="O412" t="s">
        <v>6099</v>
      </c>
      <c r="P412" t="s">
        <v>19</v>
      </c>
      <c r="Q412" t="s">
        <v>1803</v>
      </c>
      <c r="R412" t="s">
        <v>38</v>
      </c>
      <c r="S412" t="s">
        <v>1932</v>
      </c>
      <c r="T412" t="s">
        <v>3066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2476</v>
      </c>
      <c r="K413" t="s">
        <v>1890</v>
      </c>
      <c r="L413" t="s">
        <v>906</v>
      </c>
      <c r="M413" t="s">
        <v>1929</v>
      </c>
      <c r="N413" t="s">
        <v>6100</v>
      </c>
      <c r="O413" t="s">
        <v>5190</v>
      </c>
      <c r="Q413" t="s">
        <v>1498</v>
      </c>
      <c r="R413" t="s">
        <v>34</v>
      </c>
      <c r="S413" t="s">
        <v>1930</v>
      </c>
      <c r="T413" t="s">
        <v>4563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2578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6101</v>
      </c>
      <c r="O414" t="s">
        <v>5063</v>
      </c>
      <c r="Q414" t="s">
        <v>1213</v>
      </c>
      <c r="R414" t="s">
        <v>69</v>
      </c>
      <c r="S414" t="s">
        <v>1930</v>
      </c>
      <c r="T414" t="s">
        <v>5346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3074</v>
      </c>
      <c r="E415" t="s">
        <v>2449</v>
      </c>
      <c r="F415" t="s">
        <v>2406</v>
      </c>
      <c r="G415" t="s">
        <v>1805</v>
      </c>
      <c r="H415" t="s">
        <v>2025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6102</v>
      </c>
      <c r="O415" t="s">
        <v>6103</v>
      </c>
      <c r="P415" t="s">
        <v>19</v>
      </c>
      <c r="Q415" t="s">
        <v>1803</v>
      </c>
      <c r="R415" t="s">
        <v>54</v>
      </c>
      <c r="S415" t="s">
        <v>1932</v>
      </c>
      <c r="T415" t="s">
        <v>4033</v>
      </c>
      <c r="U415" t="s">
        <v>592</v>
      </c>
    </row>
    <row r="416" spans="1:21" x14ac:dyDescent="0.25">
      <c r="A416" t="s">
        <v>2885</v>
      </c>
      <c r="B416" t="s">
        <v>2884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6104</v>
      </c>
      <c r="O416" t="s">
        <v>6105</v>
      </c>
      <c r="P416" t="s">
        <v>19</v>
      </c>
      <c r="Q416" t="s">
        <v>1498</v>
      </c>
      <c r="R416" t="s">
        <v>40</v>
      </c>
      <c r="S416" t="s">
        <v>1930</v>
      </c>
      <c r="T416" t="s">
        <v>4041</v>
      </c>
      <c r="U416" t="s">
        <v>2883</v>
      </c>
    </row>
    <row r="417" spans="1:23" x14ac:dyDescent="0.25">
      <c r="A417" t="s">
        <v>2946</v>
      </c>
      <c r="B417" t="s">
        <v>2946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6106</v>
      </c>
      <c r="K417" t="s">
        <v>1198</v>
      </c>
      <c r="L417" t="s">
        <v>906</v>
      </c>
      <c r="M417" t="s">
        <v>1931</v>
      </c>
      <c r="N417" t="s">
        <v>4869</v>
      </c>
      <c r="O417" t="s">
        <v>6107</v>
      </c>
      <c r="P417" t="s">
        <v>19</v>
      </c>
      <c r="Q417" t="s">
        <v>1213</v>
      </c>
      <c r="R417" t="s">
        <v>49</v>
      </c>
      <c r="S417" t="s">
        <v>1934</v>
      </c>
      <c r="T417" t="s">
        <v>4466</v>
      </c>
      <c r="U417" t="s">
        <v>2947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4358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6108</v>
      </c>
      <c r="O418" t="s">
        <v>4771</v>
      </c>
      <c r="P418" t="s">
        <v>25</v>
      </c>
      <c r="Q418" t="s">
        <v>1803</v>
      </c>
      <c r="R418" t="s">
        <v>54</v>
      </c>
      <c r="S418" t="s">
        <v>1932</v>
      </c>
      <c r="T418" t="s">
        <v>4868</v>
      </c>
      <c r="U418" t="s">
        <v>950</v>
      </c>
    </row>
    <row r="419" spans="1:23" x14ac:dyDescent="0.25">
      <c r="A419" t="s">
        <v>2550</v>
      </c>
      <c r="B419" t="s">
        <v>2551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5324</v>
      </c>
      <c r="K419" t="s">
        <v>1198</v>
      </c>
      <c r="L419" t="s">
        <v>902</v>
      </c>
      <c r="M419" t="s">
        <v>1933</v>
      </c>
      <c r="N419" t="s">
        <v>5127</v>
      </c>
      <c r="O419" t="s">
        <v>6109</v>
      </c>
      <c r="P419" t="s">
        <v>19</v>
      </c>
      <c r="Q419" t="s">
        <v>1195</v>
      </c>
      <c r="R419" t="s">
        <v>38</v>
      </c>
      <c r="S419" t="s">
        <v>1934</v>
      </c>
      <c r="T419" t="s">
        <v>4568</v>
      </c>
      <c r="U419" t="s">
        <v>2552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2707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5128</v>
      </c>
      <c r="O420" t="s">
        <v>5176</v>
      </c>
      <c r="P420" t="s">
        <v>19</v>
      </c>
      <c r="Q420" t="s">
        <v>1803</v>
      </c>
      <c r="R420" t="s">
        <v>38</v>
      </c>
      <c r="S420" t="s">
        <v>1932</v>
      </c>
      <c r="T420" t="s">
        <v>4330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2406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6110</v>
      </c>
      <c r="O421" t="s">
        <v>6111</v>
      </c>
      <c r="P421" t="s">
        <v>19</v>
      </c>
      <c r="Q421" t="s">
        <v>1528</v>
      </c>
      <c r="R421" t="s">
        <v>66</v>
      </c>
      <c r="S421" t="s">
        <v>1934</v>
      </c>
      <c r="T421" t="s">
        <v>4334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2578</v>
      </c>
      <c r="D422" t="s">
        <v>6112</v>
      </c>
      <c r="E422" t="s">
        <v>2576</v>
      </c>
      <c r="F422" t="s">
        <v>2406</v>
      </c>
      <c r="G422" t="s">
        <v>1532</v>
      </c>
      <c r="H422" t="s">
        <v>2025</v>
      </c>
      <c r="I422" t="s">
        <v>20</v>
      </c>
      <c r="J422" t="s">
        <v>811</v>
      </c>
      <c r="K422" t="s">
        <v>2385</v>
      </c>
      <c r="L422" t="s">
        <v>1194</v>
      </c>
      <c r="M422" t="s">
        <v>1933</v>
      </c>
      <c r="N422" t="s">
        <v>6110</v>
      </c>
      <c r="O422" t="s">
        <v>6113</v>
      </c>
      <c r="P422" t="s">
        <v>19</v>
      </c>
      <c r="Q422" t="s">
        <v>1528</v>
      </c>
      <c r="R422" t="s">
        <v>77</v>
      </c>
      <c r="S422" t="s">
        <v>1932</v>
      </c>
      <c r="T422" t="s">
        <v>6114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3153</v>
      </c>
      <c r="E423" t="s">
        <v>2827</v>
      </c>
      <c r="F423" t="s">
        <v>215</v>
      </c>
      <c r="G423" t="s">
        <v>1805</v>
      </c>
      <c r="H423" t="s">
        <v>2025</v>
      </c>
      <c r="I423" t="s">
        <v>20</v>
      </c>
      <c r="J423" t="s">
        <v>5204</v>
      </c>
      <c r="K423" t="s">
        <v>1559</v>
      </c>
      <c r="L423" t="s">
        <v>1479</v>
      </c>
      <c r="M423" t="s">
        <v>1931</v>
      </c>
      <c r="N423" t="s">
        <v>5129</v>
      </c>
      <c r="O423" t="s">
        <v>6115</v>
      </c>
      <c r="P423" t="s">
        <v>19</v>
      </c>
      <c r="Q423" t="s">
        <v>1528</v>
      </c>
      <c r="R423" t="s">
        <v>66</v>
      </c>
      <c r="S423" t="s">
        <v>1930</v>
      </c>
      <c r="T423" t="s">
        <v>2450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2578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6116</v>
      </c>
      <c r="O424" t="s">
        <v>6117</v>
      </c>
      <c r="P424" t="s">
        <v>19</v>
      </c>
      <c r="Q424" t="s">
        <v>1835</v>
      </c>
      <c r="R424" t="s">
        <v>34</v>
      </c>
      <c r="S424" t="s">
        <v>1932</v>
      </c>
      <c r="T424" t="s">
        <v>3932</v>
      </c>
      <c r="U424" t="s">
        <v>1458</v>
      </c>
    </row>
    <row r="425" spans="1:23" x14ac:dyDescent="0.25">
      <c r="A425" t="s">
        <v>2333</v>
      </c>
      <c r="B425" t="s">
        <v>2334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5130</v>
      </c>
      <c r="O425" t="s">
        <v>6118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2335</v>
      </c>
    </row>
    <row r="426" spans="1:23" x14ac:dyDescent="0.25">
      <c r="A426" t="s">
        <v>2625</v>
      </c>
      <c r="B426" t="s">
        <v>2626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4906</v>
      </c>
      <c r="K426" t="s">
        <v>903</v>
      </c>
      <c r="L426" t="s">
        <v>906</v>
      </c>
      <c r="M426" t="s">
        <v>1933</v>
      </c>
      <c r="N426" t="s">
        <v>6119</v>
      </c>
      <c r="O426" t="s">
        <v>6120</v>
      </c>
      <c r="P426" t="s">
        <v>19</v>
      </c>
      <c r="Q426" t="s">
        <v>132</v>
      </c>
      <c r="R426" t="s">
        <v>74</v>
      </c>
      <c r="S426" t="s">
        <v>1932</v>
      </c>
      <c r="T426" t="s">
        <v>2212</v>
      </c>
      <c r="U426" t="s">
        <v>2627</v>
      </c>
    </row>
    <row r="427" spans="1:23" x14ac:dyDescent="0.25">
      <c r="A427" t="s">
        <v>1883</v>
      </c>
      <c r="B427" t="s">
        <v>1884</v>
      </c>
      <c r="C427" t="s">
        <v>2578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6121</v>
      </c>
      <c r="O427" t="s">
        <v>6122</v>
      </c>
      <c r="Q427" t="s">
        <v>1213</v>
      </c>
      <c r="R427" t="s">
        <v>34</v>
      </c>
      <c r="S427" t="s">
        <v>1930</v>
      </c>
      <c r="T427" t="s">
        <v>4463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3203</v>
      </c>
      <c r="H428" t="s">
        <v>132</v>
      </c>
      <c r="I428" t="s">
        <v>1234</v>
      </c>
      <c r="J428" t="s">
        <v>4349</v>
      </c>
      <c r="K428" t="s">
        <v>905</v>
      </c>
      <c r="L428" t="s">
        <v>906</v>
      </c>
      <c r="M428" t="s">
        <v>1931</v>
      </c>
      <c r="N428" t="s">
        <v>6123</v>
      </c>
      <c r="O428" t="s">
        <v>5224</v>
      </c>
      <c r="P428" t="s">
        <v>19</v>
      </c>
      <c r="Q428" t="s">
        <v>1193</v>
      </c>
      <c r="R428" t="s">
        <v>38</v>
      </c>
      <c r="S428" t="s">
        <v>1934</v>
      </c>
      <c r="T428" t="s">
        <v>4346</v>
      </c>
      <c r="U428" t="s">
        <v>1093</v>
      </c>
    </row>
    <row r="429" spans="1:23" x14ac:dyDescent="0.25">
      <c r="A429" t="s">
        <v>2732</v>
      </c>
      <c r="B429" t="s">
        <v>2733</v>
      </c>
      <c r="C429" t="s">
        <v>2973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5131</v>
      </c>
      <c r="O429" t="s">
        <v>6124</v>
      </c>
      <c r="P429" t="s">
        <v>1238</v>
      </c>
      <c r="Q429" t="s">
        <v>1803</v>
      </c>
      <c r="R429" t="s">
        <v>18</v>
      </c>
      <c r="S429" t="s">
        <v>1932</v>
      </c>
      <c r="T429" t="s">
        <v>4738</v>
      </c>
      <c r="U429" t="s">
        <v>2734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4871</v>
      </c>
      <c r="E430" t="s">
        <v>2481</v>
      </c>
      <c r="F430" t="s">
        <v>2406</v>
      </c>
      <c r="G430" t="s">
        <v>1805</v>
      </c>
      <c r="H430" t="s">
        <v>1527</v>
      </c>
      <c r="I430" t="s">
        <v>17</v>
      </c>
      <c r="J430" t="s">
        <v>803</v>
      </c>
      <c r="K430" t="s">
        <v>2760</v>
      </c>
      <c r="L430" t="s">
        <v>2208</v>
      </c>
      <c r="M430" t="s">
        <v>1933</v>
      </c>
      <c r="N430" t="s">
        <v>6125</v>
      </c>
      <c r="O430" t="s">
        <v>4775</v>
      </c>
      <c r="P430" t="s">
        <v>19</v>
      </c>
      <c r="Q430" t="s">
        <v>1528</v>
      </c>
      <c r="R430" t="s">
        <v>24</v>
      </c>
      <c r="S430" t="s">
        <v>1932</v>
      </c>
      <c r="T430" t="s">
        <v>3151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5044</v>
      </c>
      <c r="E431" t="s">
        <v>4313</v>
      </c>
      <c r="F431" t="s">
        <v>2406</v>
      </c>
      <c r="G431" t="s">
        <v>1532</v>
      </c>
      <c r="H431" t="s">
        <v>2386</v>
      </c>
      <c r="I431" t="s">
        <v>28</v>
      </c>
      <c r="J431" t="s">
        <v>805</v>
      </c>
      <c r="K431" t="s">
        <v>1972</v>
      </c>
      <c r="L431" t="s">
        <v>900</v>
      </c>
      <c r="M431" t="s">
        <v>1933</v>
      </c>
      <c r="N431" t="s">
        <v>6126</v>
      </c>
      <c r="O431" t="s">
        <v>6127</v>
      </c>
      <c r="P431" t="s">
        <v>19</v>
      </c>
      <c r="Q431" t="s">
        <v>1528</v>
      </c>
      <c r="R431" t="s">
        <v>66</v>
      </c>
      <c r="S431" t="s">
        <v>1932</v>
      </c>
      <c r="T431" t="s">
        <v>5348</v>
      </c>
      <c r="U431" t="s">
        <v>1945</v>
      </c>
    </row>
    <row r="432" spans="1:23" x14ac:dyDescent="0.25">
      <c r="A432" t="s">
        <v>2215</v>
      </c>
      <c r="B432" t="s">
        <v>2216</v>
      </c>
      <c r="C432" t="s">
        <v>102</v>
      </c>
      <c r="D432" t="s">
        <v>3074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4732</v>
      </c>
      <c r="O432" t="s">
        <v>6128</v>
      </c>
      <c r="P432" t="s">
        <v>19</v>
      </c>
      <c r="Q432" t="s">
        <v>1528</v>
      </c>
      <c r="R432" t="s">
        <v>18</v>
      </c>
      <c r="S432" t="s">
        <v>1930</v>
      </c>
      <c r="T432" t="s">
        <v>3472</v>
      </c>
      <c r="U432" t="s">
        <v>2217</v>
      </c>
    </row>
    <row r="433" spans="1:21" x14ac:dyDescent="0.25">
      <c r="A433" t="s">
        <v>3530</v>
      </c>
      <c r="B433" t="s">
        <v>3531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5330</v>
      </c>
      <c r="K433" t="s">
        <v>1246</v>
      </c>
      <c r="L433" t="s">
        <v>899</v>
      </c>
      <c r="M433" t="s">
        <v>1931</v>
      </c>
      <c r="N433" t="s">
        <v>4732</v>
      </c>
      <c r="O433" t="s">
        <v>2840</v>
      </c>
      <c r="P433" t="s">
        <v>19</v>
      </c>
      <c r="Q433" t="s">
        <v>1498</v>
      </c>
      <c r="R433" t="s">
        <v>54</v>
      </c>
      <c r="S433" t="s">
        <v>1934</v>
      </c>
      <c r="T433" t="s">
        <v>3532</v>
      </c>
      <c r="U433" t="s">
        <v>3533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2352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4732</v>
      </c>
      <c r="O434" t="s">
        <v>6129</v>
      </c>
      <c r="P434" t="s">
        <v>1238</v>
      </c>
      <c r="Q434" t="s">
        <v>1803</v>
      </c>
      <c r="R434" t="s">
        <v>40</v>
      </c>
      <c r="S434" t="s">
        <v>1932</v>
      </c>
      <c r="T434" t="s">
        <v>6130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6131</v>
      </c>
      <c r="O435" t="s">
        <v>4528</v>
      </c>
      <c r="P435" t="s">
        <v>1238</v>
      </c>
      <c r="Q435" t="s">
        <v>132</v>
      </c>
      <c r="R435" t="s">
        <v>24</v>
      </c>
      <c r="S435" t="s">
        <v>1934</v>
      </c>
      <c r="T435" t="s">
        <v>4543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3301</v>
      </c>
      <c r="K436" t="s">
        <v>1197</v>
      </c>
      <c r="M436" t="s">
        <v>1931</v>
      </c>
      <c r="N436" t="s">
        <v>6132</v>
      </c>
      <c r="P436" t="s">
        <v>19</v>
      </c>
      <c r="Q436" t="s">
        <v>132</v>
      </c>
      <c r="R436" t="s">
        <v>30</v>
      </c>
      <c r="S436" t="s">
        <v>1934</v>
      </c>
      <c r="T436" t="s">
        <v>5133</v>
      </c>
      <c r="U436" t="s">
        <v>884</v>
      </c>
    </row>
    <row r="437" spans="1:21" x14ac:dyDescent="0.25">
      <c r="A437" t="s">
        <v>2622</v>
      </c>
      <c r="B437" t="s">
        <v>2623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3342</v>
      </c>
      <c r="K437" t="s">
        <v>904</v>
      </c>
      <c r="L437" t="s">
        <v>899</v>
      </c>
      <c r="M437" t="s">
        <v>1933</v>
      </c>
      <c r="N437" t="s">
        <v>4733</v>
      </c>
      <c r="O437" t="s">
        <v>6133</v>
      </c>
      <c r="P437" t="s">
        <v>25</v>
      </c>
      <c r="Q437" t="s">
        <v>1193</v>
      </c>
      <c r="R437" t="s">
        <v>69</v>
      </c>
      <c r="S437" t="s">
        <v>1932</v>
      </c>
      <c r="T437" t="s">
        <v>5349</v>
      </c>
      <c r="U437" t="s">
        <v>2624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5132</v>
      </c>
      <c r="P438" t="s">
        <v>19</v>
      </c>
      <c r="Q438" t="s">
        <v>132</v>
      </c>
      <c r="R438" t="s">
        <v>74</v>
      </c>
      <c r="S438" t="s">
        <v>1934</v>
      </c>
      <c r="T438" t="s">
        <v>4050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4874</v>
      </c>
      <c r="O439" t="s">
        <v>6134</v>
      </c>
      <c r="P439" t="s">
        <v>19</v>
      </c>
      <c r="Q439" t="s">
        <v>1195</v>
      </c>
      <c r="R439" t="s">
        <v>66</v>
      </c>
      <c r="S439" t="s">
        <v>1934</v>
      </c>
      <c r="T439" t="s">
        <v>3477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2024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6135</v>
      </c>
      <c r="O440" t="s">
        <v>6136</v>
      </c>
      <c r="P440" t="s">
        <v>19</v>
      </c>
      <c r="Q440" t="s">
        <v>1803</v>
      </c>
      <c r="R440" t="s">
        <v>73</v>
      </c>
      <c r="S440" t="s">
        <v>1930</v>
      </c>
      <c r="T440" t="s">
        <v>3068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2578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4875</v>
      </c>
      <c r="O441" t="s">
        <v>6137</v>
      </c>
      <c r="P441" t="s">
        <v>19</v>
      </c>
      <c r="Q441" t="s">
        <v>1835</v>
      </c>
      <c r="R441" t="s">
        <v>34</v>
      </c>
      <c r="S441" t="s">
        <v>1932</v>
      </c>
      <c r="T441" t="s">
        <v>4876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2578</v>
      </c>
      <c r="D442" t="s">
        <v>1833</v>
      </c>
      <c r="E442" t="s">
        <v>1486</v>
      </c>
      <c r="F442" t="s">
        <v>2406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4875</v>
      </c>
      <c r="O442" t="s">
        <v>6138</v>
      </c>
      <c r="P442" t="s">
        <v>19</v>
      </c>
      <c r="Q442" t="s">
        <v>1528</v>
      </c>
      <c r="R442" t="s">
        <v>34</v>
      </c>
      <c r="S442" t="s">
        <v>1932</v>
      </c>
      <c r="T442" t="s">
        <v>2789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2284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2385</v>
      </c>
      <c r="L443" t="s">
        <v>1507</v>
      </c>
      <c r="M443" t="s">
        <v>1933</v>
      </c>
      <c r="N443" t="s">
        <v>4735</v>
      </c>
      <c r="O443" t="s">
        <v>6139</v>
      </c>
      <c r="P443" t="s">
        <v>19</v>
      </c>
      <c r="Q443" t="s">
        <v>1835</v>
      </c>
      <c r="R443" t="s">
        <v>49</v>
      </c>
      <c r="S443" t="s">
        <v>1932</v>
      </c>
      <c r="T443" t="s">
        <v>3152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2406</v>
      </c>
      <c r="G444" t="s">
        <v>1805</v>
      </c>
      <c r="H444" t="s">
        <v>132</v>
      </c>
      <c r="I444" t="s">
        <v>28</v>
      </c>
      <c r="J444" t="s">
        <v>43</v>
      </c>
      <c r="K444" t="s">
        <v>2385</v>
      </c>
      <c r="L444" t="s">
        <v>902</v>
      </c>
      <c r="M444" t="s">
        <v>1933</v>
      </c>
      <c r="N444" t="s">
        <v>5134</v>
      </c>
      <c r="O444" t="s">
        <v>6140</v>
      </c>
      <c r="Q444" t="s">
        <v>1195</v>
      </c>
      <c r="R444" t="s">
        <v>66</v>
      </c>
      <c r="S444" t="s">
        <v>1932</v>
      </c>
      <c r="T444" t="s">
        <v>6141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4289</v>
      </c>
      <c r="D445" t="s">
        <v>2352</v>
      </c>
      <c r="E445" t="s">
        <v>2283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6142</v>
      </c>
      <c r="O445" t="s">
        <v>6143</v>
      </c>
      <c r="Q445" t="s">
        <v>1498</v>
      </c>
      <c r="R445" t="s">
        <v>66</v>
      </c>
      <c r="S445" t="s">
        <v>1932</v>
      </c>
      <c r="T445" t="s">
        <v>4881</v>
      </c>
      <c r="U445" t="s">
        <v>619</v>
      </c>
    </row>
    <row r="446" spans="1:21" x14ac:dyDescent="0.25">
      <c r="A446" t="s">
        <v>2744</v>
      </c>
      <c r="B446" t="s">
        <v>2745</v>
      </c>
      <c r="C446" t="s">
        <v>1140</v>
      </c>
      <c r="D446" t="s">
        <v>2024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6144</v>
      </c>
      <c r="O446" t="s">
        <v>6145</v>
      </c>
      <c r="P446" t="s">
        <v>19</v>
      </c>
      <c r="Q446" t="s">
        <v>1213</v>
      </c>
      <c r="R446" t="s">
        <v>18</v>
      </c>
      <c r="S446" t="s">
        <v>1930</v>
      </c>
      <c r="T446" t="s">
        <v>4040</v>
      </c>
      <c r="U446" t="s">
        <v>2746</v>
      </c>
    </row>
    <row r="447" spans="1:21" x14ac:dyDescent="0.25">
      <c r="A447" t="s">
        <v>468</v>
      </c>
      <c r="B447" t="s">
        <v>469</v>
      </c>
      <c r="C447" t="s">
        <v>4289</v>
      </c>
      <c r="D447" t="s">
        <v>449</v>
      </c>
      <c r="E447" t="s">
        <v>2283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6144</v>
      </c>
      <c r="O447" t="s">
        <v>6146</v>
      </c>
      <c r="P447" t="s">
        <v>25</v>
      </c>
      <c r="Q447" t="s">
        <v>1803</v>
      </c>
      <c r="R447" t="s">
        <v>40</v>
      </c>
      <c r="S447" t="s">
        <v>1932</v>
      </c>
      <c r="T447" t="s">
        <v>4739</v>
      </c>
      <c r="U447" t="s">
        <v>470</v>
      </c>
    </row>
    <row r="448" spans="1:21" x14ac:dyDescent="0.25">
      <c r="A448" t="s">
        <v>2228</v>
      </c>
      <c r="B448" t="s">
        <v>2229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6147</v>
      </c>
      <c r="O448" t="s">
        <v>6148</v>
      </c>
      <c r="Q448" t="s">
        <v>1193</v>
      </c>
      <c r="R448" t="s">
        <v>34</v>
      </c>
      <c r="S448" t="s">
        <v>1934</v>
      </c>
      <c r="T448" t="s">
        <v>4347</v>
      </c>
      <c r="U448" t="s">
        <v>2230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3073</v>
      </c>
      <c r="E449" t="s">
        <v>2576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4736</v>
      </c>
      <c r="O449" t="s">
        <v>6149</v>
      </c>
      <c r="P449" t="s">
        <v>19</v>
      </c>
      <c r="Q449" t="s">
        <v>1835</v>
      </c>
      <c r="R449" t="s">
        <v>18</v>
      </c>
      <c r="S449" t="s">
        <v>1932</v>
      </c>
      <c r="T449" t="s">
        <v>2971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2578</v>
      </c>
      <c r="D450" t="s">
        <v>2774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6150</v>
      </c>
      <c r="O450" t="s">
        <v>6151</v>
      </c>
      <c r="P450" t="s">
        <v>19</v>
      </c>
      <c r="Q450" t="s">
        <v>132</v>
      </c>
      <c r="R450" t="s">
        <v>52</v>
      </c>
      <c r="S450" t="s">
        <v>1934</v>
      </c>
      <c r="T450" t="s">
        <v>3697</v>
      </c>
      <c r="U450" t="s">
        <v>1621</v>
      </c>
    </row>
    <row r="451" spans="1:21" x14ac:dyDescent="0.25">
      <c r="A451" t="s">
        <v>2307</v>
      </c>
      <c r="B451" t="s">
        <v>2308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6152</v>
      </c>
      <c r="O451" t="s">
        <v>6153</v>
      </c>
      <c r="P451" t="s">
        <v>1238</v>
      </c>
      <c r="Q451" t="s">
        <v>1498</v>
      </c>
      <c r="R451" t="s">
        <v>49</v>
      </c>
      <c r="S451" t="s">
        <v>1932</v>
      </c>
      <c r="T451" t="s">
        <v>4052</v>
      </c>
      <c r="U451" t="s">
        <v>2309</v>
      </c>
    </row>
    <row r="452" spans="1:21" x14ac:dyDescent="0.25">
      <c r="A452" t="s">
        <v>1856</v>
      </c>
      <c r="B452" t="s">
        <v>1857</v>
      </c>
      <c r="C452" t="s">
        <v>4514</v>
      </c>
      <c r="D452" t="s">
        <v>2382</v>
      </c>
      <c r="E452" t="s">
        <v>1486</v>
      </c>
      <c r="F452" t="s">
        <v>2406</v>
      </c>
      <c r="G452" t="s">
        <v>1805</v>
      </c>
      <c r="H452" t="s">
        <v>1475</v>
      </c>
      <c r="I452" t="s">
        <v>17</v>
      </c>
      <c r="J452" t="s">
        <v>5126</v>
      </c>
      <c r="K452" t="s">
        <v>1539</v>
      </c>
      <c r="L452" t="s">
        <v>1479</v>
      </c>
      <c r="M452" t="s">
        <v>1933</v>
      </c>
      <c r="N452" t="s">
        <v>6154</v>
      </c>
      <c r="O452" t="s">
        <v>6155</v>
      </c>
      <c r="P452" t="s">
        <v>19</v>
      </c>
      <c r="Q452" t="s">
        <v>1498</v>
      </c>
      <c r="R452" t="s">
        <v>24</v>
      </c>
      <c r="S452" t="s">
        <v>1932</v>
      </c>
      <c r="T452" t="s">
        <v>4560</v>
      </c>
      <c r="U452" t="s">
        <v>1858</v>
      </c>
    </row>
    <row r="453" spans="1:21" x14ac:dyDescent="0.25">
      <c r="A453" t="s">
        <v>4886</v>
      </c>
      <c r="B453" t="s">
        <v>4887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4349</v>
      </c>
      <c r="K453" t="s">
        <v>1261</v>
      </c>
      <c r="L453" t="s">
        <v>1206</v>
      </c>
      <c r="M453" t="s">
        <v>1933</v>
      </c>
      <c r="N453" t="s">
        <v>5137</v>
      </c>
      <c r="O453" t="s">
        <v>6156</v>
      </c>
      <c r="P453" t="s">
        <v>19</v>
      </c>
      <c r="Q453" t="s">
        <v>1195</v>
      </c>
      <c r="R453" t="s">
        <v>30</v>
      </c>
      <c r="S453" t="s">
        <v>1932</v>
      </c>
      <c r="T453" t="s">
        <v>4888</v>
      </c>
      <c r="U453" t="s">
        <v>4889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2323</v>
      </c>
      <c r="E454" t="s">
        <v>2449</v>
      </c>
      <c r="F454" t="s">
        <v>2406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5137</v>
      </c>
      <c r="O454" t="s">
        <v>6157</v>
      </c>
      <c r="P454" t="s">
        <v>19</v>
      </c>
      <c r="Q454" t="s">
        <v>1528</v>
      </c>
      <c r="R454" t="s">
        <v>34</v>
      </c>
      <c r="S454" t="s">
        <v>1932</v>
      </c>
      <c r="T454" t="s">
        <v>3157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3343</v>
      </c>
      <c r="E455" t="s">
        <v>2353</v>
      </c>
      <c r="F455" t="s">
        <v>2406</v>
      </c>
      <c r="G455" t="s">
        <v>1532</v>
      </c>
      <c r="H455" t="s">
        <v>2025</v>
      </c>
      <c r="I455" t="s">
        <v>28</v>
      </c>
      <c r="J455" t="s">
        <v>805</v>
      </c>
      <c r="K455" t="s">
        <v>2564</v>
      </c>
      <c r="L455" t="s">
        <v>2027</v>
      </c>
      <c r="M455" t="s">
        <v>1929</v>
      </c>
      <c r="N455" t="s">
        <v>4877</v>
      </c>
      <c r="O455" t="s">
        <v>6158</v>
      </c>
      <c r="P455" t="s">
        <v>25</v>
      </c>
      <c r="Q455" t="s">
        <v>1803</v>
      </c>
      <c r="R455" t="s">
        <v>18</v>
      </c>
      <c r="S455" t="s">
        <v>1930</v>
      </c>
      <c r="T455" t="s">
        <v>3593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3074</v>
      </c>
      <c r="E456" t="s">
        <v>2449</v>
      </c>
      <c r="F456" t="s">
        <v>2406</v>
      </c>
      <c r="G456" t="s">
        <v>1805</v>
      </c>
      <c r="H456" t="s">
        <v>2025</v>
      </c>
      <c r="I456" t="s">
        <v>20</v>
      </c>
      <c r="J456" t="s">
        <v>811</v>
      </c>
      <c r="K456" t="s">
        <v>2354</v>
      </c>
      <c r="L456" t="s">
        <v>1507</v>
      </c>
      <c r="M456" t="s">
        <v>1929</v>
      </c>
      <c r="N456" t="s">
        <v>6159</v>
      </c>
      <c r="O456" t="s">
        <v>5919</v>
      </c>
      <c r="P456" t="s">
        <v>19</v>
      </c>
      <c r="Q456" t="s">
        <v>1803</v>
      </c>
      <c r="R456" t="s">
        <v>54</v>
      </c>
      <c r="S456" t="s">
        <v>1930</v>
      </c>
      <c r="T456" t="s">
        <v>2709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3848</v>
      </c>
      <c r="E457" t="s">
        <v>3931</v>
      </c>
      <c r="F457" t="s">
        <v>2406</v>
      </c>
      <c r="G457" t="s">
        <v>1805</v>
      </c>
      <c r="H457" t="s">
        <v>2386</v>
      </c>
      <c r="I457" t="s">
        <v>28</v>
      </c>
      <c r="J457" t="s">
        <v>809</v>
      </c>
      <c r="K457" t="s">
        <v>2405</v>
      </c>
      <c r="L457" t="s">
        <v>2509</v>
      </c>
      <c r="M457" t="s">
        <v>1933</v>
      </c>
      <c r="N457" t="s">
        <v>4038</v>
      </c>
      <c r="O457" t="s">
        <v>6160</v>
      </c>
      <c r="P457" t="s">
        <v>19</v>
      </c>
      <c r="Q457" t="s">
        <v>1528</v>
      </c>
      <c r="R457" t="s">
        <v>74</v>
      </c>
      <c r="S457" t="s">
        <v>1932</v>
      </c>
      <c r="T457" t="s">
        <v>3325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2382</v>
      </c>
      <c r="E458" t="s">
        <v>2353</v>
      </c>
      <c r="F458" t="s">
        <v>2406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6161</v>
      </c>
      <c r="O458" t="s">
        <v>6162</v>
      </c>
      <c r="P458" t="s">
        <v>19</v>
      </c>
      <c r="Q458" t="s">
        <v>1528</v>
      </c>
      <c r="R458" t="s">
        <v>21</v>
      </c>
      <c r="S458" t="s">
        <v>1930</v>
      </c>
      <c r="T458" t="s">
        <v>5350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2385</v>
      </c>
      <c r="L459" t="s">
        <v>900</v>
      </c>
      <c r="M459" t="s">
        <v>1933</v>
      </c>
      <c r="N459" t="s">
        <v>5138</v>
      </c>
      <c r="O459" t="s">
        <v>6163</v>
      </c>
      <c r="P459" t="s">
        <v>19</v>
      </c>
      <c r="Q459" t="s">
        <v>1803</v>
      </c>
      <c r="R459" t="s">
        <v>21</v>
      </c>
      <c r="S459" t="s">
        <v>1932</v>
      </c>
      <c r="T459" t="s">
        <v>5139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5126</v>
      </c>
      <c r="K460" t="s">
        <v>905</v>
      </c>
      <c r="L460" t="s">
        <v>900</v>
      </c>
      <c r="M460" t="s">
        <v>1933</v>
      </c>
      <c r="N460" t="s">
        <v>5140</v>
      </c>
      <c r="O460" t="s">
        <v>6164</v>
      </c>
      <c r="P460" t="s">
        <v>19</v>
      </c>
      <c r="Q460" t="s">
        <v>1213</v>
      </c>
      <c r="R460" t="s">
        <v>66</v>
      </c>
      <c r="S460" t="s">
        <v>1930</v>
      </c>
      <c r="T460" t="s">
        <v>6165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2384</v>
      </c>
      <c r="L461" t="s">
        <v>901</v>
      </c>
      <c r="M461" t="s">
        <v>1933</v>
      </c>
      <c r="N461" t="s">
        <v>5141</v>
      </c>
      <c r="O461" t="s">
        <v>6166</v>
      </c>
      <c r="P461" t="s">
        <v>19</v>
      </c>
      <c r="Q461" t="s">
        <v>1498</v>
      </c>
      <c r="R461" t="s">
        <v>52</v>
      </c>
      <c r="S461" t="s">
        <v>1932</v>
      </c>
      <c r="T461" t="s">
        <v>3368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4514</v>
      </c>
      <c r="D462" t="s">
        <v>2284</v>
      </c>
      <c r="E462" t="s">
        <v>1486</v>
      </c>
      <c r="F462" t="s">
        <v>2406</v>
      </c>
      <c r="G462" t="s">
        <v>1805</v>
      </c>
      <c r="H462" t="s">
        <v>1487</v>
      </c>
      <c r="I462" t="s">
        <v>28</v>
      </c>
      <c r="J462" t="s">
        <v>805</v>
      </c>
      <c r="K462" t="s">
        <v>1972</v>
      </c>
      <c r="L462" t="s">
        <v>1194</v>
      </c>
      <c r="M462" t="s">
        <v>1933</v>
      </c>
      <c r="N462" t="s">
        <v>5141</v>
      </c>
      <c r="O462" t="s">
        <v>6167</v>
      </c>
      <c r="P462" t="s">
        <v>19</v>
      </c>
      <c r="Q462" t="s">
        <v>1803</v>
      </c>
      <c r="R462" t="s">
        <v>68</v>
      </c>
      <c r="S462" t="s">
        <v>1932</v>
      </c>
      <c r="T462" t="s">
        <v>2003</v>
      </c>
      <c r="U462" t="s">
        <v>185</v>
      </c>
    </row>
    <row r="463" spans="1:21" x14ac:dyDescent="0.25">
      <c r="A463" t="s">
        <v>3070</v>
      </c>
      <c r="B463" t="s">
        <v>3071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5351</v>
      </c>
      <c r="O463" t="s">
        <v>6168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3072</v>
      </c>
    </row>
    <row r="464" spans="1:21" x14ac:dyDescent="0.25">
      <c r="A464" t="s">
        <v>2735</v>
      </c>
      <c r="B464" t="s">
        <v>2736</v>
      </c>
      <c r="C464" t="s">
        <v>1240</v>
      </c>
      <c r="D464" t="s">
        <v>2282</v>
      </c>
      <c r="E464" t="s">
        <v>2283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6169</v>
      </c>
      <c r="O464" t="s">
        <v>4730</v>
      </c>
      <c r="P464" t="s">
        <v>19</v>
      </c>
      <c r="Q464" t="s">
        <v>1803</v>
      </c>
      <c r="R464" t="s">
        <v>66</v>
      </c>
      <c r="S464" t="s">
        <v>1930</v>
      </c>
      <c r="T464" t="s">
        <v>3688</v>
      </c>
      <c r="U464" t="s">
        <v>2737</v>
      </c>
    </row>
    <row r="465" spans="1:21" x14ac:dyDescent="0.25">
      <c r="A465" t="s">
        <v>2914</v>
      </c>
      <c r="B465" t="s">
        <v>2915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4628</v>
      </c>
      <c r="K465" t="s">
        <v>1480</v>
      </c>
      <c r="L465" t="s">
        <v>902</v>
      </c>
      <c r="M465" t="s">
        <v>1933</v>
      </c>
      <c r="N465" t="s">
        <v>6170</v>
      </c>
      <c r="O465" t="s">
        <v>6171</v>
      </c>
      <c r="P465" t="s">
        <v>19</v>
      </c>
      <c r="Q465" t="s">
        <v>1803</v>
      </c>
      <c r="R465" t="s">
        <v>34</v>
      </c>
      <c r="S465" t="s">
        <v>1932</v>
      </c>
      <c r="T465" t="s">
        <v>3476</v>
      </c>
      <c r="U465" t="s">
        <v>2916</v>
      </c>
    </row>
    <row r="466" spans="1:21" x14ac:dyDescent="0.25">
      <c r="A466" t="s">
        <v>5354</v>
      </c>
      <c r="B466" t="s">
        <v>5355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5142</v>
      </c>
      <c r="O466" t="s">
        <v>5135</v>
      </c>
      <c r="P466" t="s">
        <v>19</v>
      </c>
      <c r="Q466" t="s">
        <v>132</v>
      </c>
      <c r="R466" t="s">
        <v>21</v>
      </c>
      <c r="S466" t="s">
        <v>1930</v>
      </c>
      <c r="T466" t="s">
        <v>5356</v>
      </c>
      <c r="U466" t="s">
        <v>5357</v>
      </c>
    </row>
    <row r="467" spans="1:21" x14ac:dyDescent="0.25">
      <c r="A467" t="s">
        <v>2518</v>
      </c>
      <c r="B467" t="s">
        <v>2519</v>
      </c>
      <c r="C467" t="s">
        <v>1140</v>
      </c>
      <c r="D467" t="s">
        <v>1510</v>
      </c>
      <c r="E467" t="s">
        <v>2353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6172</v>
      </c>
      <c r="O467" t="s">
        <v>5632</v>
      </c>
      <c r="P467" t="s">
        <v>19</v>
      </c>
      <c r="Q467" t="s">
        <v>1213</v>
      </c>
      <c r="R467" t="s">
        <v>54</v>
      </c>
      <c r="S467" t="s">
        <v>1930</v>
      </c>
      <c r="T467" t="s">
        <v>2566</v>
      </c>
      <c r="U467" t="s">
        <v>2520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5342</v>
      </c>
      <c r="K468" t="s">
        <v>1480</v>
      </c>
      <c r="L468" t="s">
        <v>901</v>
      </c>
      <c r="M468" t="s">
        <v>1933</v>
      </c>
      <c r="N468" t="s">
        <v>6172</v>
      </c>
      <c r="O468" t="s">
        <v>6173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2689</v>
      </c>
      <c r="E469" t="s">
        <v>131</v>
      </c>
      <c r="F469" t="s">
        <v>2406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6174</v>
      </c>
      <c r="O469" t="s">
        <v>6175</v>
      </c>
      <c r="P469" t="s">
        <v>19</v>
      </c>
      <c r="Q469" t="s">
        <v>1528</v>
      </c>
      <c r="R469" t="s">
        <v>66</v>
      </c>
      <c r="S469" t="s">
        <v>1932</v>
      </c>
      <c r="T469" t="s">
        <v>5352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2406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6176</v>
      </c>
      <c r="O470" t="s">
        <v>6177</v>
      </c>
      <c r="P470" t="s">
        <v>19</v>
      </c>
      <c r="Q470" t="s">
        <v>1803</v>
      </c>
      <c r="R470" t="s">
        <v>69</v>
      </c>
      <c r="S470" t="s">
        <v>1932</v>
      </c>
      <c r="T470" t="s">
        <v>2477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4514</v>
      </c>
      <c r="D471" t="s">
        <v>2323</v>
      </c>
      <c r="E471" t="s">
        <v>131</v>
      </c>
      <c r="F471" t="s">
        <v>2406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6178</v>
      </c>
      <c r="O471" t="s">
        <v>6179</v>
      </c>
      <c r="P471" t="s">
        <v>19</v>
      </c>
      <c r="Q471" t="s">
        <v>1528</v>
      </c>
      <c r="R471" t="s">
        <v>24</v>
      </c>
      <c r="S471" t="s">
        <v>1932</v>
      </c>
      <c r="T471" t="s">
        <v>2972</v>
      </c>
      <c r="U471" t="s">
        <v>199</v>
      </c>
    </row>
    <row r="472" spans="1:21" x14ac:dyDescent="0.25">
      <c r="A472" t="s">
        <v>2267</v>
      </c>
      <c r="B472" t="s">
        <v>2268</v>
      </c>
      <c r="C472" t="s">
        <v>2578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6180</v>
      </c>
      <c r="O472" t="s">
        <v>6042</v>
      </c>
      <c r="P472" t="s">
        <v>19</v>
      </c>
      <c r="Q472" t="s">
        <v>1213</v>
      </c>
      <c r="R472" t="s">
        <v>34</v>
      </c>
      <c r="S472" t="s">
        <v>1930</v>
      </c>
      <c r="T472" t="s">
        <v>3474</v>
      </c>
      <c r="U472" t="s">
        <v>2269</v>
      </c>
    </row>
    <row r="473" spans="1:21" x14ac:dyDescent="0.25">
      <c r="A473" t="s">
        <v>1346</v>
      </c>
      <c r="B473" t="s">
        <v>1347</v>
      </c>
      <c r="C473" t="s">
        <v>4514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5143</v>
      </c>
      <c r="O473" t="s">
        <v>6181</v>
      </c>
      <c r="P473" t="s">
        <v>19</v>
      </c>
      <c r="Q473" t="s">
        <v>1195</v>
      </c>
      <c r="R473" t="s">
        <v>30</v>
      </c>
      <c r="S473" t="s">
        <v>1934</v>
      </c>
      <c r="T473" t="s">
        <v>6182</v>
      </c>
      <c r="U473" t="s">
        <v>1348</v>
      </c>
    </row>
    <row r="474" spans="1:21" x14ac:dyDescent="0.25">
      <c r="A474" t="s">
        <v>2533</v>
      </c>
      <c r="B474" t="s">
        <v>2534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5143</v>
      </c>
      <c r="O474" t="s">
        <v>6183</v>
      </c>
      <c r="P474" t="s">
        <v>19</v>
      </c>
      <c r="Q474" t="s">
        <v>1195</v>
      </c>
      <c r="R474" t="s">
        <v>24</v>
      </c>
      <c r="S474" t="s">
        <v>1932</v>
      </c>
      <c r="T474" t="s">
        <v>6184</v>
      </c>
      <c r="U474" t="s">
        <v>2535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3486</v>
      </c>
      <c r="K475" t="s">
        <v>1197</v>
      </c>
      <c r="L475" t="s">
        <v>906</v>
      </c>
      <c r="M475" t="s">
        <v>1933</v>
      </c>
      <c r="N475" t="s">
        <v>6185</v>
      </c>
      <c r="O475" t="s">
        <v>6186</v>
      </c>
      <c r="P475" t="s">
        <v>19</v>
      </c>
      <c r="Q475" t="s">
        <v>1213</v>
      </c>
      <c r="R475" t="s">
        <v>68</v>
      </c>
      <c r="S475" t="s">
        <v>1932</v>
      </c>
      <c r="T475" t="s">
        <v>5151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4767</v>
      </c>
      <c r="K476" t="s">
        <v>907</v>
      </c>
      <c r="M476" t="s">
        <v>1931</v>
      </c>
      <c r="N476" t="s">
        <v>6187</v>
      </c>
      <c r="P476" t="s">
        <v>19</v>
      </c>
      <c r="Q476" t="s">
        <v>132</v>
      </c>
      <c r="R476" t="s">
        <v>126</v>
      </c>
      <c r="S476" t="s">
        <v>1934</v>
      </c>
      <c r="T476" t="s">
        <v>3710</v>
      </c>
      <c r="U476" t="s">
        <v>655</v>
      </c>
    </row>
    <row r="477" spans="1:21" x14ac:dyDescent="0.25">
      <c r="A477" t="s">
        <v>2803</v>
      </c>
      <c r="B477" t="s">
        <v>2804</v>
      </c>
      <c r="C477" t="s">
        <v>1542</v>
      </c>
      <c r="D477" t="s">
        <v>3305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6188</v>
      </c>
      <c r="O477" t="s">
        <v>6189</v>
      </c>
      <c r="P477" t="s">
        <v>19</v>
      </c>
      <c r="Q477" t="s">
        <v>1213</v>
      </c>
      <c r="R477" t="s">
        <v>49</v>
      </c>
      <c r="S477" t="s">
        <v>1932</v>
      </c>
      <c r="T477" t="s">
        <v>4564</v>
      </c>
      <c r="U477" t="s">
        <v>2805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3522</v>
      </c>
      <c r="E478" t="s">
        <v>2353</v>
      </c>
      <c r="F478" t="s">
        <v>2406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2577</v>
      </c>
      <c r="M478" t="s">
        <v>1933</v>
      </c>
      <c r="N478" t="s">
        <v>4879</v>
      </c>
      <c r="O478" t="s">
        <v>6190</v>
      </c>
      <c r="P478" t="s">
        <v>19</v>
      </c>
      <c r="Q478" t="s">
        <v>1803</v>
      </c>
      <c r="R478" t="s">
        <v>74</v>
      </c>
      <c r="S478" t="s">
        <v>1932</v>
      </c>
      <c r="T478" t="s">
        <v>3933</v>
      </c>
      <c r="U478" t="s">
        <v>323</v>
      </c>
    </row>
    <row r="479" spans="1:21" x14ac:dyDescent="0.25">
      <c r="A479" t="s">
        <v>2845</v>
      </c>
      <c r="B479" t="s">
        <v>2846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5144</v>
      </c>
      <c r="O479" t="s">
        <v>6191</v>
      </c>
      <c r="P479" t="s">
        <v>19</v>
      </c>
      <c r="Q479" t="s">
        <v>1193</v>
      </c>
      <c r="R479" t="s">
        <v>18</v>
      </c>
      <c r="S479" t="s">
        <v>1930</v>
      </c>
      <c r="T479" t="s">
        <v>4345</v>
      </c>
      <c r="U479" t="s">
        <v>2847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2586</v>
      </c>
      <c r="E480" t="s">
        <v>131</v>
      </c>
      <c r="F480" t="s">
        <v>2406</v>
      </c>
      <c r="G480" t="s">
        <v>1805</v>
      </c>
      <c r="H480" t="s">
        <v>2025</v>
      </c>
      <c r="I480" t="s">
        <v>20</v>
      </c>
      <c r="J480" t="s">
        <v>43</v>
      </c>
      <c r="K480" t="s">
        <v>2026</v>
      </c>
      <c r="L480" t="s">
        <v>2786</v>
      </c>
      <c r="M480" t="s">
        <v>1933</v>
      </c>
      <c r="N480" t="s">
        <v>4562</v>
      </c>
      <c r="O480" t="s">
        <v>6192</v>
      </c>
      <c r="P480" t="s">
        <v>19</v>
      </c>
      <c r="Q480" t="s">
        <v>1528</v>
      </c>
      <c r="R480" t="s">
        <v>40</v>
      </c>
      <c r="S480" t="s">
        <v>1932</v>
      </c>
      <c r="T480" t="s">
        <v>4566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2943</v>
      </c>
      <c r="E481" t="s">
        <v>131</v>
      </c>
      <c r="F481" t="s">
        <v>2406</v>
      </c>
      <c r="G481" t="s">
        <v>1805</v>
      </c>
      <c r="H481" t="s">
        <v>1474</v>
      </c>
      <c r="I481" t="s">
        <v>28</v>
      </c>
      <c r="J481" t="s">
        <v>850</v>
      </c>
      <c r="K481" t="s">
        <v>2041</v>
      </c>
      <c r="L481" t="s">
        <v>1194</v>
      </c>
      <c r="M481" t="s">
        <v>1933</v>
      </c>
      <c r="N481" t="s">
        <v>6193</v>
      </c>
      <c r="O481" t="s">
        <v>6194</v>
      </c>
      <c r="P481" t="s">
        <v>19</v>
      </c>
      <c r="Q481" t="s">
        <v>1528</v>
      </c>
      <c r="R481" t="s">
        <v>40</v>
      </c>
      <c r="S481" t="s">
        <v>1932</v>
      </c>
      <c r="T481" t="s">
        <v>5353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6193</v>
      </c>
      <c r="O482" t="s">
        <v>5056</v>
      </c>
      <c r="P482" t="s">
        <v>19</v>
      </c>
      <c r="Q482" t="s">
        <v>1195</v>
      </c>
      <c r="R482" t="s">
        <v>54</v>
      </c>
      <c r="S482" t="s">
        <v>1934</v>
      </c>
      <c r="T482" t="s">
        <v>6195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2578</v>
      </c>
      <c r="D483" t="s">
        <v>4853</v>
      </c>
      <c r="E483" t="s">
        <v>2353</v>
      </c>
      <c r="F483" t="s">
        <v>2406</v>
      </c>
      <c r="G483" t="s">
        <v>658</v>
      </c>
      <c r="H483" t="s">
        <v>1475</v>
      </c>
      <c r="I483" t="s">
        <v>17</v>
      </c>
      <c r="J483" t="s">
        <v>803</v>
      </c>
      <c r="K483" t="s">
        <v>2354</v>
      </c>
      <c r="L483" t="s">
        <v>900</v>
      </c>
      <c r="M483" t="s">
        <v>1931</v>
      </c>
      <c r="N483" t="s">
        <v>6196</v>
      </c>
      <c r="O483" t="s">
        <v>6197</v>
      </c>
      <c r="P483" t="s">
        <v>25</v>
      </c>
      <c r="Q483" t="s">
        <v>1528</v>
      </c>
      <c r="R483" t="s">
        <v>34</v>
      </c>
      <c r="S483" t="s">
        <v>1932</v>
      </c>
      <c r="T483" t="s">
        <v>6198</v>
      </c>
      <c r="U483" t="s">
        <v>1183</v>
      </c>
    </row>
    <row r="484" spans="1:22" x14ac:dyDescent="0.25">
      <c r="A484" t="s">
        <v>3855</v>
      </c>
      <c r="B484" t="s">
        <v>3856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5136</v>
      </c>
      <c r="K484" t="s">
        <v>907</v>
      </c>
      <c r="M484" t="s">
        <v>1931</v>
      </c>
      <c r="N484" t="s">
        <v>6199</v>
      </c>
      <c r="P484" t="s">
        <v>19</v>
      </c>
      <c r="Q484" t="s">
        <v>132</v>
      </c>
      <c r="R484" t="s">
        <v>29</v>
      </c>
      <c r="S484" t="s">
        <v>1934</v>
      </c>
      <c r="T484" t="s">
        <v>4332</v>
      </c>
      <c r="U484" t="s">
        <v>3857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2406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6200</v>
      </c>
      <c r="O485" t="s">
        <v>6201</v>
      </c>
      <c r="Q485" t="s">
        <v>1803</v>
      </c>
      <c r="R485" t="s">
        <v>54</v>
      </c>
      <c r="S485" t="s">
        <v>1932</v>
      </c>
      <c r="T485" t="s">
        <v>3698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4518</v>
      </c>
      <c r="D486" t="s">
        <v>1229</v>
      </c>
      <c r="E486" t="s">
        <v>2449</v>
      </c>
      <c r="F486" t="s">
        <v>215</v>
      </c>
      <c r="G486" t="s">
        <v>3203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6200</v>
      </c>
      <c r="O486" t="s">
        <v>4670</v>
      </c>
      <c r="P486" t="s">
        <v>1238</v>
      </c>
      <c r="Q486" t="s">
        <v>1195</v>
      </c>
      <c r="R486" t="s">
        <v>54</v>
      </c>
      <c r="S486" t="s">
        <v>1932</v>
      </c>
      <c r="T486" t="s">
        <v>4567</v>
      </c>
      <c r="U486" t="s">
        <v>1120</v>
      </c>
    </row>
    <row r="487" spans="1:22" x14ac:dyDescent="0.25">
      <c r="A487" t="s">
        <v>3685</v>
      </c>
      <c r="B487" t="s">
        <v>3686</v>
      </c>
      <c r="D487" t="s">
        <v>885</v>
      </c>
      <c r="E487" t="s">
        <v>131</v>
      </c>
      <c r="F487" t="s">
        <v>272</v>
      </c>
      <c r="G487" t="s">
        <v>3203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6202</v>
      </c>
      <c r="O487" t="s">
        <v>6203</v>
      </c>
      <c r="P487" t="s">
        <v>2005</v>
      </c>
      <c r="Q487" t="s">
        <v>1193</v>
      </c>
      <c r="R487" t="s">
        <v>29</v>
      </c>
      <c r="S487" t="s">
        <v>1932</v>
      </c>
      <c r="T487" t="s">
        <v>4039</v>
      </c>
      <c r="U487" t="s">
        <v>3687</v>
      </c>
    </row>
    <row r="488" spans="1:22" x14ac:dyDescent="0.25">
      <c r="A488" t="s">
        <v>2270</v>
      </c>
      <c r="B488" t="s">
        <v>2271</v>
      </c>
      <c r="C488" t="s">
        <v>1240</v>
      </c>
      <c r="D488" t="s">
        <v>3665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1972</v>
      </c>
      <c r="L488" t="s">
        <v>1194</v>
      </c>
      <c r="M488" t="s">
        <v>1933</v>
      </c>
      <c r="N488" t="s">
        <v>5145</v>
      </c>
      <c r="O488" t="s">
        <v>6204</v>
      </c>
      <c r="Q488" t="s">
        <v>1803</v>
      </c>
      <c r="R488" t="s">
        <v>49</v>
      </c>
      <c r="S488" t="s">
        <v>1932</v>
      </c>
      <c r="T488" t="s">
        <v>6205</v>
      </c>
      <c r="U488" t="s">
        <v>2272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3836</v>
      </c>
      <c r="E489" t="s">
        <v>2503</v>
      </c>
      <c r="F489" t="s">
        <v>2406</v>
      </c>
      <c r="G489" t="s">
        <v>1532</v>
      </c>
      <c r="H489" t="s">
        <v>1487</v>
      </c>
      <c r="I489" t="s">
        <v>28</v>
      </c>
      <c r="J489" t="s">
        <v>43</v>
      </c>
      <c r="K489" t="s">
        <v>5358</v>
      </c>
      <c r="L489" t="s">
        <v>906</v>
      </c>
      <c r="M489" t="s">
        <v>1933</v>
      </c>
      <c r="N489" t="s">
        <v>6206</v>
      </c>
      <c r="O489" t="s">
        <v>6207</v>
      </c>
      <c r="P489" t="s">
        <v>25</v>
      </c>
      <c r="Q489" t="s">
        <v>1528</v>
      </c>
      <c r="R489" t="s">
        <v>207</v>
      </c>
      <c r="S489" t="s">
        <v>1932</v>
      </c>
      <c r="T489" t="s">
        <v>5359</v>
      </c>
      <c r="U489" t="s">
        <v>941</v>
      </c>
    </row>
    <row r="490" spans="1:22" x14ac:dyDescent="0.25">
      <c r="A490" t="s">
        <v>3370</v>
      </c>
      <c r="B490" t="s">
        <v>3371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6208</v>
      </c>
      <c r="O490" t="s">
        <v>3671</v>
      </c>
      <c r="P490" t="s">
        <v>19</v>
      </c>
      <c r="Q490" t="s">
        <v>1195</v>
      </c>
      <c r="R490" t="s">
        <v>54</v>
      </c>
      <c r="S490" t="s">
        <v>1934</v>
      </c>
      <c r="T490" t="s">
        <v>2212</v>
      </c>
      <c r="U490" t="s">
        <v>3372</v>
      </c>
    </row>
    <row r="491" spans="1:22" x14ac:dyDescent="0.25">
      <c r="A491" t="s">
        <v>168</v>
      </c>
      <c r="B491" t="s">
        <v>169</v>
      </c>
      <c r="C491" t="s">
        <v>4289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5146</v>
      </c>
      <c r="O491" t="s">
        <v>6040</v>
      </c>
      <c r="P491" t="s">
        <v>19</v>
      </c>
      <c r="Q491" t="s">
        <v>1195</v>
      </c>
      <c r="R491" t="s">
        <v>126</v>
      </c>
      <c r="S491" t="s">
        <v>1930</v>
      </c>
      <c r="T491" t="s">
        <v>3943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2282</v>
      </c>
      <c r="E492" t="s">
        <v>2353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5146</v>
      </c>
      <c r="O492" t="s">
        <v>5135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3475</v>
      </c>
      <c r="E493" t="s">
        <v>2481</v>
      </c>
      <c r="F493" t="s">
        <v>2406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6209</v>
      </c>
      <c r="O493" t="s">
        <v>6210</v>
      </c>
      <c r="P493" t="s">
        <v>19</v>
      </c>
      <c r="Q493" t="s">
        <v>1528</v>
      </c>
      <c r="R493" t="s">
        <v>74</v>
      </c>
      <c r="S493" t="s">
        <v>1932</v>
      </c>
      <c r="T493" t="s">
        <v>5360</v>
      </c>
      <c r="U493" t="s">
        <v>143</v>
      </c>
      <c r="V493" t="s">
        <v>3211</v>
      </c>
    </row>
    <row r="494" spans="1:22" x14ac:dyDescent="0.25">
      <c r="A494" t="s">
        <v>2035</v>
      </c>
      <c r="B494" t="s">
        <v>2036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6211</v>
      </c>
      <c r="K494" t="s">
        <v>1261</v>
      </c>
      <c r="L494" t="s">
        <v>902</v>
      </c>
      <c r="M494" t="s">
        <v>1933</v>
      </c>
      <c r="N494" t="s">
        <v>5147</v>
      </c>
      <c r="O494" t="s">
        <v>6212</v>
      </c>
      <c r="P494" t="s">
        <v>19</v>
      </c>
      <c r="Q494" t="s">
        <v>132</v>
      </c>
      <c r="R494" t="s">
        <v>34</v>
      </c>
      <c r="S494" t="s">
        <v>1934</v>
      </c>
      <c r="T494" t="s">
        <v>2604</v>
      </c>
      <c r="U494" t="s">
        <v>2037</v>
      </c>
    </row>
    <row r="495" spans="1:22" x14ac:dyDescent="0.25">
      <c r="A495" t="s">
        <v>2601</v>
      </c>
      <c r="B495" t="s">
        <v>2602</v>
      </c>
      <c r="C495" t="s">
        <v>2578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6213</v>
      </c>
      <c r="O495" t="s">
        <v>6214</v>
      </c>
      <c r="P495" t="s">
        <v>19</v>
      </c>
      <c r="Q495" t="s">
        <v>1213</v>
      </c>
      <c r="R495" t="s">
        <v>49</v>
      </c>
      <c r="S495" t="s">
        <v>1932</v>
      </c>
      <c r="T495" t="s">
        <v>4344</v>
      </c>
      <c r="U495" t="s">
        <v>2603</v>
      </c>
    </row>
    <row r="496" spans="1:22" x14ac:dyDescent="0.25">
      <c r="A496" t="s">
        <v>1355</v>
      </c>
      <c r="B496" t="s">
        <v>1356</v>
      </c>
      <c r="C496" t="s">
        <v>2578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6215</v>
      </c>
      <c r="O496" t="s">
        <v>6216</v>
      </c>
      <c r="P496" t="s">
        <v>19</v>
      </c>
      <c r="Q496" t="s">
        <v>1193</v>
      </c>
      <c r="R496" t="s">
        <v>18</v>
      </c>
      <c r="S496" t="s">
        <v>1934</v>
      </c>
      <c r="T496" t="s">
        <v>4884</v>
      </c>
      <c r="U496" t="s">
        <v>1357</v>
      </c>
    </row>
    <row r="497" spans="1:22" x14ac:dyDescent="0.25">
      <c r="A497" t="s">
        <v>4045</v>
      </c>
      <c r="B497" t="s">
        <v>4046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6217</v>
      </c>
      <c r="K497" t="s">
        <v>905</v>
      </c>
      <c r="L497" t="s">
        <v>906</v>
      </c>
      <c r="M497" t="s">
        <v>1933</v>
      </c>
      <c r="N497" t="s">
        <v>6215</v>
      </c>
      <c r="O497" t="s">
        <v>6218</v>
      </c>
      <c r="P497" t="s">
        <v>19</v>
      </c>
      <c r="Q497" t="s">
        <v>1195</v>
      </c>
      <c r="R497" t="s">
        <v>24</v>
      </c>
      <c r="S497" t="s">
        <v>1934</v>
      </c>
      <c r="T497" t="s">
        <v>4351</v>
      </c>
      <c r="U497" t="s">
        <v>4047</v>
      </c>
    </row>
    <row r="498" spans="1:22" x14ac:dyDescent="0.25">
      <c r="A498" t="s">
        <v>1536</v>
      </c>
      <c r="B498" t="s">
        <v>1537</v>
      </c>
      <c r="C498" t="s">
        <v>2578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2854</v>
      </c>
      <c r="K498" t="s">
        <v>1217</v>
      </c>
      <c r="L498" t="s">
        <v>899</v>
      </c>
      <c r="M498" t="s">
        <v>1933</v>
      </c>
      <c r="N498" t="s">
        <v>6215</v>
      </c>
      <c r="O498" t="s">
        <v>6219</v>
      </c>
      <c r="P498" t="s">
        <v>19</v>
      </c>
      <c r="Q498" t="s">
        <v>1835</v>
      </c>
      <c r="R498" t="s">
        <v>68</v>
      </c>
      <c r="S498" t="s">
        <v>1932</v>
      </c>
      <c r="T498" t="s">
        <v>2313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2783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2253</v>
      </c>
      <c r="L499" t="s">
        <v>1479</v>
      </c>
      <c r="M499" t="s">
        <v>1933</v>
      </c>
      <c r="N499" t="s">
        <v>6215</v>
      </c>
      <c r="O499" t="s">
        <v>5168</v>
      </c>
      <c r="P499" t="s">
        <v>19</v>
      </c>
      <c r="Q499" t="s">
        <v>1803</v>
      </c>
      <c r="R499" t="s">
        <v>207</v>
      </c>
      <c r="S499" t="s">
        <v>1932</v>
      </c>
      <c r="T499" t="s">
        <v>3067</v>
      </c>
      <c r="U499" t="s">
        <v>1864</v>
      </c>
      <c r="V499" t="s">
        <v>1255</v>
      </c>
    </row>
    <row r="500" spans="1:22" x14ac:dyDescent="0.25">
      <c r="A500" t="s">
        <v>2162</v>
      </c>
      <c r="B500" t="s">
        <v>2163</v>
      </c>
      <c r="C500" t="s">
        <v>2578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4847</v>
      </c>
      <c r="K500" t="s">
        <v>1198</v>
      </c>
      <c r="L500" t="s">
        <v>902</v>
      </c>
      <c r="M500" t="s">
        <v>1931</v>
      </c>
      <c r="N500" t="s">
        <v>6220</v>
      </c>
      <c r="P500" t="s">
        <v>19</v>
      </c>
      <c r="Q500" t="s">
        <v>132</v>
      </c>
      <c r="R500" t="s">
        <v>18</v>
      </c>
      <c r="S500" t="s">
        <v>1934</v>
      </c>
      <c r="T500" t="s">
        <v>4742</v>
      </c>
      <c r="U500" t="s">
        <v>2164</v>
      </c>
    </row>
    <row r="501" spans="1:22" x14ac:dyDescent="0.25">
      <c r="A501" t="s">
        <v>2298</v>
      </c>
      <c r="B501" t="s">
        <v>2299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6221</v>
      </c>
      <c r="O501" t="s">
        <v>6222</v>
      </c>
      <c r="P501" t="s">
        <v>19</v>
      </c>
      <c r="Q501" t="s">
        <v>1195</v>
      </c>
      <c r="R501" t="s">
        <v>49</v>
      </c>
      <c r="S501" t="s">
        <v>1934</v>
      </c>
      <c r="T501" t="s">
        <v>4892</v>
      </c>
      <c r="U501" t="s">
        <v>2300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3343</v>
      </c>
      <c r="E502" t="s">
        <v>131</v>
      </c>
      <c r="F502" t="s">
        <v>2406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5148</v>
      </c>
      <c r="O502" t="s">
        <v>6223</v>
      </c>
      <c r="P502" t="s">
        <v>19</v>
      </c>
      <c r="Q502" t="s">
        <v>1528</v>
      </c>
      <c r="R502" t="s">
        <v>52</v>
      </c>
      <c r="S502" t="s">
        <v>1932</v>
      </c>
      <c r="T502" t="s">
        <v>2004</v>
      </c>
      <c r="U502" t="s">
        <v>262</v>
      </c>
    </row>
    <row r="503" spans="1:22" x14ac:dyDescent="0.25">
      <c r="A503" t="s">
        <v>2289</v>
      </c>
      <c r="B503" t="s">
        <v>2290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5887</v>
      </c>
      <c r="K503" t="s">
        <v>903</v>
      </c>
      <c r="L503" t="s">
        <v>899</v>
      </c>
      <c r="M503" t="s">
        <v>1931</v>
      </c>
      <c r="N503" t="s">
        <v>6224</v>
      </c>
      <c r="O503" t="s">
        <v>6225</v>
      </c>
      <c r="P503" t="s">
        <v>19</v>
      </c>
      <c r="Q503" t="s">
        <v>1498</v>
      </c>
      <c r="R503" t="s">
        <v>18</v>
      </c>
      <c r="S503" t="s">
        <v>1934</v>
      </c>
      <c r="T503" t="s">
        <v>4048</v>
      </c>
      <c r="U503" t="s">
        <v>2291</v>
      </c>
    </row>
    <row r="504" spans="1:22" x14ac:dyDescent="0.25">
      <c r="A504" t="s">
        <v>3026</v>
      </c>
      <c r="B504" t="s">
        <v>3027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6226</v>
      </c>
      <c r="O504" t="s">
        <v>4060</v>
      </c>
      <c r="P504" t="s">
        <v>19</v>
      </c>
      <c r="Q504" t="s">
        <v>132</v>
      </c>
      <c r="R504" t="s">
        <v>24</v>
      </c>
      <c r="S504" t="s">
        <v>1930</v>
      </c>
      <c r="T504" t="s">
        <v>4061</v>
      </c>
      <c r="U504" t="s">
        <v>3028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3205</v>
      </c>
      <c r="E505" t="s">
        <v>2576</v>
      </c>
      <c r="F505" t="s">
        <v>2406</v>
      </c>
      <c r="G505" t="s">
        <v>657</v>
      </c>
      <c r="H505" t="s">
        <v>1527</v>
      </c>
      <c r="I505" t="s">
        <v>17</v>
      </c>
      <c r="J505" t="s">
        <v>810</v>
      </c>
      <c r="K505" t="s">
        <v>2704</v>
      </c>
      <c r="L505" t="s">
        <v>899</v>
      </c>
      <c r="M505" t="s">
        <v>1929</v>
      </c>
      <c r="N505" t="s">
        <v>6227</v>
      </c>
      <c r="O505" t="s">
        <v>6228</v>
      </c>
      <c r="P505" t="s">
        <v>19</v>
      </c>
      <c r="Q505" t="s">
        <v>1528</v>
      </c>
      <c r="R505" t="s">
        <v>44</v>
      </c>
      <c r="S505" t="s">
        <v>1932</v>
      </c>
      <c r="T505" t="s">
        <v>4341</v>
      </c>
      <c r="U505" t="s">
        <v>1624</v>
      </c>
    </row>
    <row r="506" spans="1:22" x14ac:dyDescent="0.25">
      <c r="A506" t="s">
        <v>3120</v>
      </c>
      <c r="B506" t="s">
        <v>3121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4740</v>
      </c>
      <c r="O506" t="s">
        <v>6229</v>
      </c>
      <c r="P506" t="s">
        <v>19</v>
      </c>
      <c r="Q506" t="s">
        <v>1193</v>
      </c>
      <c r="R506" t="s">
        <v>24</v>
      </c>
      <c r="S506" t="s">
        <v>1934</v>
      </c>
      <c r="T506" t="s">
        <v>2912</v>
      </c>
      <c r="U506" t="s">
        <v>3122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3301</v>
      </c>
      <c r="K507" t="s">
        <v>1246</v>
      </c>
      <c r="M507" t="s">
        <v>1931</v>
      </c>
      <c r="N507" t="s">
        <v>5149</v>
      </c>
      <c r="O507" t="s">
        <v>4054</v>
      </c>
      <c r="P507" t="s">
        <v>19</v>
      </c>
      <c r="Q507" t="s">
        <v>132</v>
      </c>
      <c r="R507" t="s">
        <v>30</v>
      </c>
      <c r="S507" t="s">
        <v>1934</v>
      </c>
      <c r="T507" t="s">
        <v>4055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4226</v>
      </c>
      <c r="E508" t="s">
        <v>2576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4885</v>
      </c>
      <c r="L508" t="s">
        <v>1194</v>
      </c>
      <c r="M508" t="s">
        <v>1929</v>
      </c>
      <c r="N508" t="s">
        <v>5150</v>
      </c>
      <c r="P508" t="s">
        <v>19</v>
      </c>
      <c r="Q508" t="s">
        <v>1528</v>
      </c>
      <c r="R508" t="s">
        <v>66</v>
      </c>
      <c r="S508" t="s">
        <v>1930</v>
      </c>
      <c r="T508" t="s">
        <v>3596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4514</v>
      </c>
      <c r="D509" t="s">
        <v>3209</v>
      </c>
      <c r="E509" t="s">
        <v>131</v>
      </c>
      <c r="F509" t="s">
        <v>2406</v>
      </c>
      <c r="G509" t="s">
        <v>657</v>
      </c>
      <c r="H509" t="s">
        <v>1475</v>
      </c>
      <c r="I509" t="s">
        <v>17</v>
      </c>
      <c r="J509" t="s">
        <v>850</v>
      </c>
      <c r="K509" t="s">
        <v>2354</v>
      </c>
      <c r="L509" t="s">
        <v>2509</v>
      </c>
      <c r="M509" t="s">
        <v>1933</v>
      </c>
      <c r="N509" t="s">
        <v>4883</v>
      </c>
      <c r="O509" t="s">
        <v>6230</v>
      </c>
      <c r="P509" t="s">
        <v>19</v>
      </c>
      <c r="Q509" t="s">
        <v>1528</v>
      </c>
      <c r="R509" t="s">
        <v>30</v>
      </c>
      <c r="S509" t="s">
        <v>1932</v>
      </c>
      <c r="T509" t="s">
        <v>4880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3301</v>
      </c>
      <c r="K510" t="s">
        <v>903</v>
      </c>
      <c r="M510" t="s">
        <v>1931</v>
      </c>
      <c r="N510" t="s">
        <v>4883</v>
      </c>
      <c r="P510" t="s">
        <v>19</v>
      </c>
      <c r="Q510" t="s">
        <v>132</v>
      </c>
      <c r="R510" t="s">
        <v>30</v>
      </c>
      <c r="S510" t="s">
        <v>1934</v>
      </c>
      <c r="T510" t="s">
        <v>4570</v>
      </c>
      <c r="U510" t="s">
        <v>828</v>
      </c>
    </row>
    <row r="511" spans="1:22" x14ac:dyDescent="0.25">
      <c r="A511" t="s">
        <v>2715</v>
      </c>
      <c r="B511" t="s">
        <v>2716</v>
      </c>
      <c r="C511" t="s">
        <v>1140</v>
      </c>
      <c r="D511" t="s">
        <v>5336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6231</v>
      </c>
      <c r="O511" t="s">
        <v>6232</v>
      </c>
      <c r="P511" t="s">
        <v>25</v>
      </c>
      <c r="Q511" t="s">
        <v>1528</v>
      </c>
      <c r="R511" t="s">
        <v>38</v>
      </c>
      <c r="S511" t="s">
        <v>1932</v>
      </c>
      <c r="T511" t="s">
        <v>3345</v>
      </c>
      <c r="U511" t="s">
        <v>2717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4302</v>
      </c>
      <c r="E512" t="s">
        <v>2449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6233</v>
      </c>
      <c r="O512" t="s">
        <v>6234</v>
      </c>
      <c r="P512" t="s">
        <v>25</v>
      </c>
      <c r="Q512" t="s">
        <v>1835</v>
      </c>
      <c r="R512" t="s">
        <v>49</v>
      </c>
      <c r="S512" t="s">
        <v>1934</v>
      </c>
      <c r="T512" t="s">
        <v>6235</v>
      </c>
      <c r="U512" t="s">
        <v>566</v>
      </c>
    </row>
    <row r="513" spans="1:21" x14ac:dyDescent="0.25">
      <c r="A513" t="s">
        <v>2498</v>
      </c>
      <c r="B513" t="s">
        <v>2499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4764</v>
      </c>
      <c r="K513" t="s">
        <v>1217</v>
      </c>
      <c r="L513" t="s">
        <v>906</v>
      </c>
      <c r="M513" t="s">
        <v>1931</v>
      </c>
      <c r="N513" t="s">
        <v>3690</v>
      </c>
      <c r="O513" t="s">
        <v>6236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2500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6237</v>
      </c>
      <c r="O514" t="s">
        <v>6057</v>
      </c>
      <c r="P514" t="s">
        <v>19</v>
      </c>
      <c r="Q514" t="s">
        <v>132</v>
      </c>
      <c r="R514" t="s">
        <v>66</v>
      </c>
      <c r="S514" t="s">
        <v>1934</v>
      </c>
      <c r="T514" t="s">
        <v>4056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2773</v>
      </c>
      <c r="E515" t="s">
        <v>2576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6238</v>
      </c>
      <c r="O515" t="s">
        <v>6239</v>
      </c>
      <c r="P515" t="s">
        <v>1238</v>
      </c>
      <c r="Q515" t="s">
        <v>1803</v>
      </c>
      <c r="R515" t="s">
        <v>49</v>
      </c>
      <c r="S515" t="s">
        <v>1934</v>
      </c>
      <c r="T515" t="s">
        <v>2785</v>
      </c>
      <c r="U515" t="s">
        <v>1042</v>
      </c>
    </row>
    <row r="516" spans="1:21" x14ac:dyDescent="0.25">
      <c r="A516" t="s">
        <v>2618</v>
      </c>
      <c r="B516" t="s">
        <v>2619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6240</v>
      </c>
      <c r="O516" t="s">
        <v>3718</v>
      </c>
      <c r="P516" t="s">
        <v>19</v>
      </c>
      <c r="Q516" t="s">
        <v>1195</v>
      </c>
      <c r="R516" t="s">
        <v>54</v>
      </c>
      <c r="S516" t="s">
        <v>1934</v>
      </c>
      <c r="T516" t="s">
        <v>2942</v>
      </c>
      <c r="U516" t="s">
        <v>2620</v>
      </c>
    </row>
    <row r="517" spans="1:21" x14ac:dyDescent="0.25">
      <c r="A517" t="s">
        <v>2977</v>
      </c>
      <c r="B517" t="s">
        <v>2978</v>
      </c>
      <c r="C517" t="s">
        <v>2578</v>
      </c>
      <c r="D517" t="s">
        <v>3665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2002</v>
      </c>
      <c r="L517" t="s">
        <v>1202</v>
      </c>
      <c r="M517" t="s">
        <v>1933</v>
      </c>
      <c r="N517" t="s">
        <v>5155</v>
      </c>
      <c r="O517" t="s">
        <v>6241</v>
      </c>
      <c r="P517" t="s">
        <v>19</v>
      </c>
      <c r="Q517" t="s">
        <v>1835</v>
      </c>
      <c r="R517" t="s">
        <v>24</v>
      </c>
      <c r="S517" t="s">
        <v>1932</v>
      </c>
      <c r="T517" t="s">
        <v>5154</v>
      </c>
      <c r="U517" t="s">
        <v>2979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2508</v>
      </c>
      <c r="E518" t="s">
        <v>2576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6242</v>
      </c>
      <c r="O518" t="s">
        <v>6243</v>
      </c>
      <c r="P518" t="s">
        <v>19</v>
      </c>
      <c r="Q518" t="s">
        <v>1528</v>
      </c>
      <c r="R518" t="s">
        <v>66</v>
      </c>
      <c r="S518" t="s">
        <v>1932</v>
      </c>
      <c r="T518" t="s">
        <v>3426</v>
      </c>
      <c r="U518" t="s">
        <v>500</v>
      </c>
    </row>
    <row r="519" spans="1:21" x14ac:dyDescent="0.25">
      <c r="A519" t="s">
        <v>3705</v>
      </c>
      <c r="B519" t="s">
        <v>3706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6244</v>
      </c>
      <c r="K519" t="s">
        <v>1526</v>
      </c>
      <c r="L519" t="s">
        <v>900</v>
      </c>
      <c r="M519" t="s">
        <v>1931</v>
      </c>
      <c r="N519" t="s">
        <v>6242</v>
      </c>
      <c r="O519" t="s">
        <v>6245</v>
      </c>
      <c r="P519" t="s">
        <v>19</v>
      </c>
      <c r="Q519" t="s">
        <v>1195</v>
      </c>
      <c r="R519" t="s">
        <v>49</v>
      </c>
      <c r="S519" t="s">
        <v>1930</v>
      </c>
      <c r="T519" t="s">
        <v>4574</v>
      </c>
      <c r="U519" t="s">
        <v>3707</v>
      </c>
    </row>
    <row r="520" spans="1:21" x14ac:dyDescent="0.25">
      <c r="A520" t="s">
        <v>2559</v>
      </c>
      <c r="B520" t="s">
        <v>2560</v>
      </c>
      <c r="C520" t="s">
        <v>2578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5156</v>
      </c>
      <c r="O520" t="s">
        <v>1484</v>
      </c>
      <c r="Q520" t="s">
        <v>132</v>
      </c>
      <c r="R520" t="s">
        <v>68</v>
      </c>
      <c r="S520" t="s">
        <v>1930</v>
      </c>
      <c r="T520" t="s">
        <v>3601</v>
      </c>
      <c r="U520" t="s">
        <v>2561</v>
      </c>
    </row>
    <row r="521" spans="1:21" x14ac:dyDescent="0.25">
      <c r="A521" t="s">
        <v>4470</v>
      </c>
      <c r="B521" t="s">
        <v>4471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5157</v>
      </c>
      <c r="O521" t="s">
        <v>4465</v>
      </c>
      <c r="P521" t="s">
        <v>19</v>
      </c>
      <c r="Q521" t="s">
        <v>132</v>
      </c>
      <c r="R521" t="s">
        <v>66</v>
      </c>
      <c r="S521" t="s">
        <v>1932</v>
      </c>
      <c r="T521" t="s">
        <v>4073</v>
      </c>
      <c r="U521" t="s">
        <v>4472</v>
      </c>
    </row>
    <row r="522" spans="1:21" x14ac:dyDescent="0.25">
      <c r="A522" t="s">
        <v>4335</v>
      </c>
      <c r="B522" t="s">
        <v>4336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5158</v>
      </c>
      <c r="O522" t="s">
        <v>6246</v>
      </c>
      <c r="Q522" t="s">
        <v>1195</v>
      </c>
      <c r="R522" t="s">
        <v>54</v>
      </c>
      <c r="S522" t="s">
        <v>1934</v>
      </c>
      <c r="T522" t="s">
        <v>2975</v>
      </c>
      <c r="U522" t="s">
        <v>4338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6247</v>
      </c>
      <c r="O523" t="s">
        <v>6248</v>
      </c>
      <c r="P523" t="s">
        <v>25</v>
      </c>
      <c r="Q523" t="s">
        <v>1835</v>
      </c>
      <c r="R523" t="s">
        <v>29</v>
      </c>
      <c r="S523" t="s">
        <v>1934</v>
      </c>
      <c r="T523" t="s">
        <v>4569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6247</v>
      </c>
      <c r="O524" t="s">
        <v>6249</v>
      </c>
      <c r="P524" t="s">
        <v>19</v>
      </c>
      <c r="Q524" t="s">
        <v>1528</v>
      </c>
      <c r="R524" t="s">
        <v>38</v>
      </c>
      <c r="S524" t="s">
        <v>1934</v>
      </c>
      <c r="T524" t="s">
        <v>3935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6247</v>
      </c>
      <c r="P525" t="s">
        <v>19</v>
      </c>
      <c r="Q525" t="s">
        <v>1213</v>
      </c>
      <c r="R525" t="s">
        <v>77</v>
      </c>
      <c r="S525" t="s">
        <v>1930</v>
      </c>
      <c r="T525" t="s">
        <v>3599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5336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6250</v>
      </c>
      <c r="O526" t="s">
        <v>6251</v>
      </c>
      <c r="P526" t="s">
        <v>25</v>
      </c>
      <c r="Q526" t="s">
        <v>1803</v>
      </c>
      <c r="R526" t="s">
        <v>38</v>
      </c>
      <c r="S526" t="s">
        <v>1930</v>
      </c>
      <c r="T526" t="s">
        <v>4343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2352</v>
      </c>
      <c r="E527" t="s">
        <v>131</v>
      </c>
      <c r="F527" t="s">
        <v>2406</v>
      </c>
      <c r="G527" t="s">
        <v>1805</v>
      </c>
      <c r="H527" t="s">
        <v>1475</v>
      </c>
      <c r="I527" t="s">
        <v>20</v>
      </c>
      <c r="J527" t="s">
        <v>810</v>
      </c>
      <c r="K527" t="s">
        <v>2002</v>
      </c>
      <c r="L527" t="s">
        <v>1479</v>
      </c>
      <c r="M527" t="s">
        <v>1933</v>
      </c>
      <c r="N527" t="s">
        <v>5159</v>
      </c>
      <c r="O527" t="s">
        <v>6252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6253</v>
      </c>
      <c r="O528" t="s">
        <v>6254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4577</v>
      </c>
      <c r="E529" t="s">
        <v>2481</v>
      </c>
      <c r="F529" t="s">
        <v>2775</v>
      </c>
      <c r="G529" t="s">
        <v>1805</v>
      </c>
      <c r="H529" t="s">
        <v>2025</v>
      </c>
      <c r="I529" t="s">
        <v>17</v>
      </c>
      <c r="J529" t="s">
        <v>805</v>
      </c>
      <c r="K529" t="s">
        <v>2253</v>
      </c>
      <c r="L529" t="s">
        <v>1973</v>
      </c>
      <c r="M529" t="s">
        <v>1929</v>
      </c>
      <c r="N529" t="s">
        <v>6255</v>
      </c>
      <c r="O529" t="s">
        <v>6256</v>
      </c>
      <c r="P529" t="s">
        <v>19</v>
      </c>
      <c r="Q529" t="s">
        <v>1528</v>
      </c>
      <c r="R529" t="s">
        <v>30</v>
      </c>
      <c r="S529" t="s">
        <v>1932</v>
      </c>
      <c r="T529" t="s">
        <v>4741</v>
      </c>
      <c r="U529" t="s">
        <v>350</v>
      </c>
      <c r="V529" t="s">
        <v>1255</v>
      </c>
    </row>
    <row r="530" spans="1:22" x14ac:dyDescent="0.25">
      <c r="A530" t="s">
        <v>2515</v>
      </c>
      <c r="B530" t="s">
        <v>2516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5160</v>
      </c>
      <c r="O530" t="s">
        <v>6257</v>
      </c>
      <c r="P530" t="s">
        <v>19</v>
      </c>
      <c r="Q530" t="s">
        <v>1195</v>
      </c>
      <c r="R530" t="s">
        <v>18</v>
      </c>
      <c r="S530" t="s">
        <v>1932</v>
      </c>
      <c r="T530" t="s">
        <v>6258</v>
      </c>
      <c r="U530" t="s">
        <v>2517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6259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3210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6260</v>
      </c>
      <c r="O532" t="s">
        <v>6261</v>
      </c>
      <c r="Q532" t="s">
        <v>132</v>
      </c>
      <c r="R532" t="s">
        <v>18</v>
      </c>
      <c r="S532" t="s">
        <v>1930</v>
      </c>
      <c r="T532" t="s">
        <v>6262</v>
      </c>
      <c r="U532" t="s">
        <v>1171</v>
      </c>
    </row>
    <row r="533" spans="1:22" x14ac:dyDescent="0.25">
      <c r="A533" t="s">
        <v>2595</v>
      </c>
      <c r="B533" t="s">
        <v>2596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6263</v>
      </c>
      <c r="O533" t="s">
        <v>6264</v>
      </c>
      <c r="P533" t="s">
        <v>19</v>
      </c>
      <c r="Q533" t="s">
        <v>1498</v>
      </c>
      <c r="R533" t="s">
        <v>29</v>
      </c>
      <c r="S533" t="s">
        <v>1932</v>
      </c>
      <c r="T533" t="s">
        <v>3863</v>
      </c>
      <c r="U533" t="s">
        <v>2597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2283</v>
      </c>
      <c r="F534" t="s">
        <v>2406</v>
      </c>
      <c r="G534" t="s">
        <v>1805</v>
      </c>
      <c r="H534" t="s">
        <v>1475</v>
      </c>
      <c r="I534" t="s">
        <v>28</v>
      </c>
      <c r="J534" t="s">
        <v>811</v>
      </c>
      <c r="K534" t="s">
        <v>2041</v>
      </c>
      <c r="L534" t="s">
        <v>1479</v>
      </c>
      <c r="M534" t="s">
        <v>1933</v>
      </c>
      <c r="N534" t="s">
        <v>6265</v>
      </c>
      <c r="O534" t="s">
        <v>6266</v>
      </c>
      <c r="P534" t="s">
        <v>2005</v>
      </c>
      <c r="Q534" t="s">
        <v>1213</v>
      </c>
      <c r="R534" t="s">
        <v>69</v>
      </c>
      <c r="S534" t="s">
        <v>1934</v>
      </c>
      <c r="T534" t="s">
        <v>3708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3073</v>
      </c>
      <c r="E535" t="s">
        <v>2449</v>
      </c>
      <c r="F535" t="s">
        <v>2406</v>
      </c>
      <c r="G535" t="s">
        <v>1805</v>
      </c>
      <c r="H535" t="s">
        <v>2025</v>
      </c>
      <c r="I535" t="s">
        <v>28</v>
      </c>
      <c r="J535" t="s">
        <v>803</v>
      </c>
      <c r="K535" t="s">
        <v>2944</v>
      </c>
      <c r="L535" t="s">
        <v>2780</v>
      </c>
      <c r="M535" t="s">
        <v>1933</v>
      </c>
      <c r="N535" t="s">
        <v>3367</v>
      </c>
      <c r="O535" t="s">
        <v>6267</v>
      </c>
      <c r="P535" t="s">
        <v>19</v>
      </c>
      <c r="Q535" t="s">
        <v>1803</v>
      </c>
      <c r="R535" t="s">
        <v>74</v>
      </c>
      <c r="S535" t="s">
        <v>1932</v>
      </c>
      <c r="T535" t="s">
        <v>3230</v>
      </c>
      <c r="U535" t="s">
        <v>347</v>
      </c>
    </row>
    <row r="536" spans="1:22" x14ac:dyDescent="0.25">
      <c r="A536" t="s">
        <v>3491</v>
      </c>
      <c r="B536" t="s">
        <v>3492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3367</v>
      </c>
      <c r="O536" t="s">
        <v>6268</v>
      </c>
      <c r="P536" t="s">
        <v>19</v>
      </c>
      <c r="Q536" t="s">
        <v>1195</v>
      </c>
      <c r="R536" t="s">
        <v>38</v>
      </c>
      <c r="S536" t="s">
        <v>1934</v>
      </c>
      <c r="T536" t="s">
        <v>6269</v>
      </c>
      <c r="U536" t="s">
        <v>3493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2024</v>
      </c>
      <c r="E537" t="s">
        <v>131</v>
      </c>
      <c r="F537" t="s">
        <v>2406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6270</v>
      </c>
      <c r="P537" t="s">
        <v>19</v>
      </c>
      <c r="Q537" t="s">
        <v>1528</v>
      </c>
      <c r="R537" t="s">
        <v>34</v>
      </c>
      <c r="S537" t="s">
        <v>1930</v>
      </c>
      <c r="T537" t="s">
        <v>2589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2406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6271</v>
      </c>
      <c r="O538" t="s">
        <v>6272</v>
      </c>
      <c r="P538" t="s">
        <v>19</v>
      </c>
      <c r="Q538" t="s">
        <v>1528</v>
      </c>
      <c r="R538" t="s">
        <v>54</v>
      </c>
      <c r="S538" t="s">
        <v>1930</v>
      </c>
      <c r="T538" t="s">
        <v>2248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3524</v>
      </c>
      <c r="E539" t="s">
        <v>1486</v>
      </c>
      <c r="F539" t="s">
        <v>215</v>
      </c>
      <c r="G539" t="s">
        <v>1805</v>
      </c>
      <c r="H539" t="s">
        <v>2025</v>
      </c>
      <c r="I539" t="s">
        <v>137</v>
      </c>
      <c r="J539" t="s">
        <v>803</v>
      </c>
      <c r="K539" t="s">
        <v>2757</v>
      </c>
      <c r="L539" t="s">
        <v>1479</v>
      </c>
      <c r="M539" t="s">
        <v>1933</v>
      </c>
      <c r="N539" t="s">
        <v>6273</v>
      </c>
      <c r="O539" t="s">
        <v>6274</v>
      </c>
      <c r="P539" t="s">
        <v>19</v>
      </c>
      <c r="Q539" t="s">
        <v>1528</v>
      </c>
      <c r="R539" t="s">
        <v>68</v>
      </c>
      <c r="S539" t="s">
        <v>1932</v>
      </c>
      <c r="T539" t="s">
        <v>2905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2328</v>
      </c>
      <c r="E540" t="s">
        <v>2283</v>
      </c>
      <c r="F540" t="s">
        <v>2406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6275</v>
      </c>
      <c r="O540" t="s">
        <v>6276</v>
      </c>
      <c r="P540" t="s">
        <v>19</v>
      </c>
      <c r="Q540" t="s">
        <v>1528</v>
      </c>
      <c r="R540" t="s">
        <v>54</v>
      </c>
      <c r="S540" t="s">
        <v>1932</v>
      </c>
      <c r="T540" t="s">
        <v>5361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2897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6277</v>
      </c>
      <c r="O541" t="s">
        <v>6278</v>
      </c>
      <c r="P541" t="s">
        <v>25</v>
      </c>
      <c r="Q541" t="s">
        <v>1193</v>
      </c>
      <c r="R541" t="s">
        <v>49</v>
      </c>
      <c r="S541" t="s">
        <v>1932</v>
      </c>
      <c r="T541" t="s">
        <v>5364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3301</v>
      </c>
      <c r="K542" t="s">
        <v>1246</v>
      </c>
      <c r="M542" t="s">
        <v>1929</v>
      </c>
      <c r="N542" t="s">
        <v>5163</v>
      </c>
      <c r="P542" t="s">
        <v>19</v>
      </c>
      <c r="Q542" t="s">
        <v>132</v>
      </c>
      <c r="R542" t="s">
        <v>18</v>
      </c>
      <c r="S542" t="s">
        <v>1930</v>
      </c>
      <c r="T542" t="s">
        <v>4064</v>
      </c>
      <c r="U542" t="s">
        <v>834</v>
      </c>
    </row>
    <row r="543" spans="1:22" x14ac:dyDescent="0.25">
      <c r="A543" t="s">
        <v>2243</v>
      </c>
      <c r="B543" t="s">
        <v>2244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5163</v>
      </c>
      <c r="O543" t="s">
        <v>6279</v>
      </c>
      <c r="P543" t="s">
        <v>25</v>
      </c>
      <c r="Q543" t="s">
        <v>1193</v>
      </c>
      <c r="R543" t="s">
        <v>40</v>
      </c>
      <c r="S543" t="s">
        <v>1932</v>
      </c>
      <c r="T543" t="s">
        <v>4572</v>
      </c>
      <c r="U543" t="s">
        <v>2245</v>
      </c>
    </row>
    <row r="544" spans="1:22" x14ac:dyDescent="0.25">
      <c r="A544" t="s">
        <v>2013</v>
      </c>
      <c r="B544" t="s">
        <v>2014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5164</v>
      </c>
      <c r="O544" t="s">
        <v>6280</v>
      </c>
      <c r="P544" t="s">
        <v>19</v>
      </c>
      <c r="Q544" t="s">
        <v>1193</v>
      </c>
      <c r="R544" t="s">
        <v>18</v>
      </c>
      <c r="S544" t="s">
        <v>1932</v>
      </c>
      <c r="T544" t="s">
        <v>6281</v>
      </c>
      <c r="U544" t="s">
        <v>2015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3262</v>
      </c>
      <c r="K545" t="s">
        <v>1543</v>
      </c>
      <c r="L545" t="s">
        <v>902</v>
      </c>
      <c r="M545" t="s">
        <v>1931</v>
      </c>
      <c r="N545" t="s">
        <v>5166</v>
      </c>
      <c r="O545" t="s">
        <v>1136</v>
      </c>
      <c r="Q545" t="s">
        <v>132</v>
      </c>
      <c r="R545" t="s">
        <v>24</v>
      </c>
      <c r="S545" t="s">
        <v>1934</v>
      </c>
      <c r="T545" t="s">
        <v>4588</v>
      </c>
      <c r="U545" t="s">
        <v>1790</v>
      </c>
    </row>
    <row r="546" spans="1:21" x14ac:dyDescent="0.25">
      <c r="A546" t="s">
        <v>2468</v>
      </c>
      <c r="B546" t="s">
        <v>2469</v>
      </c>
      <c r="C546" t="s">
        <v>2578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4891</v>
      </c>
      <c r="P546" t="s">
        <v>19</v>
      </c>
      <c r="Q546" t="s">
        <v>1193</v>
      </c>
      <c r="R546" t="s">
        <v>44</v>
      </c>
      <c r="S546" t="s">
        <v>1934</v>
      </c>
      <c r="T546" t="s">
        <v>2212</v>
      </c>
      <c r="U546" t="s">
        <v>2470</v>
      </c>
    </row>
    <row r="547" spans="1:21" x14ac:dyDescent="0.25">
      <c r="A547" t="s">
        <v>2527</v>
      </c>
      <c r="B547" t="s">
        <v>2528</v>
      </c>
      <c r="C547" t="s">
        <v>1240</v>
      </c>
      <c r="D547" t="s">
        <v>2631</v>
      </c>
      <c r="E547" t="s">
        <v>2721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6282</v>
      </c>
      <c r="O547" t="s">
        <v>6283</v>
      </c>
      <c r="P547" t="s">
        <v>25</v>
      </c>
      <c r="Q547" t="s">
        <v>1803</v>
      </c>
      <c r="R547" t="s">
        <v>66</v>
      </c>
      <c r="S547" t="s">
        <v>1932</v>
      </c>
      <c r="T547" t="s">
        <v>4743</v>
      </c>
      <c r="U547" t="s">
        <v>2529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6284</v>
      </c>
      <c r="O548" t="s">
        <v>6285</v>
      </c>
      <c r="P548" t="s">
        <v>19</v>
      </c>
      <c r="Q548" t="s">
        <v>1193</v>
      </c>
      <c r="R548" t="s">
        <v>66</v>
      </c>
      <c r="S548" t="s">
        <v>1934</v>
      </c>
      <c r="T548" t="s">
        <v>4747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3993</v>
      </c>
      <c r="E549" t="s">
        <v>1486</v>
      </c>
      <c r="F549" t="s">
        <v>2406</v>
      </c>
      <c r="G549" t="s">
        <v>1805</v>
      </c>
      <c r="H549" t="s">
        <v>2025</v>
      </c>
      <c r="I549" t="s">
        <v>28</v>
      </c>
      <c r="J549" t="s">
        <v>811</v>
      </c>
      <c r="K549" t="s">
        <v>2405</v>
      </c>
      <c r="L549" t="s">
        <v>1481</v>
      </c>
      <c r="M549" t="s">
        <v>1933</v>
      </c>
      <c r="N549" t="s">
        <v>6284</v>
      </c>
      <c r="O549" t="s">
        <v>6286</v>
      </c>
      <c r="P549" t="s">
        <v>25</v>
      </c>
      <c r="Q549" t="s">
        <v>1528</v>
      </c>
      <c r="R549" t="s">
        <v>207</v>
      </c>
      <c r="S549" t="s">
        <v>1932</v>
      </c>
      <c r="T549" t="s">
        <v>3539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2690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2507</v>
      </c>
      <c r="L550" t="s">
        <v>899</v>
      </c>
      <c r="M550" t="s">
        <v>1933</v>
      </c>
      <c r="N550" t="s">
        <v>6287</v>
      </c>
      <c r="O550" t="s">
        <v>6143</v>
      </c>
      <c r="P550" t="s">
        <v>19</v>
      </c>
      <c r="Q550" t="s">
        <v>1528</v>
      </c>
      <c r="R550" t="s">
        <v>34</v>
      </c>
      <c r="S550" t="s">
        <v>1932</v>
      </c>
      <c r="T550" t="s">
        <v>2974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2578</v>
      </c>
      <c r="D551" t="s">
        <v>1834</v>
      </c>
      <c r="E551" t="s">
        <v>2283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6288</v>
      </c>
      <c r="O551" t="s">
        <v>5036</v>
      </c>
      <c r="P551" t="s">
        <v>19</v>
      </c>
      <c r="Q551" t="s">
        <v>1803</v>
      </c>
      <c r="R551" t="s">
        <v>66</v>
      </c>
      <c r="S551" t="s">
        <v>1932</v>
      </c>
      <c r="T551" t="s">
        <v>3595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2828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5783</v>
      </c>
      <c r="K552" t="s">
        <v>1493</v>
      </c>
      <c r="L552" t="s">
        <v>1481</v>
      </c>
      <c r="M552" t="s">
        <v>1933</v>
      </c>
      <c r="N552" t="s">
        <v>6289</v>
      </c>
      <c r="O552" t="s">
        <v>6290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2418</v>
      </c>
      <c r="B553" t="s">
        <v>2418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6289</v>
      </c>
      <c r="O553" t="s">
        <v>6291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2419</v>
      </c>
    </row>
    <row r="554" spans="1:21" x14ac:dyDescent="0.25">
      <c r="A554" t="s">
        <v>2471</v>
      </c>
      <c r="B554" t="s">
        <v>2472</v>
      </c>
      <c r="C554" t="s">
        <v>4289</v>
      </c>
      <c r="D554" t="s">
        <v>2631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6289</v>
      </c>
      <c r="O554" t="s">
        <v>6292</v>
      </c>
      <c r="P554" t="s">
        <v>1238</v>
      </c>
      <c r="Q554" t="s">
        <v>1498</v>
      </c>
      <c r="R554" t="s">
        <v>74</v>
      </c>
      <c r="S554" t="s">
        <v>1930</v>
      </c>
      <c r="T554" t="s">
        <v>3425</v>
      </c>
      <c r="U554" t="s">
        <v>2473</v>
      </c>
    </row>
    <row r="555" spans="1:21" x14ac:dyDescent="0.25">
      <c r="A555" t="s">
        <v>2729</v>
      </c>
      <c r="B555" t="s">
        <v>2730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6289</v>
      </c>
      <c r="O555" t="s">
        <v>6293</v>
      </c>
      <c r="P555" t="s">
        <v>19</v>
      </c>
      <c r="Q555" t="s">
        <v>1193</v>
      </c>
      <c r="R555" t="s">
        <v>52</v>
      </c>
      <c r="S555" t="s">
        <v>1934</v>
      </c>
      <c r="T555" t="s">
        <v>3379</v>
      </c>
      <c r="U555" t="s">
        <v>2731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4013</v>
      </c>
      <c r="E556" t="s">
        <v>2353</v>
      </c>
      <c r="F556" t="s">
        <v>2406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6294</v>
      </c>
      <c r="O556" t="s">
        <v>6295</v>
      </c>
      <c r="P556" t="s">
        <v>19</v>
      </c>
      <c r="Q556" t="s">
        <v>1835</v>
      </c>
      <c r="R556" t="s">
        <v>18</v>
      </c>
      <c r="S556" t="s">
        <v>1930</v>
      </c>
      <c r="T556" t="s">
        <v>6296</v>
      </c>
      <c r="U556" t="s">
        <v>1314</v>
      </c>
    </row>
    <row r="557" spans="1:21" x14ac:dyDescent="0.25">
      <c r="A557" t="s">
        <v>1989</v>
      </c>
      <c r="B557" t="s">
        <v>1990</v>
      </c>
      <c r="C557" t="s">
        <v>4514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2218</v>
      </c>
      <c r="L557" t="s">
        <v>899</v>
      </c>
      <c r="M557" t="s">
        <v>1931</v>
      </c>
      <c r="N557" t="s">
        <v>6297</v>
      </c>
      <c r="O557" t="s">
        <v>6298</v>
      </c>
      <c r="P557" t="s">
        <v>19</v>
      </c>
      <c r="Q557" t="s">
        <v>1213</v>
      </c>
      <c r="R557" t="s">
        <v>54</v>
      </c>
      <c r="S557" t="s">
        <v>1930</v>
      </c>
      <c r="T557" t="s">
        <v>6299</v>
      </c>
      <c r="U557" t="s">
        <v>1991</v>
      </c>
    </row>
    <row r="558" spans="1:21" x14ac:dyDescent="0.25">
      <c r="A558" t="s">
        <v>4352</v>
      </c>
      <c r="B558" t="s">
        <v>4353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4402</v>
      </c>
      <c r="K558" t="s">
        <v>903</v>
      </c>
      <c r="L558" t="s">
        <v>900</v>
      </c>
      <c r="M558" t="s">
        <v>1931</v>
      </c>
      <c r="N558" t="s">
        <v>5169</v>
      </c>
      <c r="O558" t="s">
        <v>5612</v>
      </c>
      <c r="P558" t="s">
        <v>19</v>
      </c>
      <c r="Q558" t="s">
        <v>1193</v>
      </c>
      <c r="R558" t="s">
        <v>21</v>
      </c>
      <c r="S558" t="s">
        <v>1934</v>
      </c>
      <c r="T558" t="s">
        <v>4337</v>
      </c>
      <c r="U558" t="s">
        <v>4354</v>
      </c>
    </row>
    <row r="559" spans="1:21" x14ac:dyDescent="0.25">
      <c r="A559" t="s">
        <v>1998</v>
      </c>
      <c r="B559" t="s">
        <v>1999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3862</v>
      </c>
      <c r="K559" t="s">
        <v>1261</v>
      </c>
      <c r="M559" t="s">
        <v>1931</v>
      </c>
      <c r="N559" t="s">
        <v>5170</v>
      </c>
      <c r="O559" t="s">
        <v>5370</v>
      </c>
      <c r="P559" t="s">
        <v>19</v>
      </c>
      <c r="Q559" t="s">
        <v>1195</v>
      </c>
      <c r="R559" t="s">
        <v>38</v>
      </c>
      <c r="S559" t="s">
        <v>1934</v>
      </c>
      <c r="T559" t="s">
        <v>5371</v>
      </c>
      <c r="U559" t="s">
        <v>2000</v>
      </c>
    </row>
    <row r="560" spans="1:21" x14ac:dyDescent="0.25">
      <c r="A560" t="s">
        <v>1068</v>
      </c>
      <c r="B560" t="s">
        <v>1069</v>
      </c>
      <c r="D560" t="s">
        <v>2774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5171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3939</v>
      </c>
      <c r="U560" t="s">
        <v>1070</v>
      </c>
    </row>
    <row r="561" spans="1:22" x14ac:dyDescent="0.25">
      <c r="A561" t="s">
        <v>4893</v>
      </c>
      <c r="B561" t="s">
        <v>4894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3862</v>
      </c>
      <c r="K561" t="s">
        <v>907</v>
      </c>
      <c r="M561" t="s">
        <v>1931</v>
      </c>
      <c r="N561" t="s">
        <v>5363</v>
      </c>
      <c r="P561" t="s">
        <v>19</v>
      </c>
      <c r="Q561" t="s">
        <v>132</v>
      </c>
      <c r="R561" t="s">
        <v>69</v>
      </c>
      <c r="S561" t="s">
        <v>1934</v>
      </c>
      <c r="T561" t="s">
        <v>2703</v>
      </c>
      <c r="U561" t="s">
        <v>4895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2406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5172</v>
      </c>
      <c r="O562" t="s">
        <v>6300</v>
      </c>
      <c r="P562" t="s">
        <v>19</v>
      </c>
      <c r="Q562" t="s">
        <v>1528</v>
      </c>
      <c r="R562" t="s">
        <v>34</v>
      </c>
      <c r="S562" t="s">
        <v>1932</v>
      </c>
      <c r="T562" t="s">
        <v>5167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6301</v>
      </c>
      <c r="O563" t="s">
        <v>2841</v>
      </c>
      <c r="P563" t="s">
        <v>25</v>
      </c>
      <c r="Q563" t="s">
        <v>1528</v>
      </c>
      <c r="R563" t="s">
        <v>38</v>
      </c>
      <c r="S563" t="s">
        <v>1932</v>
      </c>
      <c r="T563" t="s">
        <v>2825</v>
      </c>
      <c r="U563" t="s">
        <v>509</v>
      </c>
    </row>
    <row r="564" spans="1:22" x14ac:dyDescent="0.25">
      <c r="A564" t="s">
        <v>2896</v>
      </c>
      <c r="B564" t="s">
        <v>2895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4213</v>
      </c>
      <c r="K564" t="s">
        <v>904</v>
      </c>
      <c r="L564" t="s">
        <v>900</v>
      </c>
      <c r="M564" t="s">
        <v>1931</v>
      </c>
      <c r="N564" t="s">
        <v>5173</v>
      </c>
      <c r="O564" t="s">
        <v>6302</v>
      </c>
      <c r="Q564" t="s">
        <v>132</v>
      </c>
      <c r="R564" t="s">
        <v>18</v>
      </c>
      <c r="S564" t="s">
        <v>1934</v>
      </c>
      <c r="T564" t="s">
        <v>4350</v>
      </c>
      <c r="U564" t="s">
        <v>2894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2288</v>
      </c>
      <c r="L565" t="s">
        <v>1194</v>
      </c>
      <c r="M565" t="s">
        <v>1933</v>
      </c>
      <c r="N565" t="s">
        <v>6303</v>
      </c>
      <c r="O565" t="s">
        <v>2790</v>
      </c>
      <c r="P565" t="s">
        <v>25</v>
      </c>
      <c r="Q565" t="s">
        <v>1835</v>
      </c>
      <c r="R565" t="s">
        <v>68</v>
      </c>
      <c r="S565" t="s">
        <v>1934</v>
      </c>
      <c r="T565" t="s">
        <v>6304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3115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2002</v>
      </c>
      <c r="L566" t="s">
        <v>1206</v>
      </c>
      <c r="M566" t="s">
        <v>1931</v>
      </c>
      <c r="N566" t="s">
        <v>6305</v>
      </c>
      <c r="O566" t="s">
        <v>6306</v>
      </c>
      <c r="P566" t="s">
        <v>19</v>
      </c>
      <c r="Q566" t="s">
        <v>1528</v>
      </c>
      <c r="R566" t="s">
        <v>21</v>
      </c>
      <c r="S566" t="s">
        <v>1930</v>
      </c>
      <c r="T566" t="s">
        <v>2754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3582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6307</v>
      </c>
      <c r="O567" t="s">
        <v>6308</v>
      </c>
      <c r="P567" t="s">
        <v>19</v>
      </c>
      <c r="Q567" t="s">
        <v>1528</v>
      </c>
      <c r="R567" t="s">
        <v>66</v>
      </c>
      <c r="S567" t="s">
        <v>1930</v>
      </c>
      <c r="T567" t="s">
        <v>6309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2001</v>
      </c>
      <c r="M568" t="s">
        <v>1931</v>
      </c>
      <c r="N568" t="s">
        <v>6310</v>
      </c>
      <c r="O568" t="s">
        <v>6311</v>
      </c>
      <c r="P568" t="s">
        <v>19</v>
      </c>
      <c r="Q568" t="s">
        <v>1528</v>
      </c>
      <c r="R568" t="s">
        <v>18</v>
      </c>
      <c r="S568" t="s">
        <v>1934</v>
      </c>
      <c r="T568" t="s">
        <v>2006</v>
      </c>
      <c r="U568" t="s">
        <v>512</v>
      </c>
    </row>
    <row r="569" spans="1:22" x14ac:dyDescent="0.25">
      <c r="A569" t="s">
        <v>2934</v>
      </c>
      <c r="B569" t="s">
        <v>2935</v>
      </c>
      <c r="D569" t="s">
        <v>2545</v>
      </c>
      <c r="E569" t="s">
        <v>2576</v>
      </c>
      <c r="F569" t="s">
        <v>215</v>
      </c>
      <c r="G569" t="s">
        <v>1805</v>
      </c>
      <c r="H569" t="s">
        <v>2025</v>
      </c>
      <c r="I569" t="s">
        <v>17</v>
      </c>
      <c r="J569" t="s">
        <v>843</v>
      </c>
      <c r="K569" t="s">
        <v>2384</v>
      </c>
      <c r="L569" t="s">
        <v>1502</v>
      </c>
      <c r="M569" t="s">
        <v>1929</v>
      </c>
      <c r="N569" t="s">
        <v>6310</v>
      </c>
      <c r="O569" t="s">
        <v>6312</v>
      </c>
      <c r="P569" t="s">
        <v>19</v>
      </c>
      <c r="Q569" t="s">
        <v>1803</v>
      </c>
      <c r="R569" t="s">
        <v>54</v>
      </c>
      <c r="S569" t="s">
        <v>1930</v>
      </c>
      <c r="T569" t="s">
        <v>5175</v>
      </c>
      <c r="U569" t="s">
        <v>2936</v>
      </c>
    </row>
    <row r="570" spans="1:22" x14ac:dyDescent="0.25">
      <c r="A570" t="s">
        <v>2356</v>
      </c>
      <c r="B570" t="s">
        <v>2357</v>
      </c>
      <c r="C570" t="s">
        <v>4289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5367</v>
      </c>
      <c r="O570" t="s">
        <v>6313</v>
      </c>
      <c r="P570" t="s">
        <v>25</v>
      </c>
      <c r="Q570" t="s">
        <v>1803</v>
      </c>
      <c r="R570" t="s">
        <v>77</v>
      </c>
      <c r="S570" t="s">
        <v>1932</v>
      </c>
      <c r="T570" t="s">
        <v>4468</v>
      </c>
      <c r="U570" t="s">
        <v>2358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2283</v>
      </c>
      <c r="F571" t="s">
        <v>2406</v>
      </c>
      <c r="G571" t="s">
        <v>1805</v>
      </c>
      <c r="H571" t="s">
        <v>1487</v>
      </c>
      <c r="I571" t="s">
        <v>17</v>
      </c>
      <c r="J571" t="s">
        <v>808</v>
      </c>
      <c r="K571" t="s">
        <v>2354</v>
      </c>
      <c r="L571" t="s">
        <v>1497</v>
      </c>
      <c r="M571" t="s">
        <v>1929</v>
      </c>
      <c r="N571" t="s">
        <v>6314</v>
      </c>
      <c r="O571" t="s">
        <v>6315</v>
      </c>
      <c r="P571" t="s">
        <v>1238</v>
      </c>
      <c r="Q571" t="s">
        <v>1803</v>
      </c>
      <c r="R571" t="s">
        <v>34</v>
      </c>
      <c r="S571" t="s">
        <v>1930</v>
      </c>
      <c r="T571" t="s">
        <v>2976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2485</v>
      </c>
      <c r="E572" t="s">
        <v>2449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6316</v>
      </c>
      <c r="O572" t="s">
        <v>6317</v>
      </c>
      <c r="P572" t="s">
        <v>25</v>
      </c>
      <c r="Q572" t="s">
        <v>1803</v>
      </c>
      <c r="R572" t="s">
        <v>73</v>
      </c>
      <c r="S572" t="s">
        <v>1930</v>
      </c>
      <c r="T572" t="s">
        <v>5368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2406</v>
      </c>
      <c r="G573" t="s">
        <v>1805</v>
      </c>
      <c r="H573" t="s">
        <v>1474</v>
      </c>
      <c r="I573" t="s">
        <v>28</v>
      </c>
      <c r="J573" t="s">
        <v>5390</v>
      </c>
      <c r="K573" t="s">
        <v>1559</v>
      </c>
      <c r="L573" t="s">
        <v>906</v>
      </c>
      <c r="M573" t="s">
        <v>1929</v>
      </c>
      <c r="N573" t="s">
        <v>4744</v>
      </c>
      <c r="O573" t="s">
        <v>5607</v>
      </c>
      <c r="P573" t="s">
        <v>19</v>
      </c>
      <c r="Q573" t="s">
        <v>1835</v>
      </c>
      <c r="R573" t="s">
        <v>66</v>
      </c>
      <c r="S573" t="s">
        <v>1930</v>
      </c>
      <c r="T573" t="s">
        <v>3123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4289</v>
      </c>
      <c r="D574" t="s">
        <v>5365</v>
      </c>
      <c r="E574" t="s">
        <v>4901</v>
      </c>
      <c r="F574" t="s">
        <v>2775</v>
      </c>
      <c r="G574" t="s">
        <v>1805</v>
      </c>
      <c r="H574" t="s">
        <v>2386</v>
      </c>
      <c r="I574" t="s">
        <v>17</v>
      </c>
      <c r="J574" t="s">
        <v>809</v>
      </c>
      <c r="K574" t="s">
        <v>4314</v>
      </c>
      <c r="L574" t="s">
        <v>2949</v>
      </c>
      <c r="M574" t="s">
        <v>1929</v>
      </c>
      <c r="N574" t="s">
        <v>4744</v>
      </c>
      <c r="O574" t="s">
        <v>6318</v>
      </c>
      <c r="P574" t="s">
        <v>19</v>
      </c>
      <c r="Q574" t="s">
        <v>1528</v>
      </c>
      <c r="R574" t="s">
        <v>30</v>
      </c>
      <c r="S574" t="s">
        <v>1930</v>
      </c>
      <c r="T574" t="s">
        <v>5366</v>
      </c>
      <c r="U574" t="s">
        <v>1192</v>
      </c>
      <c r="V574" t="s">
        <v>1255</v>
      </c>
    </row>
    <row r="575" spans="1:22" x14ac:dyDescent="0.25">
      <c r="A575" t="s">
        <v>3868</v>
      </c>
      <c r="B575" t="s">
        <v>3869</v>
      </c>
      <c r="C575" t="s">
        <v>1240</v>
      </c>
      <c r="D575" t="s">
        <v>4813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4744</v>
      </c>
      <c r="O575" t="s">
        <v>6319</v>
      </c>
      <c r="Q575" t="s">
        <v>1195</v>
      </c>
      <c r="R575" t="s">
        <v>40</v>
      </c>
      <c r="S575" t="s">
        <v>1934</v>
      </c>
      <c r="T575" t="s">
        <v>4576</v>
      </c>
      <c r="U575" t="s">
        <v>3870</v>
      </c>
    </row>
    <row r="576" spans="1:22" x14ac:dyDescent="0.25">
      <c r="A576" t="s">
        <v>2310</v>
      </c>
      <c r="B576" t="s">
        <v>2311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3862</v>
      </c>
      <c r="K576" t="s">
        <v>1246</v>
      </c>
      <c r="M576" t="s">
        <v>1931</v>
      </c>
      <c r="N576" t="s">
        <v>6320</v>
      </c>
      <c r="Q576" t="s">
        <v>132</v>
      </c>
      <c r="R576" t="s">
        <v>38</v>
      </c>
      <c r="S576" t="s">
        <v>1934</v>
      </c>
      <c r="T576" t="s">
        <v>6321</v>
      </c>
      <c r="U576" t="s">
        <v>2312</v>
      </c>
    </row>
    <row r="577" spans="1:21" x14ac:dyDescent="0.25">
      <c r="A577" t="s">
        <v>2336</v>
      </c>
      <c r="B577" t="s">
        <v>2337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5764</v>
      </c>
      <c r="K577" t="s">
        <v>907</v>
      </c>
      <c r="L577" t="s">
        <v>902</v>
      </c>
      <c r="M577" t="s">
        <v>1933</v>
      </c>
      <c r="N577" t="s">
        <v>6322</v>
      </c>
      <c r="O577" t="s">
        <v>6323</v>
      </c>
      <c r="P577" t="s">
        <v>19</v>
      </c>
      <c r="Q577" t="s">
        <v>1213</v>
      </c>
      <c r="R577" t="s">
        <v>30</v>
      </c>
      <c r="S577" t="s">
        <v>1930</v>
      </c>
      <c r="T577" t="s">
        <v>2212</v>
      </c>
      <c r="U577" t="s">
        <v>2338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4713</v>
      </c>
      <c r="K578" t="s">
        <v>1261</v>
      </c>
      <c r="L578" t="s">
        <v>1202</v>
      </c>
      <c r="M578" t="s">
        <v>1929</v>
      </c>
      <c r="N578" t="s">
        <v>6324</v>
      </c>
      <c r="O578" t="s">
        <v>6325</v>
      </c>
      <c r="P578" t="s">
        <v>19</v>
      </c>
      <c r="Q578" t="s">
        <v>1498</v>
      </c>
      <c r="R578" t="s">
        <v>66</v>
      </c>
      <c r="S578" t="s">
        <v>1930</v>
      </c>
      <c r="T578" t="s">
        <v>3703</v>
      </c>
      <c r="U578" t="s">
        <v>1010</v>
      </c>
    </row>
    <row r="579" spans="1:21" x14ac:dyDescent="0.25">
      <c r="A579" t="s">
        <v>3165</v>
      </c>
      <c r="B579" t="s">
        <v>3166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6324</v>
      </c>
      <c r="O579" t="s">
        <v>6326</v>
      </c>
      <c r="Q579" t="s">
        <v>1193</v>
      </c>
      <c r="R579" t="s">
        <v>77</v>
      </c>
      <c r="S579" t="s">
        <v>1932</v>
      </c>
      <c r="T579" t="s">
        <v>3542</v>
      </c>
      <c r="U579" t="s">
        <v>3167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2406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6327</v>
      </c>
      <c r="O580" t="s">
        <v>6328</v>
      </c>
      <c r="P580" t="s">
        <v>19</v>
      </c>
      <c r="Q580" t="s">
        <v>1528</v>
      </c>
      <c r="R580" t="s">
        <v>54</v>
      </c>
      <c r="S580" t="s">
        <v>1932</v>
      </c>
      <c r="T580" t="s">
        <v>4469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2707</v>
      </c>
      <c r="E581" t="s">
        <v>2503</v>
      </c>
      <c r="F581" t="s">
        <v>2406</v>
      </c>
      <c r="G581" t="s">
        <v>1805</v>
      </c>
      <c r="H581" t="s">
        <v>2025</v>
      </c>
      <c r="I581" t="s">
        <v>137</v>
      </c>
      <c r="J581" t="s">
        <v>807</v>
      </c>
      <c r="K581" t="s">
        <v>2385</v>
      </c>
      <c r="L581" t="s">
        <v>2577</v>
      </c>
      <c r="M581" t="s">
        <v>1929</v>
      </c>
      <c r="N581" t="s">
        <v>4896</v>
      </c>
      <c r="O581" t="s">
        <v>6329</v>
      </c>
      <c r="P581" t="s">
        <v>19</v>
      </c>
      <c r="Q581" t="s">
        <v>1528</v>
      </c>
      <c r="R581" t="s">
        <v>18</v>
      </c>
      <c r="S581" t="s">
        <v>1930</v>
      </c>
      <c r="T581" t="s">
        <v>3346</v>
      </c>
      <c r="U581" t="s">
        <v>796</v>
      </c>
    </row>
    <row r="582" spans="1:21" x14ac:dyDescent="0.25">
      <c r="A582" t="s">
        <v>2521</v>
      </c>
      <c r="B582" t="s">
        <v>2521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1971</v>
      </c>
      <c r="L582" t="s">
        <v>1202</v>
      </c>
      <c r="M582" t="s">
        <v>1929</v>
      </c>
      <c r="N582" t="s">
        <v>6330</v>
      </c>
      <c r="O582" t="s">
        <v>6331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2522</v>
      </c>
    </row>
    <row r="583" spans="1:21" x14ac:dyDescent="0.25">
      <c r="A583" t="s">
        <v>3699</v>
      </c>
      <c r="B583" t="s">
        <v>3700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6332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5372</v>
      </c>
      <c r="U583" t="s">
        <v>3701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2024</v>
      </c>
      <c r="E584" t="s">
        <v>2576</v>
      </c>
      <c r="F584" t="s">
        <v>2406</v>
      </c>
      <c r="G584" t="s">
        <v>1532</v>
      </c>
      <c r="H584" t="s">
        <v>1487</v>
      </c>
      <c r="I584" t="s">
        <v>17</v>
      </c>
      <c r="J584" t="s">
        <v>841</v>
      </c>
      <c r="K584" t="s">
        <v>2002</v>
      </c>
      <c r="L584" t="s">
        <v>1256</v>
      </c>
      <c r="M584" t="s">
        <v>1933</v>
      </c>
      <c r="N584" t="s">
        <v>6333</v>
      </c>
      <c r="O584" t="s">
        <v>6334</v>
      </c>
      <c r="P584" t="s">
        <v>19</v>
      </c>
      <c r="Q584" t="s">
        <v>1528</v>
      </c>
      <c r="R584" t="s">
        <v>30</v>
      </c>
      <c r="S584" t="s">
        <v>1932</v>
      </c>
      <c r="T584" t="s">
        <v>2899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4704</v>
      </c>
      <c r="K585" t="s">
        <v>1198</v>
      </c>
      <c r="L585" t="s">
        <v>900</v>
      </c>
      <c r="M585" t="s">
        <v>1929</v>
      </c>
      <c r="N585" t="s">
        <v>6335</v>
      </c>
      <c r="O585" t="s">
        <v>6336</v>
      </c>
      <c r="P585" t="s">
        <v>19</v>
      </c>
      <c r="Q585" t="s">
        <v>1193</v>
      </c>
      <c r="R585" t="s">
        <v>44</v>
      </c>
      <c r="S585" t="s">
        <v>1930</v>
      </c>
      <c r="T585" t="s">
        <v>4900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4514</v>
      </c>
      <c r="D586" t="s">
        <v>228</v>
      </c>
      <c r="E586" t="s">
        <v>2283</v>
      </c>
      <c r="F586" t="s">
        <v>215</v>
      </c>
      <c r="G586" t="s">
        <v>1805</v>
      </c>
      <c r="H586" t="s">
        <v>132</v>
      </c>
      <c r="I586" t="s">
        <v>17</v>
      </c>
      <c r="J586" t="s">
        <v>6106</v>
      </c>
      <c r="K586" t="s">
        <v>2385</v>
      </c>
      <c r="L586" t="s">
        <v>2027</v>
      </c>
      <c r="M586" t="s">
        <v>1931</v>
      </c>
      <c r="N586" t="s">
        <v>4897</v>
      </c>
      <c r="O586" t="s">
        <v>6337</v>
      </c>
      <c r="P586" t="s">
        <v>19</v>
      </c>
      <c r="Q586" t="s">
        <v>132</v>
      </c>
      <c r="R586" t="s">
        <v>49</v>
      </c>
      <c r="S586" t="s">
        <v>1934</v>
      </c>
      <c r="T586" t="s">
        <v>4478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4391</v>
      </c>
      <c r="K587" t="s">
        <v>905</v>
      </c>
      <c r="M587" t="s">
        <v>1931</v>
      </c>
      <c r="N587" t="s">
        <v>4745</v>
      </c>
      <c r="P587" t="s">
        <v>19</v>
      </c>
      <c r="Q587" t="s">
        <v>132</v>
      </c>
      <c r="R587" t="s">
        <v>54</v>
      </c>
      <c r="S587" t="s">
        <v>1934</v>
      </c>
      <c r="T587" t="s">
        <v>4059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2945</v>
      </c>
      <c r="E588" t="s">
        <v>1486</v>
      </c>
      <c r="F588" t="s">
        <v>2406</v>
      </c>
      <c r="G588" t="s">
        <v>1805</v>
      </c>
      <c r="H588" t="s">
        <v>1487</v>
      </c>
      <c r="I588" t="s">
        <v>1234</v>
      </c>
      <c r="J588" t="s">
        <v>803</v>
      </c>
      <c r="K588" t="s">
        <v>2844</v>
      </c>
      <c r="L588" t="s">
        <v>1206</v>
      </c>
      <c r="M588" t="s">
        <v>1933</v>
      </c>
      <c r="N588" t="s">
        <v>4898</v>
      </c>
      <c r="O588" t="s">
        <v>4825</v>
      </c>
      <c r="P588" t="s">
        <v>25</v>
      </c>
      <c r="Q588" t="s">
        <v>1528</v>
      </c>
      <c r="R588" t="s">
        <v>34</v>
      </c>
      <c r="S588" t="s">
        <v>1932</v>
      </c>
      <c r="T588" t="s">
        <v>2913</v>
      </c>
      <c r="U588" t="s">
        <v>1045</v>
      </c>
    </row>
    <row r="589" spans="1:21" x14ac:dyDescent="0.25">
      <c r="A589" t="s">
        <v>2921</v>
      </c>
      <c r="B589" t="s">
        <v>2922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5178</v>
      </c>
      <c r="P589" t="s">
        <v>19</v>
      </c>
      <c r="Q589" t="s">
        <v>132</v>
      </c>
      <c r="R589" t="s">
        <v>24</v>
      </c>
      <c r="S589" t="s">
        <v>1934</v>
      </c>
      <c r="T589" t="s">
        <v>4069</v>
      </c>
      <c r="U589" t="s">
        <v>2923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2352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6338</v>
      </c>
      <c r="O590" t="s">
        <v>6339</v>
      </c>
      <c r="P590" t="s">
        <v>1238</v>
      </c>
      <c r="Q590" t="s">
        <v>1803</v>
      </c>
      <c r="R590" t="s">
        <v>38</v>
      </c>
      <c r="S590" t="s">
        <v>1930</v>
      </c>
      <c r="T590" t="s">
        <v>2791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2578</v>
      </c>
      <c r="D591" t="s">
        <v>3665</v>
      </c>
      <c r="E591" t="s">
        <v>2353</v>
      </c>
      <c r="F591" t="s">
        <v>2406</v>
      </c>
      <c r="G591" t="s">
        <v>1805</v>
      </c>
      <c r="H591" t="s">
        <v>1487</v>
      </c>
      <c r="I591" t="s">
        <v>17</v>
      </c>
      <c r="J591" t="s">
        <v>850</v>
      </c>
      <c r="K591" t="s">
        <v>2844</v>
      </c>
      <c r="L591" t="s">
        <v>1488</v>
      </c>
      <c r="M591" t="s">
        <v>1933</v>
      </c>
      <c r="N591" t="s">
        <v>6338</v>
      </c>
      <c r="O591" t="s">
        <v>6340</v>
      </c>
      <c r="P591" t="s">
        <v>19</v>
      </c>
      <c r="Q591" t="s">
        <v>1528</v>
      </c>
      <c r="R591" t="s">
        <v>49</v>
      </c>
      <c r="S591" t="s">
        <v>1932</v>
      </c>
      <c r="T591" t="s">
        <v>5179</v>
      </c>
      <c r="U591" t="s">
        <v>1212</v>
      </c>
    </row>
    <row r="592" spans="1:21" x14ac:dyDescent="0.25">
      <c r="A592" t="s">
        <v>2931</v>
      </c>
      <c r="B592" t="s">
        <v>2932</v>
      </c>
      <c r="C592" t="s">
        <v>3598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5180</v>
      </c>
      <c r="O592" t="s">
        <v>6341</v>
      </c>
      <c r="P592" t="s">
        <v>19</v>
      </c>
      <c r="Q592" t="s">
        <v>1213</v>
      </c>
      <c r="R592" t="s">
        <v>30</v>
      </c>
      <c r="S592" t="s">
        <v>1932</v>
      </c>
      <c r="T592" t="s">
        <v>5183</v>
      </c>
      <c r="U592" t="s">
        <v>2933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4847</v>
      </c>
      <c r="K593" t="s">
        <v>1198</v>
      </c>
      <c r="L593" t="s">
        <v>900</v>
      </c>
      <c r="M593" t="s">
        <v>1931</v>
      </c>
      <c r="N593" t="s">
        <v>5181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3872</v>
      </c>
      <c r="U593" t="s">
        <v>428</v>
      </c>
    </row>
    <row r="594" spans="1:21" x14ac:dyDescent="0.25">
      <c r="A594" t="s">
        <v>2647</v>
      </c>
      <c r="B594" t="s">
        <v>2648</v>
      </c>
      <c r="C594" t="s">
        <v>2578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5181</v>
      </c>
      <c r="Q594" t="s">
        <v>132</v>
      </c>
      <c r="R594" t="s">
        <v>24</v>
      </c>
      <c r="S594" t="s">
        <v>1930</v>
      </c>
      <c r="T594" t="s">
        <v>3692</v>
      </c>
      <c r="U594" t="s">
        <v>2649</v>
      </c>
    </row>
    <row r="595" spans="1:21" x14ac:dyDescent="0.25">
      <c r="A595" t="s">
        <v>408</v>
      </c>
      <c r="B595" t="s">
        <v>409</v>
      </c>
      <c r="C595" t="s">
        <v>2578</v>
      </c>
      <c r="D595" t="s">
        <v>1935</v>
      </c>
      <c r="E595" t="s">
        <v>2449</v>
      </c>
      <c r="F595" t="s">
        <v>2406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6342</v>
      </c>
      <c r="O595" t="s">
        <v>5210</v>
      </c>
      <c r="P595" t="s">
        <v>25</v>
      </c>
      <c r="Q595" t="s">
        <v>1213</v>
      </c>
      <c r="R595" t="s">
        <v>77</v>
      </c>
      <c r="S595" t="s">
        <v>1930</v>
      </c>
      <c r="T595" t="s">
        <v>6343</v>
      </c>
      <c r="U595" t="s">
        <v>410</v>
      </c>
    </row>
    <row r="596" spans="1:21" x14ac:dyDescent="0.25">
      <c r="A596" t="s">
        <v>1977</v>
      </c>
      <c r="B596" t="s">
        <v>1978</v>
      </c>
      <c r="C596" t="s">
        <v>1140</v>
      </c>
      <c r="D596" t="s">
        <v>1793</v>
      </c>
      <c r="E596" t="s">
        <v>131</v>
      </c>
      <c r="F596" t="s">
        <v>2406</v>
      </c>
      <c r="G596" t="s">
        <v>1805</v>
      </c>
      <c r="H596" t="s">
        <v>1474</v>
      </c>
      <c r="I596" t="s">
        <v>28</v>
      </c>
      <c r="J596" t="s">
        <v>4847</v>
      </c>
      <c r="K596" t="s">
        <v>904</v>
      </c>
      <c r="L596" t="s">
        <v>1256</v>
      </c>
      <c r="M596" t="s">
        <v>1933</v>
      </c>
      <c r="N596" t="s">
        <v>5182</v>
      </c>
      <c r="O596" t="s">
        <v>6344</v>
      </c>
      <c r="P596" t="s">
        <v>19</v>
      </c>
      <c r="Q596" t="s">
        <v>1803</v>
      </c>
      <c r="R596" t="s">
        <v>40</v>
      </c>
      <c r="S596" t="s">
        <v>1932</v>
      </c>
      <c r="T596" t="s">
        <v>4571</v>
      </c>
      <c r="U596" t="s">
        <v>1979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2969</v>
      </c>
      <c r="E597" t="s">
        <v>2481</v>
      </c>
      <c r="F597" t="s">
        <v>2406</v>
      </c>
      <c r="G597" t="s">
        <v>1805</v>
      </c>
      <c r="H597" t="s">
        <v>1487</v>
      </c>
      <c r="I597" t="s">
        <v>17</v>
      </c>
      <c r="J597" t="s">
        <v>841</v>
      </c>
      <c r="K597" t="s">
        <v>2354</v>
      </c>
      <c r="L597" t="s">
        <v>1837</v>
      </c>
      <c r="M597" t="s">
        <v>1933</v>
      </c>
      <c r="N597" t="s">
        <v>6345</v>
      </c>
      <c r="O597" t="s">
        <v>6346</v>
      </c>
      <c r="P597" t="s">
        <v>19</v>
      </c>
      <c r="Q597" t="s">
        <v>1528</v>
      </c>
      <c r="R597" t="s">
        <v>40</v>
      </c>
      <c r="S597" t="s">
        <v>1932</v>
      </c>
      <c r="T597" t="s">
        <v>2948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6347</v>
      </c>
      <c r="E598" t="s">
        <v>3344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2760</v>
      </c>
      <c r="L598" t="s">
        <v>1194</v>
      </c>
      <c r="M598" t="s">
        <v>1933</v>
      </c>
      <c r="N598" t="s">
        <v>5184</v>
      </c>
      <c r="O598" t="s">
        <v>2790</v>
      </c>
      <c r="P598" t="s">
        <v>25</v>
      </c>
      <c r="Q598" t="s">
        <v>1528</v>
      </c>
      <c r="R598" t="s">
        <v>29</v>
      </c>
      <c r="S598" t="s">
        <v>1932</v>
      </c>
      <c r="T598" t="s">
        <v>3597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3598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6348</v>
      </c>
      <c r="O599" t="s">
        <v>6349</v>
      </c>
      <c r="Q599" t="s">
        <v>1498</v>
      </c>
      <c r="R599" t="s">
        <v>30</v>
      </c>
      <c r="S599" t="s">
        <v>1932</v>
      </c>
      <c r="T599" t="s">
        <v>4748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4049</v>
      </c>
      <c r="K600" t="s">
        <v>1539</v>
      </c>
      <c r="L600" t="s">
        <v>901</v>
      </c>
      <c r="M600" t="s">
        <v>1931</v>
      </c>
      <c r="N600" t="s">
        <v>6350</v>
      </c>
      <c r="O600" t="s">
        <v>6351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5185</v>
      </c>
      <c r="O601" t="s">
        <v>6352</v>
      </c>
      <c r="Q601" t="s">
        <v>1498</v>
      </c>
      <c r="R601" t="s">
        <v>54</v>
      </c>
      <c r="S601" t="s">
        <v>1934</v>
      </c>
      <c r="T601" t="s">
        <v>5373</v>
      </c>
      <c r="U601" t="s">
        <v>1056</v>
      </c>
    </row>
    <row r="602" spans="1:21" x14ac:dyDescent="0.25">
      <c r="A602" t="s">
        <v>1986</v>
      </c>
      <c r="B602" t="s">
        <v>1987</v>
      </c>
      <c r="C602" t="s">
        <v>1542</v>
      </c>
      <c r="D602" t="s">
        <v>2707</v>
      </c>
      <c r="E602" t="s">
        <v>2283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2844</v>
      </c>
      <c r="L602" t="s">
        <v>899</v>
      </c>
      <c r="M602" t="s">
        <v>1933</v>
      </c>
      <c r="N602" t="s">
        <v>6353</v>
      </c>
      <c r="O602" t="s">
        <v>6354</v>
      </c>
      <c r="P602" t="s">
        <v>19</v>
      </c>
      <c r="Q602" t="s">
        <v>1528</v>
      </c>
      <c r="R602" t="s">
        <v>126</v>
      </c>
      <c r="S602" t="s">
        <v>1932</v>
      </c>
      <c r="T602" t="s">
        <v>2787</v>
      </c>
      <c r="U602" t="s">
        <v>1988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2969</v>
      </c>
      <c r="E603" t="s">
        <v>2503</v>
      </c>
      <c r="F603" t="s">
        <v>215</v>
      </c>
      <c r="G603" t="s">
        <v>1805</v>
      </c>
      <c r="H603" t="s">
        <v>2025</v>
      </c>
      <c r="I603" t="s">
        <v>137</v>
      </c>
      <c r="J603" t="s">
        <v>43</v>
      </c>
      <c r="K603" t="s">
        <v>2041</v>
      </c>
      <c r="L603" t="s">
        <v>1488</v>
      </c>
      <c r="M603" t="s">
        <v>1931</v>
      </c>
      <c r="N603" t="s">
        <v>4573</v>
      </c>
      <c r="O603" t="s">
        <v>4902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4573</v>
      </c>
      <c r="O604" t="s">
        <v>6355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2835</v>
      </c>
      <c r="B605" t="s">
        <v>2836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5374</v>
      </c>
      <c r="K605" t="s">
        <v>904</v>
      </c>
      <c r="L605" t="s">
        <v>902</v>
      </c>
      <c r="M605" t="s">
        <v>1933</v>
      </c>
      <c r="N605" t="s">
        <v>4573</v>
      </c>
      <c r="O605" t="s">
        <v>6356</v>
      </c>
      <c r="P605" t="s">
        <v>19</v>
      </c>
      <c r="Q605" t="s">
        <v>1195</v>
      </c>
      <c r="R605" t="s">
        <v>44</v>
      </c>
      <c r="S605" t="s">
        <v>1932</v>
      </c>
      <c r="T605" t="s">
        <v>3704</v>
      </c>
      <c r="U605" t="s">
        <v>2837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4585</v>
      </c>
      <c r="E606" t="s">
        <v>1486</v>
      </c>
      <c r="F606" t="s">
        <v>2406</v>
      </c>
      <c r="G606" t="s">
        <v>1805</v>
      </c>
      <c r="H606" t="s">
        <v>1487</v>
      </c>
      <c r="I606" t="s">
        <v>28</v>
      </c>
      <c r="J606" t="s">
        <v>43</v>
      </c>
      <c r="K606" t="s">
        <v>2708</v>
      </c>
      <c r="L606" t="s">
        <v>906</v>
      </c>
      <c r="M606" t="s">
        <v>1929</v>
      </c>
      <c r="N606" t="s">
        <v>6357</v>
      </c>
      <c r="O606" t="s">
        <v>5073</v>
      </c>
      <c r="P606" t="s">
        <v>19</v>
      </c>
      <c r="Q606" t="s">
        <v>1528</v>
      </c>
      <c r="R606" t="s">
        <v>29</v>
      </c>
      <c r="S606" t="s">
        <v>1930</v>
      </c>
      <c r="T606" t="s">
        <v>4751</v>
      </c>
      <c r="U606" t="s">
        <v>1022</v>
      </c>
    </row>
    <row r="607" spans="1:21" x14ac:dyDescent="0.25">
      <c r="A607" t="s">
        <v>2437</v>
      </c>
      <c r="B607" t="s">
        <v>2437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6357</v>
      </c>
      <c r="O607" t="s">
        <v>6358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2438</v>
      </c>
    </row>
    <row r="608" spans="1:21" x14ac:dyDescent="0.25">
      <c r="A608" t="s">
        <v>2858</v>
      </c>
      <c r="B608" t="s">
        <v>2857</v>
      </c>
      <c r="C608" t="s">
        <v>2578</v>
      </c>
      <c r="D608" t="s">
        <v>2689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6357</v>
      </c>
      <c r="O608" t="s">
        <v>6359</v>
      </c>
      <c r="P608" t="s">
        <v>19</v>
      </c>
      <c r="Q608" t="s">
        <v>1213</v>
      </c>
      <c r="R608" t="s">
        <v>18</v>
      </c>
      <c r="S608" t="s">
        <v>1932</v>
      </c>
      <c r="T608" t="s">
        <v>4580</v>
      </c>
      <c r="U608" t="s">
        <v>2856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2406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6360</v>
      </c>
      <c r="O609" t="s">
        <v>5282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2578</v>
      </c>
      <c r="D610" t="s">
        <v>4358</v>
      </c>
      <c r="E610" t="s">
        <v>2283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2384</v>
      </c>
      <c r="M610" t="s">
        <v>1933</v>
      </c>
      <c r="N610" t="s">
        <v>6361</v>
      </c>
      <c r="O610" t="s">
        <v>5187</v>
      </c>
      <c r="Q610" t="s">
        <v>1528</v>
      </c>
      <c r="R610" t="s">
        <v>34</v>
      </c>
      <c r="S610" t="s">
        <v>1932</v>
      </c>
      <c r="T610" t="s">
        <v>5188</v>
      </c>
      <c r="U610" t="s">
        <v>246</v>
      </c>
      <c r="V610" t="s">
        <v>1255</v>
      </c>
    </row>
    <row r="611" spans="1:22" x14ac:dyDescent="0.25">
      <c r="A611" t="s">
        <v>3015</v>
      </c>
      <c r="B611" t="s">
        <v>3016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6362</v>
      </c>
      <c r="O611" t="s">
        <v>6363</v>
      </c>
      <c r="P611" t="s">
        <v>2005</v>
      </c>
      <c r="Q611" t="s">
        <v>132</v>
      </c>
      <c r="R611" t="s">
        <v>30</v>
      </c>
      <c r="S611" t="s">
        <v>1930</v>
      </c>
      <c r="T611" t="s">
        <v>6364</v>
      </c>
      <c r="U611" t="s">
        <v>3017</v>
      </c>
    </row>
    <row r="612" spans="1:22" x14ac:dyDescent="0.25">
      <c r="A612" t="s">
        <v>2176</v>
      </c>
      <c r="B612" t="s">
        <v>2177</v>
      </c>
      <c r="D612" t="s">
        <v>2774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6365</v>
      </c>
      <c r="O612" t="s">
        <v>4581</v>
      </c>
      <c r="P612" t="s">
        <v>19</v>
      </c>
      <c r="Q612" t="s">
        <v>132</v>
      </c>
      <c r="R612" t="s">
        <v>29</v>
      </c>
      <c r="S612" t="s">
        <v>1934</v>
      </c>
      <c r="T612" t="s">
        <v>4582</v>
      </c>
      <c r="U612" t="s">
        <v>2178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3301</v>
      </c>
      <c r="K613" t="s">
        <v>1246</v>
      </c>
      <c r="M613" t="s">
        <v>1929</v>
      </c>
      <c r="N613" t="s">
        <v>6366</v>
      </c>
      <c r="P613" t="s">
        <v>19</v>
      </c>
      <c r="Q613" t="s">
        <v>132</v>
      </c>
      <c r="R613" t="s">
        <v>30</v>
      </c>
      <c r="S613" t="s">
        <v>1930</v>
      </c>
      <c r="T613" t="s">
        <v>3617</v>
      </c>
      <c r="U613" t="s">
        <v>822</v>
      </c>
    </row>
    <row r="614" spans="1:22" x14ac:dyDescent="0.25">
      <c r="A614" t="s">
        <v>2806</v>
      </c>
      <c r="B614" t="s">
        <v>2807</v>
      </c>
      <c r="C614" t="s">
        <v>2578</v>
      </c>
      <c r="D614" t="s">
        <v>2508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6366</v>
      </c>
      <c r="O614" t="s">
        <v>4849</v>
      </c>
      <c r="P614" t="s">
        <v>19</v>
      </c>
      <c r="Q614" t="s">
        <v>1195</v>
      </c>
      <c r="R614" t="s">
        <v>68</v>
      </c>
      <c r="S614" t="s">
        <v>1930</v>
      </c>
      <c r="T614" t="s">
        <v>4903</v>
      </c>
      <c r="U614" t="s">
        <v>2808</v>
      </c>
    </row>
    <row r="615" spans="1:22" x14ac:dyDescent="0.25">
      <c r="A615" t="s">
        <v>2699</v>
      </c>
      <c r="B615" t="s">
        <v>2698</v>
      </c>
      <c r="C615" t="s">
        <v>1140</v>
      </c>
      <c r="D615" t="s">
        <v>4853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5189</v>
      </c>
      <c r="O615" t="s">
        <v>6367</v>
      </c>
      <c r="P615" t="s">
        <v>19</v>
      </c>
      <c r="Q615" t="s">
        <v>1498</v>
      </c>
      <c r="R615" t="s">
        <v>24</v>
      </c>
      <c r="S615" t="s">
        <v>1932</v>
      </c>
      <c r="T615" t="s">
        <v>3373</v>
      </c>
      <c r="U615" t="s">
        <v>2697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3305</v>
      </c>
      <c r="E616" t="s">
        <v>2481</v>
      </c>
      <c r="F616" t="s">
        <v>2406</v>
      </c>
      <c r="G616" t="s">
        <v>1805</v>
      </c>
      <c r="H616" t="s">
        <v>1475</v>
      </c>
      <c r="I616" t="s">
        <v>28</v>
      </c>
      <c r="J616" t="s">
        <v>805</v>
      </c>
      <c r="K616" t="s">
        <v>2722</v>
      </c>
      <c r="L616" t="s">
        <v>1837</v>
      </c>
      <c r="M616" t="s">
        <v>1931</v>
      </c>
      <c r="N616" t="s">
        <v>4904</v>
      </c>
      <c r="O616" t="s">
        <v>6368</v>
      </c>
      <c r="P616" t="s">
        <v>1238</v>
      </c>
      <c r="Q616" t="s">
        <v>1803</v>
      </c>
      <c r="R616" t="s">
        <v>40</v>
      </c>
      <c r="S616" t="s">
        <v>1932</v>
      </c>
      <c r="T616" t="s">
        <v>4575</v>
      </c>
      <c r="U616" t="s">
        <v>305</v>
      </c>
    </row>
    <row r="617" spans="1:22" x14ac:dyDescent="0.25">
      <c r="A617" t="s">
        <v>2771</v>
      </c>
      <c r="B617" t="s">
        <v>208</v>
      </c>
      <c r="C617" t="s">
        <v>2973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5191</v>
      </c>
      <c r="O617" t="s">
        <v>6369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2770</v>
      </c>
    </row>
    <row r="618" spans="1:22" x14ac:dyDescent="0.25">
      <c r="A618" t="s">
        <v>2231</v>
      </c>
      <c r="B618" t="s">
        <v>2232</v>
      </c>
      <c r="C618" t="s">
        <v>1240</v>
      </c>
      <c r="D618" t="s">
        <v>4013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2354</v>
      </c>
      <c r="L618" t="s">
        <v>901</v>
      </c>
      <c r="M618" t="s">
        <v>1931</v>
      </c>
      <c r="N618" t="s">
        <v>6370</v>
      </c>
      <c r="O618" t="s">
        <v>6371</v>
      </c>
      <c r="P618" t="s">
        <v>19</v>
      </c>
      <c r="Q618" t="s">
        <v>1803</v>
      </c>
      <c r="R618" t="s">
        <v>34</v>
      </c>
      <c r="S618" t="s">
        <v>1930</v>
      </c>
      <c r="T618" t="s">
        <v>3348</v>
      </c>
      <c r="U618" t="s">
        <v>2233</v>
      </c>
    </row>
    <row r="619" spans="1:22" x14ac:dyDescent="0.25">
      <c r="A619" t="s">
        <v>2567</v>
      </c>
      <c r="B619" t="s">
        <v>2568</v>
      </c>
      <c r="C619" t="s">
        <v>1204</v>
      </c>
      <c r="D619" t="s">
        <v>2254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5192</v>
      </c>
      <c r="O619" t="s">
        <v>6372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2569</v>
      </c>
    </row>
    <row r="620" spans="1:22" x14ac:dyDescent="0.25">
      <c r="A620" t="s">
        <v>222</v>
      </c>
      <c r="B620" t="s">
        <v>223</v>
      </c>
      <c r="C620" t="s">
        <v>4514</v>
      </c>
      <c r="D620" t="s">
        <v>1250</v>
      </c>
      <c r="E620" t="s">
        <v>2449</v>
      </c>
      <c r="F620" t="s">
        <v>272</v>
      </c>
      <c r="G620" t="s">
        <v>1805</v>
      </c>
      <c r="H620" t="s">
        <v>1475</v>
      </c>
      <c r="I620" t="s">
        <v>137</v>
      </c>
      <c r="J620" t="s">
        <v>4049</v>
      </c>
      <c r="K620" t="s">
        <v>1539</v>
      </c>
      <c r="L620" t="s">
        <v>1479</v>
      </c>
      <c r="M620" t="s">
        <v>1933</v>
      </c>
      <c r="N620" t="s">
        <v>6373</v>
      </c>
      <c r="O620" t="s">
        <v>6374</v>
      </c>
      <c r="P620" t="s">
        <v>19</v>
      </c>
      <c r="Q620" t="s">
        <v>1528</v>
      </c>
      <c r="R620" t="s">
        <v>49</v>
      </c>
      <c r="S620" t="s">
        <v>1932</v>
      </c>
      <c r="T620" t="s">
        <v>6375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6373</v>
      </c>
      <c r="O621" t="s">
        <v>6376</v>
      </c>
      <c r="P621" t="s">
        <v>2005</v>
      </c>
      <c r="Q621" t="s">
        <v>1193</v>
      </c>
      <c r="R621" t="s">
        <v>69</v>
      </c>
      <c r="S621" t="s">
        <v>1934</v>
      </c>
      <c r="T621" t="s">
        <v>4355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4342</v>
      </c>
      <c r="E622" t="s">
        <v>1486</v>
      </c>
      <c r="F622" t="s">
        <v>2406</v>
      </c>
      <c r="G622" t="s">
        <v>1805</v>
      </c>
      <c r="H622" t="s">
        <v>1527</v>
      </c>
      <c r="I622" t="s">
        <v>1234</v>
      </c>
      <c r="J622" t="s">
        <v>43</v>
      </c>
      <c r="K622" t="s">
        <v>2385</v>
      </c>
      <c r="L622" t="s">
        <v>1837</v>
      </c>
      <c r="M622" t="s">
        <v>1933</v>
      </c>
      <c r="N622" t="s">
        <v>6377</v>
      </c>
      <c r="O622" t="s">
        <v>6378</v>
      </c>
      <c r="P622" t="s">
        <v>25</v>
      </c>
      <c r="Q622" t="s">
        <v>1528</v>
      </c>
      <c r="R622" t="s">
        <v>18</v>
      </c>
      <c r="S622" t="s">
        <v>1932</v>
      </c>
      <c r="T622" t="s">
        <v>4578</v>
      </c>
      <c r="U622" t="s">
        <v>443</v>
      </c>
    </row>
    <row r="623" spans="1:22" x14ac:dyDescent="0.25">
      <c r="A623" t="s">
        <v>3050</v>
      </c>
      <c r="B623" t="s">
        <v>3051</v>
      </c>
      <c r="C623" t="s">
        <v>3306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2354</v>
      </c>
      <c r="L623" t="s">
        <v>899</v>
      </c>
      <c r="M623" t="s">
        <v>1933</v>
      </c>
      <c r="N623" t="s">
        <v>6379</v>
      </c>
      <c r="O623" t="s">
        <v>5216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3052</v>
      </c>
    </row>
    <row r="624" spans="1:22" x14ac:dyDescent="0.25">
      <c r="A624" t="s">
        <v>3349</v>
      </c>
      <c r="B624" t="s">
        <v>3350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4023</v>
      </c>
      <c r="K624" t="s">
        <v>904</v>
      </c>
      <c r="L624" t="s">
        <v>906</v>
      </c>
      <c r="M624" t="s">
        <v>1931</v>
      </c>
      <c r="N624" t="s">
        <v>6380</v>
      </c>
      <c r="O624" t="s">
        <v>6381</v>
      </c>
      <c r="P624" t="s">
        <v>19</v>
      </c>
      <c r="Q624" t="s">
        <v>1195</v>
      </c>
      <c r="R624" t="s">
        <v>24</v>
      </c>
      <c r="S624" t="s">
        <v>1930</v>
      </c>
      <c r="T624" t="s">
        <v>4082</v>
      </c>
      <c r="U624" t="s">
        <v>3351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4302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5193</v>
      </c>
      <c r="O625" t="s">
        <v>6382</v>
      </c>
      <c r="P625" t="s">
        <v>19</v>
      </c>
      <c r="Q625" t="s">
        <v>1498</v>
      </c>
      <c r="R625" t="s">
        <v>38</v>
      </c>
      <c r="S625" t="s">
        <v>1934</v>
      </c>
      <c r="T625" t="s">
        <v>3124</v>
      </c>
      <c r="U625" t="s">
        <v>296</v>
      </c>
    </row>
    <row r="626" spans="1:21" x14ac:dyDescent="0.25">
      <c r="A626" t="s">
        <v>3035</v>
      </c>
      <c r="B626" t="s">
        <v>3036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6383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3037</v>
      </c>
    </row>
    <row r="627" spans="1:21" x14ac:dyDescent="0.25">
      <c r="A627" t="s">
        <v>2388</v>
      </c>
      <c r="B627" t="s">
        <v>2389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4905</v>
      </c>
      <c r="O627" t="s">
        <v>6384</v>
      </c>
      <c r="P627" t="s">
        <v>19</v>
      </c>
      <c r="Q627" t="s">
        <v>1195</v>
      </c>
      <c r="R627" t="s">
        <v>66</v>
      </c>
      <c r="S627" t="s">
        <v>1932</v>
      </c>
      <c r="T627" t="s">
        <v>2826</v>
      </c>
      <c r="U627" t="s">
        <v>2390</v>
      </c>
    </row>
    <row r="628" spans="1:21" x14ac:dyDescent="0.25">
      <c r="A628" t="s">
        <v>1184</v>
      </c>
      <c r="B628" t="s">
        <v>1185</v>
      </c>
      <c r="C628" t="s">
        <v>2578</v>
      </c>
      <c r="D628" t="s">
        <v>2024</v>
      </c>
      <c r="E628" t="s">
        <v>2353</v>
      </c>
      <c r="F628" t="s">
        <v>2406</v>
      </c>
      <c r="G628" t="s">
        <v>1805</v>
      </c>
      <c r="H628" t="s">
        <v>1487</v>
      </c>
      <c r="I628" t="s">
        <v>17</v>
      </c>
      <c r="J628" t="s">
        <v>850</v>
      </c>
      <c r="K628" t="s">
        <v>2748</v>
      </c>
      <c r="L628" t="s">
        <v>2001</v>
      </c>
      <c r="M628" t="s">
        <v>1933</v>
      </c>
      <c r="N628" t="s">
        <v>5195</v>
      </c>
      <c r="O628" t="s">
        <v>6385</v>
      </c>
      <c r="P628" t="s">
        <v>19</v>
      </c>
      <c r="Q628" t="s">
        <v>1528</v>
      </c>
      <c r="R628" t="s">
        <v>30</v>
      </c>
      <c r="S628" t="s">
        <v>1932</v>
      </c>
      <c r="T628" t="s">
        <v>5194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4907</v>
      </c>
      <c r="O629" t="s">
        <v>6386</v>
      </c>
      <c r="P629" t="s">
        <v>19</v>
      </c>
      <c r="Q629" t="s">
        <v>1528</v>
      </c>
      <c r="R629" t="s">
        <v>207</v>
      </c>
      <c r="S629" t="s">
        <v>1934</v>
      </c>
      <c r="T629" t="s">
        <v>3941</v>
      </c>
      <c r="U629" t="s">
        <v>1419</v>
      </c>
    </row>
    <row r="630" spans="1:21" x14ac:dyDescent="0.25">
      <c r="A630" t="s">
        <v>3936</v>
      </c>
      <c r="B630" t="s">
        <v>3937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4554</v>
      </c>
      <c r="K630" t="s">
        <v>1198</v>
      </c>
      <c r="L630" t="s">
        <v>906</v>
      </c>
      <c r="M630" t="s">
        <v>1931</v>
      </c>
      <c r="N630" t="s">
        <v>5197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4568</v>
      </c>
      <c r="U630" t="s">
        <v>3938</v>
      </c>
    </row>
    <row r="631" spans="1:21" x14ac:dyDescent="0.25">
      <c r="A631" t="s">
        <v>2010</v>
      </c>
      <c r="B631" t="s">
        <v>2011</v>
      </c>
      <c r="C631" t="s">
        <v>2578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4961</v>
      </c>
      <c r="K631" t="s">
        <v>904</v>
      </c>
      <c r="L631" t="s">
        <v>900</v>
      </c>
      <c r="M631" t="s">
        <v>1933</v>
      </c>
      <c r="N631" t="s">
        <v>5197</v>
      </c>
      <c r="O631" t="s">
        <v>6387</v>
      </c>
      <c r="Q631" t="s">
        <v>1213</v>
      </c>
      <c r="R631" t="s">
        <v>68</v>
      </c>
      <c r="S631" t="s">
        <v>1932</v>
      </c>
      <c r="T631" t="s">
        <v>1787</v>
      </c>
      <c r="U631" t="s">
        <v>2012</v>
      </c>
    </row>
    <row r="632" spans="1:21" x14ac:dyDescent="0.25">
      <c r="A632" t="s">
        <v>2832</v>
      </c>
      <c r="B632" t="s">
        <v>2833</v>
      </c>
      <c r="C632" t="s">
        <v>2578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6388</v>
      </c>
      <c r="O632" t="s">
        <v>6389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2834</v>
      </c>
    </row>
    <row r="633" spans="1:21" x14ac:dyDescent="0.25">
      <c r="A633" t="s">
        <v>1868</v>
      </c>
      <c r="B633" t="s">
        <v>1869</v>
      </c>
      <c r="D633" t="s">
        <v>2352</v>
      </c>
      <c r="E633" t="s">
        <v>2283</v>
      </c>
      <c r="F633" t="s">
        <v>2406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5198</v>
      </c>
      <c r="O633" t="s">
        <v>6390</v>
      </c>
      <c r="P633" t="s">
        <v>19</v>
      </c>
      <c r="Q633" t="s">
        <v>1213</v>
      </c>
      <c r="R633" t="s">
        <v>69</v>
      </c>
      <c r="S633" t="s">
        <v>1932</v>
      </c>
      <c r="T633" t="s">
        <v>3600</v>
      </c>
      <c r="U633" t="s">
        <v>1870</v>
      </c>
    </row>
    <row r="634" spans="1:21" x14ac:dyDescent="0.25">
      <c r="A634" t="s">
        <v>2677</v>
      </c>
      <c r="B634" t="s">
        <v>2678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5198</v>
      </c>
      <c r="O634" t="s">
        <v>6391</v>
      </c>
      <c r="P634" t="s">
        <v>19</v>
      </c>
      <c r="Q634" t="s">
        <v>1213</v>
      </c>
      <c r="R634" t="s">
        <v>29</v>
      </c>
      <c r="S634" t="s">
        <v>1932</v>
      </c>
      <c r="T634" t="s">
        <v>3480</v>
      </c>
      <c r="U634" t="s">
        <v>2679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2631</v>
      </c>
      <c r="E635" t="s">
        <v>2481</v>
      </c>
      <c r="F635" t="s">
        <v>2406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6392</v>
      </c>
      <c r="O635" t="s">
        <v>6393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4234</v>
      </c>
      <c r="B636" t="s">
        <v>4235</v>
      </c>
      <c r="C636" t="s">
        <v>4236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4720</v>
      </c>
      <c r="K636" t="s">
        <v>907</v>
      </c>
      <c r="M636" t="s">
        <v>1929</v>
      </c>
      <c r="N636" t="s">
        <v>6394</v>
      </c>
      <c r="P636" t="s">
        <v>19</v>
      </c>
      <c r="Q636" t="s">
        <v>1193</v>
      </c>
      <c r="R636" t="s">
        <v>30</v>
      </c>
      <c r="S636" t="s">
        <v>1930</v>
      </c>
      <c r="T636" t="s">
        <v>4237</v>
      </c>
      <c r="U636" t="s">
        <v>4238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3301</v>
      </c>
      <c r="K637" t="s">
        <v>1217</v>
      </c>
      <c r="M637" t="s">
        <v>1931</v>
      </c>
      <c r="N637" t="s">
        <v>5199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3919</v>
      </c>
      <c r="B638" t="s">
        <v>3920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6395</v>
      </c>
      <c r="O638" t="s">
        <v>6396</v>
      </c>
      <c r="P638" t="s">
        <v>19</v>
      </c>
      <c r="Q638" t="s">
        <v>1193</v>
      </c>
      <c r="R638" t="s">
        <v>69</v>
      </c>
      <c r="S638" t="s">
        <v>1932</v>
      </c>
      <c r="T638" t="s">
        <v>5221</v>
      </c>
      <c r="U638" t="s">
        <v>3921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3301</v>
      </c>
      <c r="K639" t="s">
        <v>905</v>
      </c>
      <c r="M639" t="s">
        <v>1931</v>
      </c>
      <c r="N639" t="s">
        <v>4908</v>
      </c>
      <c r="P639" t="s">
        <v>19</v>
      </c>
      <c r="Q639" t="s">
        <v>132</v>
      </c>
      <c r="R639" t="s">
        <v>18</v>
      </c>
      <c r="S639" t="s">
        <v>1934</v>
      </c>
      <c r="T639" t="s">
        <v>4474</v>
      </c>
      <c r="U639" t="s">
        <v>986</v>
      </c>
    </row>
    <row r="640" spans="1:21" x14ac:dyDescent="0.25">
      <c r="A640" t="s">
        <v>2466</v>
      </c>
      <c r="B640" t="s">
        <v>2466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4908</v>
      </c>
      <c r="O640" t="s">
        <v>6397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2467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4302</v>
      </c>
      <c r="E641" t="s">
        <v>2283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1972</v>
      </c>
      <c r="L641" t="s">
        <v>906</v>
      </c>
      <c r="M641" t="s">
        <v>1933</v>
      </c>
      <c r="N641" t="s">
        <v>5200</v>
      </c>
      <c r="O641" t="s">
        <v>6398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2615</v>
      </c>
      <c r="B642" t="s">
        <v>2616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1972</v>
      </c>
      <c r="L642" t="s">
        <v>1479</v>
      </c>
      <c r="M642" t="s">
        <v>1929</v>
      </c>
      <c r="N642" t="s">
        <v>5200</v>
      </c>
      <c r="O642" t="s">
        <v>5902</v>
      </c>
      <c r="P642" t="s">
        <v>19</v>
      </c>
      <c r="Q642" t="s">
        <v>1213</v>
      </c>
      <c r="R642" t="s">
        <v>44</v>
      </c>
      <c r="S642" t="s">
        <v>1930</v>
      </c>
      <c r="T642" t="s">
        <v>4918</v>
      </c>
      <c r="U642" t="s">
        <v>2617</v>
      </c>
    </row>
    <row r="643" spans="1:21" x14ac:dyDescent="0.25">
      <c r="A643" t="s">
        <v>3244</v>
      </c>
      <c r="B643" t="s">
        <v>3245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6048</v>
      </c>
      <c r="K643" t="s">
        <v>1198</v>
      </c>
      <c r="M643" t="s">
        <v>1933</v>
      </c>
      <c r="N643" t="s">
        <v>5201</v>
      </c>
      <c r="P643" t="s">
        <v>19</v>
      </c>
      <c r="Q643" t="s">
        <v>1213</v>
      </c>
      <c r="R643" t="s">
        <v>66</v>
      </c>
      <c r="S643" t="s">
        <v>1932</v>
      </c>
      <c r="T643" t="s">
        <v>3914</v>
      </c>
      <c r="U643" t="s">
        <v>3246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4909</v>
      </c>
      <c r="O644" t="s">
        <v>6399</v>
      </c>
      <c r="P644" t="s">
        <v>19</v>
      </c>
      <c r="Q644" t="s">
        <v>132</v>
      </c>
      <c r="R644" t="s">
        <v>77</v>
      </c>
      <c r="S644" t="s">
        <v>1934</v>
      </c>
      <c r="T644" t="s">
        <v>4910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4299</v>
      </c>
      <c r="E645" t="s">
        <v>1486</v>
      </c>
      <c r="F645" t="s">
        <v>2406</v>
      </c>
      <c r="G645" t="s">
        <v>1805</v>
      </c>
      <c r="H645" t="s">
        <v>1487</v>
      </c>
      <c r="I645" t="s">
        <v>28</v>
      </c>
      <c r="J645" t="s">
        <v>803</v>
      </c>
      <c r="K645" t="s">
        <v>2026</v>
      </c>
      <c r="L645" t="s">
        <v>1497</v>
      </c>
      <c r="M645" t="s">
        <v>1929</v>
      </c>
      <c r="N645" t="s">
        <v>6400</v>
      </c>
      <c r="O645" t="s">
        <v>5908</v>
      </c>
      <c r="P645" t="s">
        <v>19</v>
      </c>
      <c r="Q645" t="s">
        <v>1835</v>
      </c>
      <c r="R645" t="s">
        <v>54</v>
      </c>
      <c r="S645" t="s">
        <v>1930</v>
      </c>
      <c r="T645" t="s">
        <v>3266</v>
      </c>
      <c r="U645" t="s">
        <v>370</v>
      </c>
    </row>
    <row r="646" spans="1:21" x14ac:dyDescent="0.25">
      <c r="A646" t="s">
        <v>2957</v>
      </c>
      <c r="B646" t="s">
        <v>2958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4391</v>
      </c>
      <c r="K646" t="s">
        <v>1261</v>
      </c>
      <c r="L646" t="s">
        <v>1479</v>
      </c>
      <c r="M646" t="s">
        <v>1933</v>
      </c>
      <c r="N646" t="s">
        <v>6401</v>
      </c>
      <c r="O646" t="s">
        <v>6402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2959</v>
      </c>
    </row>
    <row r="647" spans="1:21" x14ac:dyDescent="0.25">
      <c r="A647" t="s">
        <v>2193</v>
      </c>
      <c r="B647" t="s">
        <v>2194</v>
      </c>
      <c r="C647" t="s">
        <v>2578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4749</v>
      </c>
      <c r="O647" t="s">
        <v>4297</v>
      </c>
      <c r="P647" t="s">
        <v>1238</v>
      </c>
      <c r="Q647" t="s">
        <v>132</v>
      </c>
      <c r="R647" t="s">
        <v>24</v>
      </c>
      <c r="S647" t="s">
        <v>1934</v>
      </c>
      <c r="T647" t="s">
        <v>3605</v>
      </c>
      <c r="U647" t="s">
        <v>2195</v>
      </c>
    </row>
    <row r="648" spans="1:21" x14ac:dyDescent="0.25">
      <c r="A648" t="s">
        <v>2937</v>
      </c>
      <c r="B648" t="s">
        <v>2938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6403</v>
      </c>
      <c r="O648" t="s">
        <v>5250</v>
      </c>
      <c r="Q648" t="s">
        <v>132</v>
      </c>
      <c r="R648" t="s">
        <v>126</v>
      </c>
      <c r="S648" t="s">
        <v>1934</v>
      </c>
      <c r="T648" t="s">
        <v>1553</v>
      </c>
      <c r="U648" t="s">
        <v>2939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4363</v>
      </c>
      <c r="E649" t="s">
        <v>1486</v>
      </c>
      <c r="F649" t="s">
        <v>2406</v>
      </c>
      <c r="G649" t="s">
        <v>1805</v>
      </c>
      <c r="H649" t="s">
        <v>1527</v>
      </c>
      <c r="I649" t="s">
        <v>20</v>
      </c>
      <c r="J649" t="s">
        <v>805</v>
      </c>
      <c r="K649" t="s">
        <v>2385</v>
      </c>
      <c r="L649" t="s">
        <v>1481</v>
      </c>
      <c r="M649" t="s">
        <v>1929</v>
      </c>
      <c r="N649" t="s">
        <v>6404</v>
      </c>
      <c r="O649" t="s">
        <v>4284</v>
      </c>
      <c r="P649" t="s">
        <v>19</v>
      </c>
      <c r="Q649" t="s">
        <v>1835</v>
      </c>
      <c r="R649" t="s">
        <v>66</v>
      </c>
      <c r="S649" t="s">
        <v>1930</v>
      </c>
      <c r="T649" t="s">
        <v>4919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3665</v>
      </c>
      <c r="E650" t="s">
        <v>2353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1972</v>
      </c>
      <c r="L650" t="s">
        <v>2577</v>
      </c>
      <c r="M650" t="s">
        <v>1929</v>
      </c>
      <c r="N650" t="s">
        <v>6404</v>
      </c>
      <c r="O650" t="s">
        <v>6405</v>
      </c>
      <c r="P650" t="s">
        <v>19</v>
      </c>
      <c r="Q650" t="s">
        <v>1528</v>
      </c>
      <c r="R650" t="s">
        <v>40</v>
      </c>
      <c r="S650" t="s">
        <v>1930</v>
      </c>
      <c r="T650" t="s">
        <v>4579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6404</v>
      </c>
      <c r="P651" t="s">
        <v>19</v>
      </c>
      <c r="Q651" t="s">
        <v>132</v>
      </c>
      <c r="R651" t="s">
        <v>24</v>
      </c>
      <c r="S651" t="s">
        <v>1934</v>
      </c>
      <c r="T651" t="s">
        <v>3478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3486</v>
      </c>
      <c r="K652" t="s">
        <v>1246</v>
      </c>
      <c r="L652" t="s">
        <v>900</v>
      </c>
      <c r="M652" t="s">
        <v>1933</v>
      </c>
      <c r="N652" t="s">
        <v>6406</v>
      </c>
      <c r="O652" t="s">
        <v>6407</v>
      </c>
      <c r="P652" t="s">
        <v>19</v>
      </c>
      <c r="Q652" t="s">
        <v>1213</v>
      </c>
      <c r="R652" t="s">
        <v>54</v>
      </c>
      <c r="S652" t="s">
        <v>1934</v>
      </c>
      <c r="T652" t="s">
        <v>5376</v>
      </c>
      <c r="U652" t="s">
        <v>1669</v>
      </c>
    </row>
    <row r="653" spans="1:21" x14ac:dyDescent="0.25">
      <c r="A653" t="s">
        <v>2925</v>
      </c>
      <c r="B653" t="s">
        <v>2926</v>
      </c>
      <c r="C653" t="s">
        <v>4518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6406</v>
      </c>
      <c r="O653" t="s">
        <v>6408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2927</v>
      </c>
    </row>
    <row r="654" spans="1:21" x14ac:dyDescent="0.25">
      <c r="A654" t="s">
        <v>3000</v>
      </c>
      <c r="B654" t="s">
        <v>3001</v>
      </c>
      <c r="C654" t="s">
        <v>2578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6406</v>
      </c>
      <c r="O654" t="s">
        <v>6409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3002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3343</v>
      </c>
      <c r="E655" t="s">
        <v>2353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6410</v>
      </c>
      <c r="O655" t="s">
        <v>6411</v>
      </c>
      <c r="P655" t="s">
        <v>19</v>
      </c>
      <c r="Q655" t="s">
        <v>1528</v>
      </c>
      <c r="R655" t="s">
        <v>49</v>
      </c>
      <c r="S655" t="s">
        <v>1930</v>
      </c>
      <c r="T655" t="s">
        <v>4057</v>
      </c>
      <c r="U655" t="s">
        <v>425</v>
      </c>
    </row>
    <row r="656" spans="1:21" x14ac:dyDescent="0.25">
      <c r="A656" t="s">
        <v>4359</v>
      </c>
      <c r="B656" t="s">
        <v>4360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2903</v>
      </c>
      <c r="K656" t="s">
        <v>903</v>
      </c>
      <c r="M656" t="s">
        <v>1929</v>
      </c>
      <c r="N656" t="s">
        <v>6410</v>
      </c>
      <c r="O656" t="s">
        <v>4707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4361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2631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3303</v>
      </c>
      <c r="K657" t="s">
        <v>1522</v>
      </c>
      <c r="L657" t="s">
        <v>1194</v>
      </c>
      <c r="M657" t="s">
        <v>1933</v>
      </c>
      <c r="N657" t="s">
        <v>6412</v>
      </c>
      <c r="O657" t="s">
        <v>6413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6414</v>
      </c>
      <c r="O658" t="s">
        <v>6415</v>
      </c>
      <c r="P658" t="s">
        <v>19</v>
      </c>
      <c r="Q658" t="s">
        <v>1528</v>
      </c>
      <c r="R658" t="s">
        <v>66</v>
      </c>
      <c r="S658" t="s">
        <v>1932</v>
      </c>
      <c r="T658" t="s">
        <v>6416</v>
      </c>
      <c r="U658" t="s">
        <v>683</v>
      </c>
    </row>
    <row r="659" spans="1:21" x14ac:dyDescent="0.25">
      <c r="A659" t="s">
        <v>3227</v>
      </c>
      <c r="B659" t="s">
        <v>3228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4583</v>
      </c>
      <c r="O659" t="s">
        <v>6417</v>
      </c>
      <c r="P659" t="s">
        <v>25</v>
      </c>
      <c r="Q659" t="s">
        <v>1213</v>
      </c>
      <c r="R659" t="s">
        <v>21</v>
      </c>
      <c r="S659" t="s">
        <v>1930</v>
      </c>
      <c r="T659" t="s">
        <v>6418</v>
      </c>
      <c r="U659" t="s">
        <v>3229</v>
      </c>
    </row>
    <row r="660" spans="1:21" x14ac:dyDescent="0.25">
      <c r="A660" t="s">
        <v>2702</v>
      </c>
      <c r="B660" t="s">
        <v>2701</v>
      </c>
      <c r="C660" t="s">
        <v>2578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5205</v>
      </c>
      <c r="O660" t="s">
        <v>6419</v>
      </c>
      <c r="P660" t="s">
        <v>25</v>
      </c>
      <c r="Q660" t="s">
        <v>1213</v>
      </c>
      <c r="R660" t="s">
        <v>54</v>
      </c>
      <c r="S660" t="s">
        <v>1930</v>
      </c>
      <c r="T660" t="s">
        <v>4380</v>
      </c>
      <c r="U660" t="s">
        <v>2700</v>
      </c>
    </row>
    <row r="661" spans="1:21" x14ac:dyDescent="0.25">
      <c r="A661" t="s">
        <v>2718</v>
      </c>
      <c r="B661" t="s">
        <v>2719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4750</v>
      </c>
      <c r="O661" t="s">
        <v>6420</v>
      </c>
      <c r="Q661" t="s">
        <v>1498</v>
      </c>
      <c r="R661" t="s">
        <v>73</v>
      </c>
      <c r="S661" t="s">
        <v>1932</v>
      </c>
      <c r="T661" t="s">
        <v>2829</v>
      </c>
      <c r="U661" t="s">
        <v>2720</v>
      </c>
    </row>
    <row r="662" spans="1:21" x14ac:dyDescent="0.25">
      <c r="A662" t="s">
        <v>1779</v>
      </c>
      <c r="B662" t="s">
        <v>1779</v>
      </c>
      <c r="D662" t="s">
        <v>2774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5207</v>
      </c>
      <c r="P662" t="s">
        <v>1238</v>
      </c>
      <c r="Q662" t="s">
        <v>132</v>
      </c>
      <c r="R662" t="s">
        <v>38</v>
      </c>
      <c r="S662" t="s">
        <v>1934</v>
      </c>
      <c r="T662" t="s">
        <v>3715</v>
      </c>
      <c r="U662" t="s">
        <v>1780</v>
      </c>
    </row>
    <row r="663" spans="1:21" x14ac:dyDescent="0.25">
      <c r="A663" t="s">
        <v>3272</v>
      </c>
      <c r="B663" t="s">
        <v>3273</v>
      </c>
      <c r="C663" t="s">
        <v>3598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6421</v>
      </c>
      <c r="O663" t="s">
        <v>6422</v>
      </c>
      <c r="P663" t="s">
        <v>19</v>
      </c>
      <c r="Q663" t="s">
        <v>1213</v>
      </c>
      <c r="R663" t="s">
        <v>54</v>
      </c>
      <c r="S663" t="s">
        <v>1932</v>
      </c>
      <c r="T663" t="s">
        <v>4763</v>
      </c>
      <c r="U663" t="s">
        <v>3274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4711</v>
      </c>
      <c r="K664" t="s">
        <v>905</v>
      </c>
      <c r="L664" t="s">
        <v>906</v>
      </c>
      <c r="M664" t="s">
        <v>1931</v>
      </c>
      <c r="N664" t="s">
        <v>6423</v>
      </c>
      <c r="P664" t="s">
        <v>19</v>
      </c>
      <c r="Q664" t="s">
        <v>1195</v>
      </c>
      <c r="R664" t="s">
        <v>54</v>
      </c>
      <c r="S664" t="s">
        <v>1934</v>
      </c>
      <c r="T664" t="s">
        <v>3062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2284</v>
      </c>
      <c r="E665" t="s">
        <v>1486</v>
      </c>
      <c r="F665" t="s">
        <v>2406</v>
      </c>
      <c r="G665" t="s">
        <v>1805</v>
      </c>
      <c r="H665" t="s">
        <v>2025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6424</v>
      </c>
      <c r="O665" t="s">
        <v>6425</v>
      </c>
      <c r="P665" t="s">
        <v>19</v>
      </c>
      <c r="Q665" t="s">
        <v>1835</v>
      </c>
      <c r="R665" t="s">
        <v>54</v>
      </c>
      <c r="S665" t="s">
        <v>1932</v>
      </c>
      <c r="T665" t="s">
        <v>2206</v>
      </c>
      <c r="U665" t="s">
        <v>1271</v>
      </c>
    </row>
    <row r="666" spans="1:21" x14ac:dyDescent="0.25">
      <c r="A666" t="s">
        <v>2329</v>
      </c>
      <c r="B666" t="s">
        <v>2330</v>
      </c>
      <c r="C666" t="s">
        <v>1240</v>
      </c>
      <c r="D666" t="s">
        <v>4813</v>
      </c>
      <c r="E666" t="s">
        <v>131</v>
      </c>
      <c r="F666" t="s">
        <v>2406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6426</v>
      </c>
      <c r="O666" t="s">
        <v>6427</v>
      </c>
      <c r="P666" t="s">
        <v>2005</v>
      </c>
      <c r="Q666" t="s">
        <v>1213</v>
      </c>
      <c r="R666" t="s">
        <v>18</v>
      </c>
      <c r="S666" t="s">
        <v>1930</v>
      </c>
      <c r="T666" t="s">
        <v>3721</v>
      </c>
      <c r="U666" t="s">
        <v>2331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2352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4911</v>
      </c>
      <c r="O667" t="s">
        <v>6428</v>
      </c>
      <c r="P667" t="s">
        <v>1238</v>
      </c>
      <c r="Q667" t="s">
        <v>1528</v>
      </c>
      <c r="R667" t="s">
        <v>40</v>
      </c>
      <c r="S667" t="s">
        <v>1930</v>
      </c>
      <c r="T667" t="s">
        <v>4584</v>
      </c>
      <c r="U667" t="s">
        <v>353</v>
      </c>
    </row>
    <row r="668" spans="1:21" x14ac:dyDescent="0.25">
      <c r="A668" t="s">
        <v>2264</v>
      </c>
      <c r="B668" t="s">
        <v>2265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4906</v>
      </c>
      <c r="K668" t="s">
        <v>907</v>
      </c>
      <c r="L668" t="s">
        <v>902</v>
      </c>
      <c r="M668" t="s">
        <v>1931</v>
      </c>
      <c r="N668" t="s">
        <v>4911</v>
      </c>
      <c r="O668" t="s">
        <v>6429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2266</v>
      </c>
    </row>
    <row r="669" spans="1:21" x14ac:dyDescent="0.25">
      <c r="A669" t="s">
        <v>861</v>
      </c>
      <c r="B669" t="s">
        <v>862</v>
      </c>
      <c r="C669" t="s">
        <v>4514</v>
      </c>
      <c r="D669" t="s">
        <v>2024</v>
      </c>
      <c r="E669" t="s">
        <v>2449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5375</v>
      </c>
      <c r="O669" t="s">
        <v>6430</v>
      </c>
      <c r="P669" t="s">
        <v>25</v>
      </c>
      <c r="Q669" t="s">
        <v>1528</v>
      </c>
      <c r="R669" t="s">
        <v>73</v>
      </c>
      <c r="S669" t="s">
        <v>1930</v>
      </c>
      <c r="T669" t="s">
        <v>5377</v>
      </c>
      <c r="U669" t="s">
        <v>863</v>
      </c>
    </row>
    <row r="670" spans="1:21" x14ac:dyDescent="0.25">
      <c r="A670" t="s">
        <v>3099</v>
      </c>
      <c r="B670" t="s">
        <v>3100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6431</v>
      </c>
      <c r="O670" t="s">
        <v>4392</v>
      </c>
      <c r="P670" t="s">
        <v>19</v>
      </c>
      <c r="Q670" t="s">
        <v>1498</v>
      </c>
      <c r="R670" t="s">
        <v>66</v>
      </c>
      <c r="S670" t="s">
        <v>1930</v>
      </c>
      <c r="T670" t="s">
        <v>4357</v>
      </c>
      <c r="U670" t="s">
        <v>3101</v>
      </c>
    </row>
    <row r="671" spans="1:21" x14ac:dyDescent="0.25">
      <c r="A671" t="s">
        <v>2653</v>
      </c>
      <c r="B671" t="s">
        <v>2654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5209</v>
      </c>
      <c r="O671" t="s">
        <v>4758</v>
      </c>
      <c r="P671" t="s">
        <v>19</v>
      </c>
      <c r="Q671" t="s">
        <v>132</v>
      </c>
      <c r="R671" t="s">
        <v>54</v>
      </c>
      <c r="S671" t="s">
        <v>1934</v>
      </c>
      <c r="T671" t="s">
        <v>4759</v>
      </c>
      <c r="U671" t="s">
        <v>2655</v>
      </c>
    </row>
    <row r="672" spans="1:21" x14ac:dyDescent="0.25">
      <c r="A672" t="s">
        <v>3194</v>
      </c>
      <c r="B672" t="s">
        <v>3195</v>
      </c>
      <c r="C672" t="s">
        <v>3598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4587</v>
      </c>
      <c r="O672" t="s">
        <v>6432</v>
      </c>
      <c r="Q672" t="s">
        <v>1213</v>
      </c>
      <c r="R672" t="s">
        <v>30</v>
      </c>
      <c r="S672" t="s">
        <v>1932</v>
      </c>
      <c r="T672" t="s">
        <v>4475</v>
      </c>
      <c r="U672" t="s">
        <v>3196</v>
      </c>
    </row>
    <row r="673" spans="1:21" x14ac:dyDescent="0.25">
      <c r="A673" t="s">
        <v>3179</v>
      </c>
      <c r="B673" t="s">
        <v>3180</v>
      </c>
      <c r="C673" t="s">
        <v>2578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6433</v>
      </c>
      <c r="O673" t="s">
        <v>6434</v>
      </c>
      <c r="P673" t="s">
        <v>19</v>
      </c>
      <c r="Q673" t="s">
        <v>1803</v>
      </c>
      <c r="R673" t="s">
        <v>54</v>
      </c>
      <c r="S673" t="s">
        <v>1932</v>
      </c>
      <c r="T673" t="s">
        <v>6435</v>
      </c>
      <c r="U673" t="s">
        <v>3181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2576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5211</v>
      </c>
      <c r="O674" t="s">
        <v>5061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3038</v>
      </c>
      <c r="B675" t="s">
        <v>3039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6436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3040</v>
      </c>
    </row>
    <row r="676" spans="1:21" x14ac:dyDescent="0.25">
      <c r="A676" t="s">
        <v>2408</v>
      </c>
      <c r="B676" t="s">
        <v>2409</v>
      </c>
      <c r="C676" t="s">
        <v>2578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6211</v>
      </c>
      <c r="K676" t="s">
        <v>903</v>
      </c>
      <c r="L676" t="s">
        <v>902</v>
      </c>
      <c r="M676" t="s">
        <v>1933</v>
      </c>
      <c r="N676" t="s">
        <v>5212</v>
      </c>
      <c r="O676" t="s">
        <v>6417</v>
      </c>
      <c r="P676" t="s">
        <v>19</v>
      </c>
      <c r="Q676" t="s">
        <v>132</v>
      </c>
      <c r="R676" t="s">
        <v>34</v>
      </c>
      <c r="S676" t="s">
        <v>1932</v>
      </c>
      <c r="T676" t="s">
        <v>3605</v>
      </c>
      <c r="U676" t="s">
        <v>2411</v>
      </c>
    </row>
    <row r="677" spans="1:21" x14ac:dyDescent="0.25">
      <c r="A677" t="s">
        <v>4610</v>
      </c>
      <c r="B677" t="s">
        <v>4611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5213</v>
      </c>
      <c r="O677" t="s">
        <v>6437</v>
      </c>
      <c r="P677" t="s">
        <v>19</v>
      </c>
      <c r="Q677" t="s">
        <v>1193</v>
      </c>
      <c r="R677" t="s">
        <v>40</v>
      </c>
      <c r="S677" t="s">
        <v>1932</v>
      </c>
      <c r="T677" t="s">
        <v>6438</v>
      </c>
      <c r="U677" t="s">
        <v>4612</v>
      </c>
    </row>
    <row r="678" spans="1:21" x14ac:dyDescent="0.25">
      <c r="A678" t="s">
        <v>4914</v>
      </c>
      <c r="B678" t="s">
        <v>4915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3862</v>
      </c>
      <c r="K678" t="s">
        <v>907</v>
      </c>
      <c r="M678" t="s">
        <v>1931</v>
      </c>
      <c r="N678" t="s">
        <v>4912</v>
      </c>
      <c r="P678" t="s">
        <v>19</v>
      </c>
      <c r="Q678" t="s">
        <v>132</v>
      </c>
      <c r="R678" t="s">
        <v>38</v>
      </c>
      <c r="S678" t="s">
        <v>1934</v>
      </c>
      <c r="T678" t="s">
        <v>4916</v>
      </c>
      <c r="U678" t="s">
        <v>4917</v>
      </c>
    </row>
    <row r="679" spans="1:21" x14ac:dyDescent="0.25">
      <c r="A679" t="s">
        <v>2377</v>
      </c>
      <c r="B679" t="s">
        <v>2378</v>
      </c>
      <c r="C679" t="s">
        <v>2578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4912</v>
      </c>
      <c r="O679" t="s">
        <v>6312</v>
      </c>
      <c r="P679" t="s">
        <v>19</v>
      </c>
      <c r="Q679" t="s">
        <v>1498</v>
      </c>
      <c r="R679" t="s">
        <v>68</v>
      </c>
      <c r="S679" t="s">
        <v>1930</v>
      </c>
      <c r="T679" t="s">
        <v>6439</v>
      </c>
      <c r="U679" t="s">
        <v>2379</v>
      </c>
    </row>
    <row r="680" spans="1:21" x14ac:dyDescent="0.25">
      <c r="A680" t="s">
        <v>2391</v>
      </c>
      <c r="B680" t="s">
        <v>2391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3304</v>
      </c>
      <c r="K680" t="s">
        <v>907</v>
      </c>
      <c r="M680" t="s">
        <v>1931</v>
      </c>
      <c r="N680" t="s">
        <v>6440</v>
      </c>
      <c r="O680" t="s">
        <v>4373</v>
      </c>
      <c r="P680" t="s">
        <v>19</v>
      </c>
      <c r="Q680" t="s">
        <v>1213</v>
      </c>
      <c r="R680" t="s">
        <v>24</v>
      </c>
      <c r="S680" t="s">
        <v>1934</v>
      </c>
      <c r="T680" t="s">
        <v>4378</v>
      </c>
      <c r="U680" t="s">
        <v>2392</v>
      </c>
    </row>
    <row r="681" spans="1:21" x14ac:dyDescent="0.25">
      <c r="A681" t="s">
        <v>3168</v>
      </c>
      <c r="B681" t="s">
        <v>3169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6440</v>
      </c>
      <c r="O681" t="s">
        <v>6441</v>
      </c>
      <c r="P681" t="s">
        <v>19</v>
      </c>
      <c r="Q681" t="s">
        <v>1195</v>
      </c>
      <c r="R681" t="s">
        <v>40</v>
      </c>
      <c r="S681" t="s">
        <v>1934</v>
      </c>
      <c r="T681" t="s">
        <v>4556</v>
      </c>
      <c r="U681" t="s">
        <v>3170</v>
      </c>
    </row>
    <row r="682" spans="1:21" x14ac:dyDescent="0.25">
      <c r="A682" t="s">
        <v>514</v>
      </c>
      <c r="B682" t="s">
        <v>515</v>
      </c>
      <c r="C682" t="s">
        <v>4514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5215</v>
      </c>
      <c r="O682" t="s">
        <v>6442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2884</v>
      </c>
      <c r="B683" t="s">
        <v>3239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5478</v>
      </c>
      <c r="K683" t="s">
        <v>904</v>
      </c>
      <c r="L683" t="s">
        <v>1202</v>
      </c>
      <c r="M683" t="s">
        <v>1933</v>
      </c>
      <c r="N683" t="s">
        <v>5215</v>
      </c>
      <c r="O683" t="s">
        <v>6443</v>
      </c>
      <c r="P683" t="s">
        <v>19</v>
      </c>
      <c r="Q683" t="s">
        <v>132</v>
      </c>
      <c r="R683" t="s">
        <v>40</v>
      </c>
      <c r="S683" t="s">
        <v>1932</v>
      </c>
      <c r="T683" t="s">
        <v>4593</v>
      </c>
      <c r="U683" t="s">
        <v>3240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6444</v>
      </c>
      <c r="O684" t="s">
        <v>5210</v>
      </c>
      <c r="P684" t="s">
        <v>19</v>
      </c>
      <c r="Q684" t="s">
        <v>1193</v>
      </c>
      <c r="R684" t="s">
        <v>69</v>
      </c>
      <c r="S684" t="s">
        <v>1930</v>
      </c>
      <c r="T684" t="s">
        <v>3543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2254</v>
      </c>
      <c r="E685" t="s">
        <v>131</v>
      </c>
      <c r="F685" t="s">
        <v>2406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6444</v>
      </c>
      <c r="O685" t="s">
        <v>6445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3352</v>
      </c>
      <c r="B686" t="s">
        <v>3353</v>
      </c>
      <c r="C686" t="s">
        <v>2578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4349</v>
      </c>
      <c r="K686" t="s">
        <v>1198</v>
      </c>
      <c r="L686" t="s">
        <v>900</v>
      </c>
      <c r="M686" t="s">
        <v>1929</v>
      </c>
      <c r="N686" t="s">
        <v>6446</v>
      </c>
      <c r="O686" t="s">
        <v>5174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3354</v>
      </c>
    </row>
    <row r="687" spans="1:21" x14ac:dyDescent="0.25">
      <c r="A687" t="s">
        <v>2185</v>
      </c>
      <c r="B687" t="s">
        <v>2186</v>
      </c>
      <c r="C687" t="s">
        <v>2973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4589</v>
      </c>
      <c r="O687" t="s">
        <v>6447</v>
      </c>
      <c r="P687" t="s">
        <v>19</v>
      </c>
      <c r="Q687" t="s">
        <v>1193</v>
      </c>
      <c r="R687" t="s">
        <v>18</v>
      </c>
      <c r="S687" t="s">
        <v>1932</v>
      </c>
      <c r="T687" t="s">
        <v>4595</v>
      </c>
      <c r="U687" t="s">
        <v>2187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5126</v>
      </c>
      <c r="K688" t="s">
        <v>905</v>
      </c>
      <c r="L688" t="s">
        <v>902</v>
      </c>
      <c r="M688" t="s">
        <v>1931</v>
      </c>
      <c r="N688" t="s">
        <v>4752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4364</v>
      </c>
      <c r="U688" t="s">
        <v>1007</v>
      </c>
    </row>
    <row r="689" spans="1:21" x14ac:dyDescent="0.25">
      <c r="A689" t="s">
        <v>2046</v>
      </c>
      <c r="B689" t="s">
        <v>2047</v>
      </c>
      <c r="C689" t="s">
        <v>1140</v>
      </c>
      <c r="D689" t="s">
        <v>3665</v>
      </c>
      <c r="E689" t="s">
        <v>2283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2354</v>
      </c>
      <c r="L689" t="s">
        <v>1837</v>
      </c>
      <c r="M689" t="s">
        <v>1929</v>
      </c>
      <c r="N689" t="s">
        <v>4920</v>
      </c>
      <c r="O689" t="s">
        <v>6448</v>
      </c>
      <c r="P689" t="s">
        <v>19</v>
      </c>
      <c r="Q689" t="s">
        <v>1213</v>
      </c>
      <c r="R689" t="s">
        <v>49</v>
      </c>
      <c r="S689" t="s">
        <v>1930</v>
      </c>
      <c r="T689" t="s">
        <v>2710</v>
      </c>
      <c r="U689" t="s">
        <v>2048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6449</v>
      </c>
      <c r="O690" t="s">
        <v>3594</v>
      </c>
      <c r="P690" t="s">
        <v>19</v>
      </c>
      <c r="Q690" t="s">
        <v>132</v>
      </c>
      <c r="R690" t="s">
        <v>66</v>
      </c>
      <c r="S690" t="s">
        <v>1934</v>
      </c>
      <c r="T690" t="s">
        <v>3714</v>
      </c>
      <c r="U690" t="s">
        <v>930</v>
      </c>
    </row>
    <row r="691" spans="1:21" x14ac:dyDescent="0.25">
      <c r="A691" t="s">
        <v>2795</v>
      </c>
      <c r="B691" t="s">
        <v>2796</v>
      </c>
      <c r="C691" t="s">
        <v>2578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6450</v>
      </c>
      <c r="O691" t="s">
        <v>5995</v>
      </c>
      <c r="P691" t="s">
        <v>19</v>
      </c>
      <c r="Q691" t="s">
        <v>1803</v>
      </c>
      <c r="R691" t="s">
        <v>68</v>
      </c>
      <c r="S691" t="s">
        <v>1934</v>
      </c>
      <c r="T691" t="s">
        <v>6451</v>
      </c>
      <c r="U691" t="s">
        <v>2797</v>
      </c>
    </row>
    <row r="692" spans="1:21" x14ac:dyDescent="0.25">
      <c r="A692" t="s">
        <v>2350</v>
      </c>
      <c r="B692" t="s">
        <v>2350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3303</v>
      </c>
      <c r="K692" t="s">
        <v>907</v>
      </c>
      <c r="M692" t="s">
        <v>1931</v>
      </c>
      <c r="N692" t="s">
        <v>6450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2351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2969</v>
      </c>
      <c r="E693" t="s">
        <v>1486</v>
      </c>
      <c r="F693" t="s">
        <v>2406</v>
      </c>
      <c r="G693" t="s">
        <v>28</v>
      </c>
      <c r="H693" t="s">
        <v>2025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6452</v>
      </c>
      <c r="O693" t="s">
        <v>6453</v>
      </c>
      <c r="P693" t="s">
        <v>25</v>
      </c>
      <c r="Q693" t="s">
        <v>1803</v>
      </c>
      <c r="R693" t="s">
        <v>49</v>
      </c>
      <c r="S693" t="s">
        <v>1932</v>
      </c>
      <c r="T693" t="s">
        <v>3549</v>
      </c>
      <c r="U693" t="s">
        <v>395</v>
      </c>
    </row>
    <row r="694" spans="1:21" x14ac:dyDescent="0.25">
      <c r="A694" t="s">
        <v>2712</v>
      </c>
      <c r="B694" t="s">
        <v>2713</v>
      </c>
      <c r="C694" t="s">
        <v>3598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6454</v>
      </c>
      <c r="O694" t="s">
        <v>6455</v>
      </c>
      <c r="Q694" t="s">
        <v>1195</v>
      </c>
      <c r="R694" t="s">
        <v>73</v>
      </c>
      <c r="S694" t="s">
        <v>1932</v>
      </c>
      <c r="T694" t="s">
        <v>3556</v>
      </c>
      <c r="U694" t="s">
        <v>2714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2565</v>
      </c>
      <c r="E695" t="s">
        <v>1486</v>
      </c>
      <c r="F695" t="s">
        <v>2406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6456</v>
      </c>
      <c r="O695" t="s">
        <v>6457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4922</v>
      </c>
      <c r="B696" t="s">
        <v>4923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3301</v>
      </c>
      <c r="K696" t="s">
        <v>907</v>
      </c>
      <c r="M696" t="s">
        <v>1931</v>
      </c>
      <c r="N696" t="s">
        <v>5217</v>
      </c>
      <c r="O696" t="s">
        <v>4924</v>
      </c>
      <c r="Q696" t="s">
        <v>132</v>
      </c>
      <c r="R696" t="s">
        <v>24</v>
      </c>
      <c r="S696" t="s">
        <v>1934</v>
      </c>
      <c r="T696" t="s">
        <v>1846</v>
      </c>
      <c r="U696" t="s">
        <v>4925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2565</v>
      </c>
      <c r="E697" t="s">
        <v>1486</v>
      </c>
      <c r="F697" t="s">
        <v>2406</v>
      </c>
      <c r="G697" t="s">
        <v>1805</v>
      </c>
      <c r="H697" t="s">
        <v>1475</v>
      </c>
      <c r="I697" t="s">
        <v>20</v>
      </c>
      <c r="J697" t="s">
        <v>811</v>
      </c>
      <c r="K697" t="s">
        <v>2507</v>
      </c>
      <c r="L697" t="s">
        <v>1973</v>
      </c>
      <c r="M697" t="s">
        <v>1933</v>
      </c>
      <c r="N697" t="s">
        <v>5218</v>
      </c>
      <c r="O697" t="s">
        <v>6458</v>
      </c>
      <c r="P697" t="s">
        <v>19</v>
      </c>
      <c r="Q697" t="s">
        <v>1528</v>
      </c>
      <c r="R697" t="s">
        <v>74</v>
      </c>
      <c r="S697" t="s">
        <v>1932</v>
      </c>
      <c r="T697" t="s">
        <v>2788</v>
      </c>
      <c r="U697" t="s">
        <v>190</v>
      </c>
    </row>
    <row r="698" spans="1:21" x14ac:dyDescent="0.25">
      <c r="A698" t="s">
        <v>3546</v>
      </c>
      <c r="B698" t="s">
        <v>3547</v>
      </c>
      <c r="C698" t="s">
        <v>4289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6459</v>
      </c>
      <c r="O698" t="s">
        <v>6460</v>
      </c>
      <c r="P698" t="s">
        <v>19</v>
      </c>
      <c r="Q698" t="s">
        <v>1803</v>
      </c>
      <c r="R698" t="s">
        <v>66</v>
      </c>
      <c r="S698" t="s">
        <v>1930</v>
      </c>
      <c r="T698" t="s">
        <v>4932</v>
      </c>
      <c r="U698" t="s">
        <v>3548</v>
      </c>
    </row>
    <row r="699" spans="1:21" x14ac:dyDescent="0.25">
      <c r="A699" t="s">
        <v>2809</v>
      </c>
      <c r="B699" t="s">
        <v>2810</v>
      </c>
      <c r="C699" t="s">
        <v>2578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6459</v>
      </c>
      <c r="O699" t="s">
        <v>6461</v>
      </c>
      <c r="Q699" t="s">
        <v>1193</v>
      </c>
      <c r="R699" t="s">
        <v>40</v>
      </c>
      <c r="S699" t="s">
        <v>1934</v>
      </c>
      <c r="T699" t="s">
        <v>1545</v>
      </c>
      <c r="U699" t="s">
        <v>2811</v>
      </c>
    </row>
    <row r="700" spans="1:21" x14ac:dyDescent="0.25">
      <c r="A700" t="s">
        <v>3057</v>
      </c>
      <c r="B700" t="s">
        <v>3058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6462</v>
      </c>
      <c r="O700" t="s">
        <v>6463</v>
      </c>
      <c r="P700" t="s">
        <v>19</v>
      </c>
      <c r="Q700" t="s">
        <v>1195</v>
      </c>
      <c r="R700" t="s">
        <v>66</v>
      </c>
      <c r="S700" t="s">
        <v>1932</v>
      </c>
      <c r="T700" t="s">
        <v>6464</v>
      </c>
      <c r="U700" t="s">
        <v>3059</v>
      </c>
    </row>
    <row r="701" spans="1:21" x14ac:dyDescent="0.25">
      <c r="A701" t="s">
        <v>2812</v>
      </c>
      <c r="B701" t="s">
        <v>2813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6465</v>
      </c>
      <c r="O701" t="s">
        <v>5716</v>
      </c>
      <c r="P701" t="s">
        <v>19</v>
      </c>
      <c r="Q701" t="s">
        <v>1803</v>
      </c>
      <c r="R701" t="s">
        <v>21</v>
      </c>
      <c r="S701" t="s">
        <v>1930</v>
      </c>
      <c r="T701" t="s">
        <v>3606</v>
      </c>
      <c r="U701" t="s">
        <v>2814</v>
      </c>
    </row>
    <row r="702" spans="1:21" x14ac:dyDescent="0.25">
      <c r="A702" t="s">
        <v>3134</v>
      </c>
      <c r="B702" t="s">
        <v>3135</v>
      </c>
      <c r="C702" t="s">
        <v>3598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6465</v>
      </c>
      <c r="O702" t="s">
        <v>6466</v>
      </c>
      <c r="Q702" t="s">
        <v>1213</v>
      </c>
      <c r="R702" t="s">
        <v>54</v>
      </c>
      <c r="S702" t="s">
        <v>1932</v>
      </c>
      <c r="T702" t="s">
        <v>4362</v>
      </c>
      <c r="U702" t="s">
        <v>3136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2511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2041</v>
      </c>
      <c r="L703" t="s">
        <v>1837</v>
      </c>
      <c r="M703" t="s">
        <v>1929</v>
      </c>
      <c r="N703" t="s">
        <v>4921</v>
      </c>
      <c r="O703" t="s">
        <v>5202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2406</v>
      </c>
      <c r="G704" t="s">
        <v>1805</v>
      </c>
      <c r="H704" t="s">
        <v>1474</v>
      </c>
      <c r="I704" t="s">
        <v>28</v>
      </c>
      <c r="J704" t="s">
        <v>5204</v>
      </c>
      <c r="K704" t="s">
        <v>1485</v>
      </c>
      <c r="L704" t="s">
        <v>899</v>
      </c>
      <c r="M704" t="s">
        <v>1933</v>
      </c>
      <c r="N704" t="s">
        <v>4921</v>
      </c>
      <c r="O704" t="s">
        <v>5954</v>
      </c>
      <c r="P704" t="s">
        <v>19</v>
      </c>
      <c r="Q704" t="s">
        <v>1528</v>
      </c>
      <c r="R704" t="s">
        <v>29</v>
      </c>
      <c r="S704" t="s">
        <v>1932</v>
      </c>
      <c r="T704" t="s">
        <v>2454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2690</v>
      </c>
      <c r="E705" t="s">
        <v>2353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1972</v>
      </c>
      <c r="L705" t="s">
        <v>1481</v>
      </c>
      <c r="M705" t="s">
        <v>1929</v>
      </c>
      <c r="N705" t="s">
        <v>5219</v>
      </c>
      <c r="O705" t="s">
        <v>6467</v>
      </c>
      <c r="P705" t="s">
        <v>19</v>
      </c>
      <c r="Q705" t="s">
        <v>1528</v>
      </c>
      <c r="R705" t="s">
        <v>40</v>
      </c>
      <c r="S705" t="s">
        <v>1930</v>
      </c>
      <c r="T705" t="s">
        <v>4062</v>
      </c>
      <c r="U705" t="s">
        <v>1378</v>
      </c>
    </row>
    <row r="706" spans="1:21" x14ac:dyDescent="0.25">
      <c r="A706" t="s">
        <v>2683</v>
      </c>
      <c r="B706" t="s">
        <v>2684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4792</v>
      </c>
      <c r="K706" t="s">
        <v>907</v>
      </c>
      <c r="L706" t="s">
        <v>902</v>
      </c>
      <c r="M706" t="s">
        <v>1933</v>
      </c>
      <c r="N706" t="s">
        <v>5219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3944</v>
      </c>
      <c r="U706" t="s">
        <v>2685</v>
      </c>
    </row>
    <row r="707" spans="1:21" x14ac:dyDescent="0.25">
      <c r="A707" t="s">
        <v>2570</v>
      </c>
      <c r="B707" t="s">
        <v>2571</v>
      </c>
      <c r="C707" t="s">
        <v>2578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6468</v>
      </c>
      <c r="O707" t="s">
        <v>6469</v>
      </c>
      <c r="P707" t="s">
        <v>19</v>
      </c>
      <c r="Q707" t="s">
        <v>1193</v>
      </c>
      <c r="R707" t="s">
        <v>68</v>
      </c>
      <c r="S707" t="s">
        <v>1930</v>
      </c>
      <c r="T707" t="s">
        <v>3709</v>
      </c>
      <c r="U707" t="s">
        <v>2572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4926</v>
      </c>
      <c r="O708" t="s">
        <v>6470</v>
      </c>
      <c r="P708" t="s">
        <v>19</v>
      </c>
      <c r="Q708" t="s">
        <v>132</v>
      </c>
      <c r="R708" t="s">
        <v>38</v>
      </c>
      <c r="S708" t="s">
        <v>1934</v>
      </c>
      <c r="T708" t="s">
        <v>3873</v>
      </c>
      <c r="U708" t="s">
        <v>1901</v>
      </c>
    </row>
    <row r="709" spans="1:21" x14ac:dyDescent="0.25">
      <c r="A709" t="s">
        <v>3191</v>
      </c>
      <c r="B709" t="s">
        <v>3192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4349</v>
      </c>
      <c r="K709" t="s">
        <v>905</v>
      </c>
      <c r="L709" t="s">
        <v>900</v>
      </c>
      <c r="M709" t="s">
        <v>1931</v>
      </c>
      <c r="N709" t="s">
        <v>4926</v>
      </c>
      <c r="O709" t="s">
        <v>5186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3193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2690</v>
      </c>
      <c r="E710" t="s">
        <v>1486</v>
      </c>
      <c r="F710" t="s">
        <v>2406</v>
      </c>
      <c r="G710" t="s">
        <v>1805</v>
      </c>
      <c r="H710" t="s">
        <v>1487</v>
      </c>
      <c r="I710" t="s">
        <v>1234</v>
      </c>
      <c r="J710" t="s">
        <v>803</v>
      </c>
      <c r="K710" t="s">
        <v>2748</v>
      </c>
      <c r="L710" t="s">
        <v>901</v>
      </c>
      <c r="M710" t="s">
        <v>1933</v>
      </c>
      <c r="N710" t="s">
        <v>6471</v>
      </c>
      <c r="O710" t="s">
        <v>6472</v>
      </c>
      <c r="P710" t="s">
        <v>19</v>
      </c>
      <c r="Q710" t="s">
        <v>1528</v>
      </c>
      <c r="R710" t="s">
        <v>77</v>
      </c>
      <c r="S710" t="s">
        <v>1932</v>
      </c>
      <c r="T710" t="s">
        <v>3867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2773</v>
      </c>
      <c r="E711" t="s">
        <v>2449</v>
      </c>
      <c r="F711" t="s">
        <v>2406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6471</v>
      </c>
      <c r="O711" t="s">
        <v>6473</v>
      </c>
      <c r="P711" t="s">
        <v>19</v>
      </c>
      <c r="Q711" t="s">
        <v>1528</v>
      </c>
      <c r="R711" t="s">
        <v>24</v>
      </c>
      <c r="S711" t="s">
        <v>1932</v>
      </c>
      <c r="T711" t="s">
        <v>2042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3665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6474</v>
      </c>
      <c r="O712" t="s">
        <v>6475</v>
      </c>
      <c r="P712" t="s">
        <v>19</v>
      </c>
      <c r="Q712" t="s">
        <v>1803</v>
      </c>
      <c r="R712" t="s">
        <v>66</v>
      </c>
      <c r="S712" t="s">
        <v>1930</v>
      </c>
      <c r="T712" t="s">
        <v>4934</v>
      </c>
      <c r="U712" t="s">
        <v>455</v>
      </c>
    </row>
    <row r="713" spans="1:21" x14ac:dyDescent="0.25">
      <c r="A713" t="s">
        <v>3221</v>
      </c>
      <c r="B713" t="s">
        <v>3222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4349</v>
      </c>
      <c r="K713" t="s">
        <v>1197</v>
      </c>
      <c r="L713" t="s">
        <v>906</v>
      </c>
      <c r="M713" t="s">
        <v>1931</v>
      </c>
      <c r="N713" t="s">
        <v>6476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3223</v>
      </c>
    </row>
    <row r="714" spans="1:21" x14ac:dyDescent="0.25">
      <c r="A714" t="s">
        <v>2458</v>
      </c>
      <c r="B714" t="s">
        <v>2458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4927</v>
      </c>
      <c r="O714" t="s">
        <v>6477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2459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2945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6478</v>
      </c>
      <c r="O715" t="s">
        <v>6479</v>
      </c>
      <c r="P715" t="s">
        <v>19</v>
      </c>
      <c r="Q715" t="s">
        <v>1528</v>
      </c>
      <c r="R715" t="s">
        <v>73</v>
      </c>
      <c r="S715" t="s">
        <v>1932</v>
      </c>
      <c r="T715" t="s">
        <v>4053</v>
      </c>
      <c r="U715" t="s">
        <v>1368</v>
      </c>
    </row>
    <row r="716" spans="1:21" x14ac:dyDescent="0.25">
      <c r="A716" t="s">
        <v>2668</v>
      </c>
      <c r="B716" t="s">
        <v>2669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4223</v>
      </c>
      <c r="K716" t="s">
        <v>907</v>
      </c>
      <c r="M716" t="s">
        <v>1931</v>
      </c>
      <c r="N716" t="s">
        <v>6478</v>
      </c>
      <c r="P716" t="s">
        <v>19</v>
      </c>
      <c r="Q716" t="s">
        <v>132</v>
      </c>
      <c r="R716" t="s">
        <v>44</v>
      </c>
      <c r="S716" t="s">
        <v>1934</v>
      </c>
      <c r="T716" t="s">
        <v>4365</v>
      </c>
      <c r="U716" t="s">
        <v>2670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2323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6480</v>
      </c>
      <c r="O717" t="s">
        <v>6481</v>
      </c>
      <c r="P717" t="s">
        <v>19</v>
      </c>
      <c r="Q717" t="s">
        <v>1528</v>
      </c>
      <c r="R717" t="s">
        <v>18</v>
      </c>
      <c r="S717" t="s">
        <v>1932</v>
      </c>
      <c r="T717" t="s">
        <v>3479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5220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3946</v>
      </c>
      <c r="U718" t="s">
        <v>557</v>
      </c>
    </row>
    <row r="719" spans="1:21" x14ac:dyDescent="0.25">
      <c r="A719" t="s">
        <v>3481</v>
      </c>
      <c r="B719" t="s">
        <v>3482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4711</v>
      </c>
      <c r="K719" t="s">
        <v>907</v>
      </c>
      <c r="M719" t="s">
        <v>1931</v>
      </c>
      <c r="N719" t="s">
        <v>5220</v>
      </c>
      <c r="P719" t="s">
        <v>19</v>
      </c>
      <c r="Q719" t="s">
        <v>132</v>
      </c>
      <c r="R719" t="s">
        <v>18</v>
      </c>
      <c r="S719" t="s">
        <v>1934</v>
      </c>
      <c r="T719" t="s">
        <v>4599</v>
      </c>
      <c r="U719" t="s">
        <v>3483</v>
      </c>
    </row>
    <row r="720" spans="1:21" x14ac:dyDescent="0.25">
      <c r="A720" t="s">
        <v>2429</v>
      </c>
      <c r="B720" t="s">
        <v>2429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5220</v>
      </c>
      <c r="O720" t="s">
        <v>6482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2430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4871</v>
      </c>
      <c r="E721" t="s">
        <v>2283</v>
      </c>
      <c r="F721" t="s">
        <v>2406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3550</v>
      </c>
      <c r="M721" t="s">
        <v>1929</v>
      </c>
      <c r="N721" t="s">
        <v>6483</v>
      </c>
      <c r="O721" t="s">
        <v>6484</v>
      </c>
      <c r="P721" t="s">
        <v>19</v>
      </c>
      <c r="Q721" t="s">
        <v>1528</v>
      </c>
      <c r="R721" t="s">
        <v>18</v>
      </c>
      <c r="S721" t="s">
        <v>1930</v>
      </c>
      <c r="T721" t="s">
        <v>3164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3323</v>
      </c>
      <c r="E722" t="s">
        <v>2353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1971</v>
      </c>
      <c r="L722" t="s">
        <v>6485</v>
      </c>
      <c r="M722" t="s">
        <v>1929</v>
      </c>
      <c r="N722" t="s">
        <v>6486</v>
      </c>
      <c r="O722" t="s">
        <v>6487</v>
      </c>
      <c r="P722" t="s">
        <v>19</v>
      </c>
      <c r="Q722" t="s">
        <v>1528</v>
      </c>
      <c r="R722" t="s">
        <v>18</v>
      </c>
      <c r="S722" t="s">
        <v>1930</v>
      </c>
      <c r="T722" t="s">
        <v>6488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2707</v>
      </c>
      <c r="E723" t="s">
        <v>2576</v>
      </c>
      <c r="F723" t="s">
        <v>2406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6486</v>
      </c>
      <c r="O723" t="s">
        <v>6489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4065</v>
      </c>
      <c r="B724" t="s">
        <v>4066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5280</v>
      </c>
      <c r="K724" t="s">
        <v>907</v>
      </c>
      <c r="L724" t="s">
        <v>902</v>
      </c>
      <c r="M724" t="s">
        <v>1931</v>
      </c>
      <c r="N724" t="s">
        <v>6490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4069</v>
      </c>
      <c r="U724" t="s">
        <v>4067</v>
      </c>
    </row>
    <row r="725" spans="1:21" x14ac:dyDescent="0.25">
      <c r="A725" t="s">
        <v>4091</v>
      </c>
      <c r="B725" t="s">
        <v>4092</v>
      </c>
      <c r="C725" t="s">
        <v>2578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6490</v>
      </c>
      <c r="O725" t="s">
        <v>6491</v>
      </c>
      <c r="Q725" t="s">
        <v>1213</v>
      </c>
      <c r="R725" t="s">
        <v>18</v>
      </c>
      <c r="S725" t="s">
        <v>1934</v>
      </c>
      <c r="T725" t="s">
        <v>1554</v>
      </c>
      <c r="U725" t="s">
        <v>4093</v>
      </c>
    </row>
    <row r="726" spans="1:21" x14ac:dyDescent="0.25">
      <c r="A726" t="s">
        <v>2043</v>
      </c>
      <c r="B726" t="s">
        <v>2044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4928</v>
      </c>
      <c r="O726" t="s">
        <v>6492</v>
      </c>
      <c r="P726" t="s">
        <v>19</v>
      </c>
      <c r="Q726" t="s">
        <v>1835</v>
      </c>
      <c r="R726" t="s">
        <v>34</v>
      </c>
      <c r="S726" t="s">
        <v>1930</v>
      </c>
      <c r="T726" t="s">
        <v>4930</v>
      </c>
      <c r="U726" t="s">
        <v>2045</v>
      </c>
    </row>
    <row r="727" spans="1:21" x14ac:dyDescent="0.25">
      <c r="A727" t="s">
        <v>3053</v>
      </c>
      <c r="B727" t="s">
        <v>3054</v>
      </c>
      <c r="C727" t="s">
        <v>3055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4002</v>
      </c>
      <c r="K727" t="s">
        <v>907</v>
      </c>
      <c r="M727" t="s">
        <v>1933</v>
      </c>
      <c r="N727" t="s">
        <v>3712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3056</v>
      </c>
    </row>
    <row r="728" spans="1:21" x14ac:dyDescent="0.25">
      <c r="A728" t="s">
        <v>2815</v>
      </c>
      <c r="B728" t="s">
        <v>2816</v>
      </c>
      <c r="C728" t="s">
        <v>2578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4929</v>
      </c>
      <c r="O728" t="s">
        <v>5515</v>
      </c>
      <c r="P728" t="s">
        <v>19</v>
      </c>
      <c r="Q728" t="s">
        <v>1498</v>
      </c>
      <c r="R728" t="s">
        <v>21</v>
      </c>
      <c r="S728" t="s">
        <v>1930</v>
      </c>
      <c r="T728" t="s">
        <v>4063</v>
      </c>
      <c r="U728" t="s">
        <v>2817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2406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6493</v>
      </c>
      <c r="O729" t="s">
        <v>6494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4514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6495</v>
      </c>
      <c r="O730" t="s">
        <v>6496</v>
      </c>
      <c r="P730" t="s">
        <v>25</v>
      </c>
      <c r="Q730" t="s">
        <v>1803</v>
      </c>
      <c r="R730" t="s">
        <v>66</v>
      </c>
      <c r="S730" t="s">
        <v>1932</v>
      </c>
      <c r="T730" t="s">
        <v>4935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2282</v>
      </c>
      <c r="E731" t="s">
        <v>2283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6497</v>
      </c>
      <c r="O731" t="s">
        <v>3537</v>
      </c>
      <c r="P731" t="s">
        <v>19</v>
      </c>
      <c r="Q731" t="s">
        <v>1803</v>
      </c>
      <c r="R731" t="s">
        <v>29</v>
      </c>
      <c r="S731" t="s">
        <v>1930</v>
      </c>
      <c r="T731" t="s">
        <v>4225</v>
      </c>
      <c r="U731" t="s">
        <v>713</v>
      </c>
    </row>
    <row r="732" spans="1:21" x14ac:dyDescent="0.25">
      <c r="A732" t="s">
        <v>4601</v>
      </c>
      <c r="B732" t="s">
        <v>4602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3264</v>
      </c>
      <c r="K732" t="s">
        <v>903</v>
      </c>
      <c r="L732" t="s">
        <v>900</v>
      </c>
      <c r="M732" t="s">
        <v>1933</v>
      </c>
      <c r="N732" t="s">
        <v>4931</v>
      </c>
      <c r="O732" t="s">
        <v>6498</v>
      </c>
      <c r="P732" t="s">
        <v>19</v>
      </c>
      <c r="Q732" t="s">
        <v>132</v>
      </c>
      <c r="R732" t="s">
        <v>44</v>
      </c>
      <c r="S732" t="s">
        <v>1932</v>
      </c>
      <c r="T732" t="s">
        <v>2711</v>
      </c>
      <c r="U732" t="s">
        <v>4603</v>
      </c>
    </row>
    <row r="733" spans="1:21" x14ac:dyDescent="0.25">
      <c r="A733" t="s">
        <v>3236</v>
      </c>
      <c r="B733" t="s">
        <v>3237</v>
      </c>
      <c r="C733" t="s">
        <v>2578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5392</v>
      </c>
      <c r="K733" t="s">
        <v>905</v>
      </c>
      <c r="L733" t="s">
        <v>906</v>
      </c>
      <c r="M733" t="s">
        <v>1929</v>
      </c>
      <c r="N733" t="s">
        <v>4931</v>
      </c>
      <c r="O733" t="s">
        <v>6499</v>
      </c>
      <c r="P733" t="s">
        <v>19</v>
      </c>
      <c r="Q733" t="s">
        <v>1195</v>
      </c>
      <c r="R733" t="s">
        <v>66</v>
      </c>
      <c r="S733" t="s">
        <v>1930</v>
      </c>
      <c r="T733" t="s">
        <v>4388</v>
      </c>
      <c r="U733" t="s">
        <v>3238</v>
      </c>
    </row>
    <row r="734" spans="1:21" x14ac:dyDescent="0.25">
      <c r="A734" t="s">
        <v>6500</v>
      </c>
      <c r="B734" t="s">
        <v>6501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6502</v>
      </c>
      <c r="O734" t="s">
        <v>6503</v>
      </c>
      <c r="P734" t="s">
        <v>19</v>
      </c>
      <c r="Q734" t="s">
        <v>132</v>
      </c>
      <c r="R734" t="s">
        <v>73</v>
      </c>
      <c r="S734" t="s">
        <v>1934</v>
      </c>
      <c r="T734" t="s">
        <v>2604</v>
      </c>
      <c r="U734" t="s">
        <v>6504</v>
      </c>
    </row>
    <row r="735" spans="1:21" x14ac:dyDescent="0.25">
      <c r="A735" t="s">
        <v>2427</v>
      </c>
      <c r="B735" t="s">
        <v>2427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6502</v>
      </c>
      <c r="O735" t="s">
        <v>6505</v>
      </c>
      <c r="P735" t="s">
        <v>19</v>
      </c>
      <c r="Q735" t="s">
        <v>132</v>
      </c>
      <c r="R735" t="s">
        <v>49</v>
      </c>
      <c r="S735" t="s">
        <v>1934</v>
      </c>
      <c r="T735" t="s">
        <v>4070</v>
      </c>
      <c r="U735" t="s">
        <v>2428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5223</v>
      </c>
      <c r="P736" t="s">
        <v>1238</v>
      </c>
      <c r="Q736" t="s">
        <v>132</v>
      </c>
      <c r="R736" t="s">
        <v>38</v>
      </c>
      <c r="S736" t="s">
        <v>1934</v>
      </c>
      <c r="T736" t="s">
        <v>4590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4830</v>
      </c>
      <c r="E737" t="s">
        <v>1486</v>
      </c>
      <c r="F737" t="s">
        <v>215</v>
      </c>
      <c r="G737" t="s">
        <v>1805</v>
      </c>
      <c r="H737" t="s">
        <v>2025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4754</v>
      </c>
      <c r="O737" t="s">
        <v>5607</v>
      </c>
      <c r="P737" t="s">
        <v>19</v>
      </c>
      <c r="Q737" t="s">
        <v>1528</v>
      </c>
      <c r="R737" t="s">
        <v>126</v>
      </c>
      <c r="S737" t="s">
        <v>1930</v>
      </c>
      <c r="T737" t="s">
        <v>2566</v>
      </c>
      <c r="U737" t="s">
        <v>1412</v>
      </c>
    </row>
    <row r="738" spans="1:21" x14ac:dyDescent="0.25">
      <c r="A738" t="s">
        <v>2422</v>
      </c>
      <c r="B738" t="s">
        <v>2422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6506</v>
      </c>
      <c r="O738" t="s">
        <v>6507</v>
      </c>
      <c r="P738" t="s">
        <v>19</v>
      </c>
      <c r="Q738" t="s">
        <v>132</v>
      </c>
      <c r="R738" t="s">
        <v>49</v>
      </c>
      <c r="S738" t="s">
        <v>1934</v>
      </c>
      <c r="T738" t="s">
        <v>3722</v>
      </c>
      <c r="U738" t="s">
        <v>2423</v>
      </c>
    </row>
    <row r="739" spans="1:21" x14ac:dyDescent="0.25">
      <c r="A739" t="s">
        <v>3185</v>
      </c>
      <c r="B739" t="s">
        <v>3186</v>
      </c>
      <c r="C739" t="s">
        <v>2578</v>
      </c>
      <c r="D739" t="s">
        <v>2774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3303</v>
      </c>
      <c r="K739" t="s">
        <v>1246</v>
      </c>
      <c r="L739" t="s">
        <v>1497</v>
      </c>
      <c r="M739" t="s">
        <v>1933</v>
      </c>
      <c r="N739" t="s">
        <v>6508</v>
      </c>
      <c r="O739" t="s">
        <v>6509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3187</v>
      </c>
    </row>
    <row r="740" spans="1:21" x14ac:dyDescent="0.25">
      <c r="A740" t="s">
        <v>3621</v>
      </c>
      <c r="B740" t="s">
        <v>3622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4847</v>
      </c>
      <c r="K740" t="s">
        <v>903</v>
      </c>
      <c r="L740" t="s">
        <v>900</v>
      </c>
      <c r="M740" t="s">
        <v>1933</v>
      </c>
      <c r="N740" t="s">
        <v>6510</v>
      </c>
      <c r="O740" t="s">
        <v>6511</v>
      </c>
      <c r="P740" t="s">
        <v>19</v>
      </c>
      <c r="Q740" t="s">
        <v>1195</v>
      </c>
      <c r="R740" t="s">
        <v>18</v>
      </c>
      <c r="S740" t="s">
        <v>1932</v>
      </c>
      <c r="T740" t="s">
        <v>5378</v>
      </c>
      <c r="U740" t="s">
        <v>3623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6512</v>
      </c>
      <c r="O741" t="s">
        <v>6151</v>
      </c>
      <c r="P741" t="s">
        <v>19</v>
      </c>
      <c r="Q741" t="s">
        <v>1498</v>
      </c>
      <c r="R741" t="s">
        <v>54</v>
      </c>
      <c r="S741" t="s">
        <v>1930</v>
      </c>
      <c r="T741" t="s">
        <v>2843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2690</v>
      </c>
      <c r="E742" t="s">
        <v>2449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6513</v>
      </c>
      <c r="O742" t="s">
        <v>6514</v>
      </c>
      <c r="P742" t="s">
        <v>1238</v>
      </c>
      <c r="Q742" t="s">
        <v>1528</v>
      </c>
      <c r="R742" t="s">
        <v>18</v>
      </c>
      <c r="S742" t="s">
        <v>1932</v>
      </c>
      <c r="T742" t="s">
        <v>6515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6513</v>
      </c>
      <c r="O743" t="s">
        <v>6516</v>
      </c>
      <c r="P743" t="s">
        <v>2005</v>
      </c>
      <c r="Q743" t="s">
        <v>1193</v>
      </c>
      <c r="R743" t="s">
        <v>30</v>
      </c>
      <c r="S743" t="s">
        <v>1932</v>
      </c>
      <c r="T743" t="s">
        <v>4597</v>
      </c>
      <c r="U743" t="s">
        <v>790</v>
      </c>
    </row>
    <row r="744" spans="1:21" x14ac:dyDescent="0.25">
      <c r="A744" t="s">
        <v>3309</v>
      </c>
      <c r="B744" t="s">
        <v>3309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4756</v>
      </c>
      <c r="O744" t="s">
        <v>6517</v>
      </c>
      <c r="P744" t="s">
        <v>19</v>
      </c>
      <c r="Q744" t="s">
        <v>1803</v>
      </c>
      <c r="R744" t="s">
        <v>74</v>
      </c>
      <c r="S744" t="s">
        <v>1932</v>
      </c>
      <c r="T744" t="s">
        <v>4933</v>
      </c>
      <c r="U744" t="s">
        <v>3310</v>
      </c>
    </row>
    <row r="745" spans="1:21" x14ac:dyDescent="0.25">
      <c r="A745" t="s">
        <v>2373</v>
      </c>
      <c r="B745" t="s">
        <v>2373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3303</v>
      </c>
      <c r="K745" t="s">
        <v>907</v>
      </c>
      <c r="M745" t="s">
        <v>1931</v>
      </c>
      <c r="N745" t="s">
        <v>6518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2374</v>
      </c>
    </row>
    <row r="746" spans="1:21" x14ac:dyDescent="0.25">
      <c r="A746" t="s">
        <v>3173</v>
      </c>
      <c r="B746" t="s">
        <v>3174</v>
      </c>
      <c r="C746" t="s">
        <v>2578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3303</v>
      </c>
      <c r="K746" t="s">
        <v>1246</v>
      </c>
      <c r="L746" t="s">
        <v>900</v>
      </c>
      <c r="M746" t="s">
        <v>1933</v>
      </c>
      <c r="N746" t="s">
        <v>6519</v>
      </c>
      <c r="O746" t="s">
        <v>6520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3175</v>
      </c>
    </row>
    <row r="747" spans="1:21" x14ac:dyDescent="0.25">
      <c r="A747" t="s">
        <v>4367</v>
      </c>
      <c r="B747" t="s">
        <v>4368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6519</v>
      </c>
      <c r="O747" t="s">
        <v>6521</v>
      </c>
      <c r="Q747" t="s">
        <v>1213</v>
      </c>
      <c r="R747" t="s">
        <v>24</v>
      </c>
      <c r="S747" t="s">
        <v>1932</v>
      </c>
      <c r="T747" t="s">
        <v>1553</v>
      </c>
      <c r="U747" t="s">
        <v>4369</v>
      </c>
    </row>
    <row r="748" spans="1:21" x14ac:dyDescent="0.25">
      <c r="A748" t="s">
        <v>2997</v>
      </c>
      <c r="B748" t="s">
        <v>2998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6519</v>
      </c>
      <c r="O748" t="s">
        <v>6522</v>
      </c>
      <c r="P748" t="s">
        <v>19</v>
      </c>
      <c r="Q748" t="s">
        <v>1803</v>
      </c>
      <c r="R748" t="s">
        <v>54</v>
      </c>
      <c r="S748" t="s">
        <v>1932</v>
      </c>
      <c r="T748" t="s">
        <v>6523</v>
      </c>
      <c r="U748" t="s">
        <v>2999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4312</v>
      </c>
      <c r="E749" t="s">
        <v>1486</v>
      </c>
      <c r="F749" t="s">
        <v>2406</v>
      </c>
      <c r="G749" t="s">
        <v>1805</v>
      </c>
      <c r="H749" t="s">
        <v>1487</v>
      </c>
      <c r="I749" t="s">
        <v>28</v>
      </c>
      <c r="J749" t="s">
        <v>810</v>
      </c>
      <c r="K749" t="s">
        <v>1971</v>
      </c>
      <c r="L749" t="s">
        <v>1256</v>
      </c>
      <c r="M749" t="s">
        <v>1929</v>
      </c>
      <c r="N749" t="s">
        <v>5226</v>
      </c>
      <c r="P749" t="s">
        <v>19</v>
      </c>
      <c r="Q749" t="s">
        <v>1528</v>
      </c>
      <c r="R749" t="s">
        <v>54</v>
      </c>
      <c r="S749" t="s">
        <v>1930</v>
      </c>
      <c r="T749" t="s">
        <v>4058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2406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6524</v>
      </c>
      <c r="O750" t="s">
        <v>6525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4227</v>
      </c>
      <c r="B751" t="s">
        <v>4228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4974</v>
      </c>
      <c r="K751" t="s">
        <v>905</v>
      </c>
      <c r="L751" t="s">
        <v>900</v>
      </c>
      <c r="M751" t="s">
        <v>1931</v>
      </c>
      <c r="N751" t="s">
        <v>4592</v>
      </c>
      <c r="O751" t="s">
        <v>6526</v>
      </c>
      <c r="P751" t="s">
        <v>19</v>
      </c>
      <c r="Q751" t="s">
        <v>1193</v>
      </c>
      <c r="R751" t="s">
        <v>18</v>
      </c>
      <c r="S751" t="s">
        <v>1932</v>
      </c>
      <c r="T751" t="s">
        <v>4600</v>
      </c>
      <c r="U751" t="s">
        <v>4229</v>
      </c>
    </row>
    <row r="752" spans="1:21" x14ac:dyDescent="0.25">
      <c r="A752" t="s">
        <v>2258</v>
      </c>
      <c r="B752" t="s">
        <v>2259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4592</v>
      </c>
      <c r="O752" t="s">
        <v>6527</v>
      </c>
      <c r="P752" t="s">
        <v>19</v>
      </c>
      <c r="Q752" t="s">
        <v>132</v>
      </c>
      <c r="R752" t="s">
        <v>49</v>
      </c>
      <c r="S752" t="s">
        <v>1934</v>
      </c>
      <c r="T752" t="s">
        <v>4591</v>
      </c>
      <c r="U752" t="s">
        <v>2260</v>
      </c>
    </row>
    <row r="753" spans="1:21" x14ac:dyDescent="0.25">
      <c r="A753" t="s">
        <v>2464</v>
      </c>
      <c r="B753" t="s">
        <v>2464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4757</v>
      </c>
      <c r="O753" t="s">
        <v>6528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2465</v>
      </c>
    </row>
    <row r="754" spans="1:21" x14ac:dyDescent="0.25">
      <c r="A754" t="s">
        <v>2641</v>
      </c>
      <c r="B754" t="s">
        <v>2642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4223</v>
      </c>
      <c r="K754" t="s">
        <v>907</v>
      </c>
      <c r="M754" t="s">
        <v>1931</v>
      </c>
      <c r="N754" t="s">
        <v>6529</v>
      </c>
      <c r="P754" t="s">
        <v>19</v>
      </c>
      <c r="Q754" t="s">
        <v>132</v>
      </c>
      <c r="R754" t="s">
        <v>21</v>
      </c>
      <c r="S754" t="s">
        <v>1934</v>
      </c>
      <c r="T754" t="s">
        <v>4073</v>
      </c>
      <c r="U754" t="s">
        <v>2643</v>
      </c>
    </row>
    <row r="755" spans="1:21" x14ac:dyDescent="0.25">
      <c r="A755" t="s">
        <v>611</v>
      </c>
      <c r="B755" t="s">
        <v>612</v>
      </c>
      <c r="C755" t="s">
        <v>4289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6530</v>
      </c>
      <c r="Q755" t="s">
        <v>132</v>
      </c>
      <c r="R755" t="s">
        <v>18</v>
      </c>
      <c r="S755" t="s">
        <v>1934</v>
      </c>
      <c r="T755" t="s">
        <v>6531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2284</v>
      </c>
      <c r="E756" t="s">
        <v>131</v>
      </c>
      <c r="F756" t="s">
        <v>2406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6530</v>
      </c>
      <c r="O756" t="s">
        <v>6532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2038</v>
      </c>
      <c r="B757" t="s">
        <v>2038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5227</v>
      </c>
      <c r="O757" t="s">
        <v>6533</v>
      </c>
      <c r="P757" t="s">
        <v>19</v>
      </c>
      <c r="Q757" t="s">
        <v>132</v>
      </c>
      <c r="R757" t="s">
        <v>18</v>
      </c>
      <c r="S757" t="s">
        <v>1934</v>
      </c>
      <c r="T757" t="s">
        <v>4381</v>
      </c>
      <c r="U757" t="s">
        <v>2039</v>
      </c>
    </row>
    <row r="758" spans="1:21" x14ac:dyDescent="0.25">
      <c r="A758" t="s">
        <v>2188</v>
      </c>
      <c r="B758" t="s">
        <v>2188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5227</v>
      </c>
      <c r="O758" t="s">
        <v>6534</v>
      </c>
      <c r="Q758" t="s">
        <v>132</v>
      </c>
      <c r="R758" t="s">
        <v>74</v>
      </c>
      <c r="S758" t="s">
        <v>1934</v>
      </c>
      <c r="T758" t="s">
        <v>4376</v>
      </c>
      <c r="U758" t="s">
        <v>2189</v>
      </c>
    </row>
    <row r="759" spans="1:21" x14ac:dyDescent="0.25">
      <c r="A759" t="s">
        <v>4240</v>
      </c>
      <c r="B759" t="s">
        <v>4241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4974</v>
      </c>
      <c r="K759" t="s">
        <v>1217</v>
      </c>
      <c r="L759" t="s">
        <v>1479</v>
      </c>
      <c r="M759" t="s">
        <v>1931</v>
      </c>
      <c r="N759" t="s">
        <v>4476</v>
      </c>
      <c r="O759" t="s">
        <v>6535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4242</v>
      </c>
    </row>
    <row r="760" spans="1:21" x14ac:dyDescent="0.25">
      <c r="A760" t="s">
        <v>3503</v>
      </c>
      <c r="B760" t="s">
        <v>3504</v>
      </c>
      <c r="C760" t="s">
        <v>3505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4476</v>
      </c>
      <c r="O760" t="s">
        <v>6536</v>
      </c>
      <c r="P760" t="s">
        <v>19</v>
      </c>
      <c r="Q760" t="s">
        <v>1195</v>
      </c>
      <c r="R760" t="s">
        <v>21</v>
      </c>
      <c r="S760" t="s">
        <v>1930</v>
      </c>
      <c r="T760" t="s">
        <v>6537</v>
      </c>
      <c r="U760" t="s">
        <v>3506</v>
      </c>
    </row>
    <row r="761" spans="1:21" x14ac:dyDescent="0.25">
      <c r="A761" t="s">
        <v>3233</v>
      </c>
      <c r="B761" t="s">
        <v>3234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6048</v>
      </c>
      <c r="K761" t="s">
        <v>907</v>
      </c>
      <c r="L761" t="s">
        <v>902</v>
      </c>
      <c r="M761" t="s">
        <v>1933</v>
      </c>
      <c r="N761" t="s">
        <v>5228</v>
      </c>
      <c r="O761" t="s">
        <v>6538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3235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4714</v>
      </c>
      <c r="K762" t="s">
        <v>1198</v>
      </c>
      <c r="L762" t="s">
        <v>901</v>
      </c>
      <c r="M762" t="s">
        <v>1931</v>
      </c>
      <c r="N762" t="s">
        <v>4594</v>
      </c>
      <c r="O762" t="s">
        <v>6539</v>
      </c>
      <c r="P762" t="s">
        <v>19</v>
      </c>
      <c r="Q762" t="s">
        <v>132</v>
      </c>
      <c r="R762" t="s">
        <v>18</v>
      </c>
      <c r="S762" t="s">
        <v>1934</v>
      </c>
      <c r="T762" t="s">
        <v>3713</v>
      </c>
      <c r="U762" t="s">
        <v>1059</v>
      </c>
    </row>
    <row r="763" spans="1:21" x14ac:dyDescent="0.25">
      <c r="A763" t="s">
        <v>2881</v>
      </c>
      <c r="B763" t="s">
        <v>2880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4594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2879</v>
      </c>
    </row>
    <row r="764" spans="1:21" x14ac:dyDescent="0.25">
      <c r="A764" t="s">
        <v>1441</v>
      </c>
      <c r="B764" t="s">
        <v>1442</v>
      </c>
      <c r="C764" t="s">
        <v>2578</v>
      </c>
      <c r="D764" t="s">
        <v>2783</v>
      </c>
      <c r="E764" t="s">
        <v>2576</v>
      </c>
      <c r="F764" t="s">
        <v>2406</v>
      </c>
      <c r="G764" t="s">
        <v>1805</v>
      </c>
      <c r="H764" t="s">
        <v>1487</v>
      </c>
      <c r="I764" t="s">
        <v>28</v>
      </c>
      <c r="J764" t="s">
        <v>850</v>
      </c>
      <c r="K764" t="s">
        <v>2723</v>
      </c>
      <c r="L764" t="s">
        <v>901</v>
      </c>
      <c r="M764" t="s">
        <v>1929</v>
      </c>
      <c r="N764" t="s">
        <v>5230</v>
      </c>
      <c r="O764" t="s">
        <v>6540</v>
      </c>
      <c r="P764" t="s">
        <v>19</v>
      </c>
      <c r="Q764" t="s">
        <v>1528</v>
      </c>
      <c r="R764" t="s">
        <v>34</v>
      </c>
      <c r="S764" t="s">
        <v>1930</v>
      </c>
      <c r="T764" t="s">
        <v>5229</v>
      </c>
      <c r="U764" t="s">
        <v>1443</v>
      </c>
    </row>
    <row r="765" spans="1:21" x14ac:dyDescent="0.25">
      <c r="A765" t="s">
        <v>2237</v>
      </c>
      <c r="B765" t="s">
        <v>2238</v>
      </c>
      <c r="C765" t="s">
        <v>2973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5230</v>
      </c>
      <c r="O765" t="s">
        <v>6541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2239</v>
      </c>
    </row>
    <row r="766" spans="1:21" x14ac:dyDescent="0.25">
      <c r="A766" t="s">
        <v>2680</v>
      </c>
      <c r="B766" t="s">
        <v>2681</v>
      </c>
      <c r="C766" t="s">
        <v>2973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5230</v>
      </c>
      <c r="O766" t="s">
        <v>6542</v>
      </c>
      <c r="P766" t="s">
        <v>25</v>
      </c>
      <c r="Q766" t="s">
        <v>1498</v>
      </c>
      <c r="R766" t="s">
        <v>30</v>
      </c>
      <c r="S766" t="s">
        <v>1932</v>
      </c>
      <c r="T766" t="s">
        <v>5379</v>
      </c>
      <c r="U766" t="s">
        <v>2682</v>
      </c>
    </row>
    <row r="767" spans="1:21" x14ac:dyDescent="0.25">
      <c r="A767" t="s">
        <v>2573</v>
      </c>
      <c r="B767" t="s">
        <v>2574</v>
      </c>
      <c r="C767" t="s">
        <v>1240</v>
      </c>
      <c r="D767" t="s">
        <v>4013</v>
      </c>
      <c r="E767" t="s">
        <v>2283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5232</v>
      </c>
      <c r="O767" t="s">
        <v>6072</v>
      </c>
      <c r="P767" t="s">
        <v>19</v>
      </c>
      <c r="Q767" t="s">
        <v>1835</v>
      </c>
      <c r="R767" t="s">
        <v>54</v>
      </c>
      <c r="S767" t="s">
        <v>1934</v>
      </c>
      <c r="T767" t="s">
        <v>3069</v>
      </c>
      <c r="U767" t="s">
        <v>2575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4760</v>
      </c>
      <c r="O768" t="s">
        <v>6543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2578</v>
      </c>
      <c r="D769" t="s">
        <v>2631</v>
      </c>
      <c r="E769" t="s">
        <v>2449</v>
      </c>
      <c r="F769" t="s">
        <v>2406</v>
      </c>
      <c r="G769" t="s">
        <v>1805</v>
      </c>
      <c r="H769" t="s">
        <v>1487</v>
      </c>
      <c r="I769" t="s">
        <v>17</v>
      </c>
      <c r="J769" t="s">
        <v>845</v>
      </c>
      <c r="K769" t="s">
        <v>2562</v>
      </c>
      <c r="L769" t="s">
        <v>2001</v>
      </c>
      <c r="M769" t="s">
        <v>1929</v>
      </c>
      <c r="N769" t="s">
        <v>4760</v>
      </c>
      <c r="O769" t="s">
        <v>6544</v>
      </c>
      <c r="P769" t="s">
        <v>19</v>
      </c>
      <c r="Q769" t="s">
        <v>1528</v>
      </c>
      <c r="R769" t="s">
        <v>18</v>
      </c>
      <c r="S769" t="s">
        <v>1930</v>
      </c>
      <c r="T769" t="s">
        <v>5231</v>
      </c>
      <c r="U769" t="s">
        <v>670</v>
      </c>
      <c r="V769" t="s">
        <v>1255</v>
      </c>
    </row>
    <row r="770" spans="1:22" x14ac:dyDescent="0.25">
      <c r="A770" t="s">
        <v>2199</v>
      </c>
      <c r="B770" t="s">
        <v>2200</v>
      </c>
      <c r="C770" t="s">
        <v>1240</v>
      </c>
      <c r="D770" t="s">
        <v>885</v>
      </c>
      <c r="E770" t="s">
        <v>2283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4760</v>
      </c>
      <c r="O770" t="s">
        <v>6545</v>
      </c>
      <c r="P770" t="s">
        <v>19</v>
      </c>
      <c r="Q770" t="s">
        <v>1803</v>
      </c>
      <c r="R770" t="s">
        <v>40</v>
      </c>
      <c r="S770" t="s">
        <v>1930</v>
      </c>
      <c r="T770" t="s">
        <v>4607</v>
      </c>
      <c r="U770" t="s">
        <v>2201</v>
      </c>
    </row>
    <row r="771" spans="1:22" x14ac:dyDescent="0.25">
      <c r="A771" t="s">
        <v>6546</v>
      </c>
      <c r="B771" t="s">
        <v>6547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6548</v>
      </c>
      <c r="P771" t="s">
        <v>19</v>
      </c>
      <c r="Q771" t="s">
        <v>132</v>
      </c>
      <c r="R771" t="s">
        <v>77</v>
      </c>
      <c r="S771" t="s">
        <v>1934</v>
      </c>
      <c r="T771" t="s">
        <v>6549</v>
      </c>
      <c r="U771" t="s">
        <v>6550</v>
      </c>
    </row>
    <row r="772" spans="1:22" x14ac:dyDescent="0.25">
      <c r="A772" t="s">
        <v>2954</v>
      </c>
      <c r="B772" t="s">
        <v>2955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6048</v>
      </c>
      <c r="K772" t="s">
        <v>1198</v>
      </c>
      <c r="L772" t="s">
        <v>900</v>
      </c>
      <c r="M772" t="s">
        <v>1929</v>
      </c>
      <c r="N772" t="s">
        <v>6548</v>
      </c>
      <c r="O772" t="s">
        <v>5208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2956</v>
      </c>
    </row>
    <row r="773" spans="1:22" x14ac:dyDescent="0.25">
      <c r="A773" t="s">
        <v>2456</v>
      </c>
      <c r="B773" t="s">
        <v>2456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4761</v>
      </c>
      <c r="O773" t="s">
        <v>6551</v>
      </c>
      <c r="P773" t="s">
        <v>19</v>
      </c>
      <c r="Q773" t="s">
        <v>132</v>
      </c>
      <c r="R773" t="s">
        <v>49</v>
      </c>
      <c r="S773" t="s">
        <v>1930</v>
      </c>
      <c r="T773" t="s">
        <v>5241</v>
      </c>
      <c r="U773" t="s">
        <v>2457</v>
      </c>
    </row>
    <row r="774" spans="1:22" x14ac:dyDescent="0.25">
      <c r="A774" t="s">
        <v>2994</v>
      </c>
      <c r="B774" t="s">
        <v>2995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4071</v>
      </c>
      <c r="O774" t="s">
        <v>6552</v>
      </c>
      <c r="P774" t="s">
        <v>19</v>
      </c>
      <c r="Q774" t="s">
        <v>1195</v>
      </c>
      <c r="R774" t="s">
        <v>18</v>
      </c>
      <c r="S774" t="s">
        <v>1930</v>
      </c>
      <c r="T774" t="s">
        <v>3545</v>
      </c>
      <c r="U774" t="s">
        <v>2996</v>
      </c>
    </row>
    <row r="775" spans="1:22" x14ac:dyDescent="0.25">
      <c r="A775" t="s">
        <v>2738</v>
      </c>
      <c r="B775" t="s">
        <v>2739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5234</v>
      </c>
      <c r="O775" t="s">
        <v>6553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2740</v>
      </c>
    </row>
    <row r="776" spans="1:22" x14ac:dyDescent="0.25">
      <c r="A776" t="s">
        <v>3111</v>
      </c>
      <c r="B776" t="s">
        <v>3112</v>
      </c>
      <c r="C776" t="s">
        <v>1140</v>
      </c>
      <c r="D776" t="s">
        <v>4830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2041</v>
      </c>
      <c r="L776" t="s">
        <v>899</v>
      </c>
      <c r="M776" t="s">
        <v>1929</v>
      </c>
      <c r="N776" t="s">
        <v>5234</v>
      </c>
      <c r="O776" t="s">
        <v>2790</v>
      </c>
      <c r="P776" t="s">
        <v>25</v>
      </c>
      <c r="Q776" t="s">
        <v>1803</v>
      </c>
      <c r="R776" t="s">
        <v>66</v>
      </c>
      <c r="S776" t="s">
        <v>1932</v>
      </c>
      <c r="T776" t="s">
        <v>3711</v>
      </c>
      <c r="U776" t="s">
        <v>3113</v>
      </c>
    </row>
    <row r="777" spans="1:22" x14ac:dyDescent="0.25">
      <c r="A777" t="s">
        <v>3952</v>
      </c>
      <c r="B777" t="s">
        <v>3953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4974</v>
      </c>
      <c r="K777" t="s">
        <v>907</v>
      </c>
      <c r="M777" t="s">
        <v>1931</v>
      </c>
      <c r="N777" t="s">
        <v>6554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3954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6554</v>
      </c>
      <c r="P778" t="s">
        <v>19</v>
      </c>
      <c r="Q778" t="s">
        <v>132</v>
      </c>
      <c r="R778" t="s">
        <v>66</v>
      </c>
      <c r="S778" t="s">
        <v>1934</v>
      </c>
      <c r="T778" t="s">
        <v>6555</v>
      </c>
      <c r="U778" t="s">
        <v>587</v>
      </c>
    </row>
    <row r="779" spans="1:22" x14ac:dyDescent="0.25">
      <c r="A779" t="s">
        <v>2530</v>
      </c>
      <c r="B779" t="s">
        <v>2531</v>
      </c>
      <c r="C779" t="s">
        <v>1240</v>
      </c>
      <c r="D779" t="s">
        <v>2323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5235</v>
      </c>
      <c r="O779" t="s">
        <v>6556</v>
      </c>
      <c r="P779" t="s">
        <v>19</v>
      </c>
      <c r="Q779" t="s">
        <v>1803</v>
      </c>
      <c r="R779" t="s">
        <v>30</v>
      </c>
      <c r="S779" t="s">
        <v>1932</v>
      </c>
      <c r="T779" t="s">
        <v>4753</v>
      </c>
      <c r="U779" t="s">
        <v>2532</v>
      </c>
    </row>
    <row r="780" spans="1:22" x14ac:dyDescent="0.25">
      <c r="A780" t="s">
        <v>2892</v>
      </c>
      <c r="B780" t="s">
        <v>2891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5236</v>
      </c>
      <c r="P780" t="s">
        <v>19</v>
      </c>
      <c r="Q780" t="s">
        <v>132</v>
      </c>
      <c r="R780" t="s">
        <v>52</v>
      </c>
      <c r="S780" t="s">
        <v>1934</v>
      </c>
      <c r="T780" t="s">
        <v>2985</v>
      </c>
      <c r="U780" t="s">
        <v>2890</v>
      </c>
    </row>
    <row r="781" spans="1:22" x14ac:dyDescent="0.25">
      <c r="A781" t="s">
        <v>3021</v>
      </c>
      <c r="B781" t="s">
        <v>3022</v>
      </c>
      <c r="C781" t="s">
        <v>3598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4936</v>
      </c>
      <c r="O781" t="s">
        <v>6557</v>
      </c>
      <c r="P781" t="s">
        <v>19</v>
      </c>
      <c r="Q781" t="s">
        <v>1213</v>
      </c>
      <c r="R781" t="s">
        <v>38</v>
      </c>
      <c r="S781" t="s">
        <v>1932</v>
      </c>
      <c r="T781" t="s">
        <v>4938</v>
      </c>
      <c r="U781" t="s">
        <v>3023</v>
      </c>
    </row>
    <row r="782" spans="1:22" x14ac:dyDescent="0.25">
      <c r="A782" t="s">
        <v>2016</v>
      </c>
      <c r="B782" t="s">
        <v>2017</v>
      </c>
      <c r="C782" t="s">
        <v>2578</v>
      </c>
      <c r="D782" t="s">
        <v>2323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2253</v>
      </c>
      <c r="L782" t="s">
        <v>900</v>
      </c>
      <c r="M782" t="s">
        <v>1931</v>
      </c>
      <c r="N782" t="s">
        <v>5238</v>
      </c>
      <c r="O782" t="s">
        <v>3851</v>
      </c>
      <c r="P782" t="s">
        <v>19</v>
      </c>
      <c r="Q782" t="s">
        <v>1803</v>
      </c>
      <c r="R782" t="s">
        <v>21</v>
      </c>
      <c r="S782" t="s">
        <v>1930</v>
      </c>
      <c r="T782" t="s">
        <v>4356</v>
      </c>
      <c r="U782" t="s">
        <v>2018</v>
      </c>
    </row>
    <row r="783" spans="1:22" x14ac:dyDescent="0.25">
      <c r="A783" t="s">
        <v>4085</v>
      </c>
      <c r="B783" t="s">
        <v>4086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5283</v>
      </c>
      <c r="K783" t="s">
        <v>907</v>
      </c>
      <c r="M783" t="s">
        <v>1931</v>
      </c>
      <c r="N783" t="s">
        <v>4937</v>
      </c>
      <c r="P783" t="s">
        <v>19</v>
      </c>
      <c r="Q783" t="s">
        <v>1195</v>
      </c>
      <c r="R783" t="s">
        <v>54</v>
      </c>
      <c r="S783" t="s">
        <v>1934</v>
      </c>
      <c r="T783" t="s">
        <v>4087</v>
      </c>
      <c r="U783" t="s">
        <v>4088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4937</v>
      </c>
      <c r="O784" t="s">
        <v>6558</v>
      </c>
      <c r="Q784" t="s">
        <v>1803</v>
      </c>
      <c r="R784" t="s">
        <v>34</v>
      </c>
      <c r="S784" t="s">
        <v>1932</v>
      </c>
      <c r="T784" t="s">
        <v>5237</v>
      </c>
      <c r="U784" t="s">
        <v>878</v>
      </c>
    </row>
    <row r="785" spans="1:21" x14ac:dyDescent="0.25">
      <c r="A785" t="s">
        <v>4943</v>
      </c>
      <c r="B785" t="s">
        <v>4944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6559</v>
      </c>
      <c r="P785" t="s">
        <v>19</v>
      </c>
      <c r="Q785" t="s">
        <v>132</v>
      </c>
      <c r="R785" t="s">
        <v>54</v>
      </c>
      <c r="S785" t="s">
        <v>1934</v>
      </c>
      <c r="T785" t="s">
        <v>4945</v>
      </c>
      <c r="U785" t="s">
        <v>4946</v>
      </c>
    </row>
    <row r="786" spans="1:21" x14ac:dyDescent="0.25">
      <c r="A786" t="s">
        <v>3139</v>
      </c>
      <c r="B786" t="s">
        <v>3140</v>
      </c>
      <c r="C786" t="s">
        <v>2578</v>
      </c>
      <c r="D786" t="s">
        <v>4813</v>
      </c>
      <c r="E786" t="s">
        <v>2283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4762</v>
      </c>
      <c r="O786" t="s">
        <v>6560</v>
      </c>
      <c r="P786" t="s">
        <v>19</v>
      </c>
      <c r="Q786" t="s">
        <v>1803</v>
      </c>
      <c r="R786" t="s">
        <v>74</v>
      </c>
      <c r="S786" t="s">
        <v>1930</v>
      </c>
      <c r="T786" t="s">
        <v>5382</v>
      </c>
      <c r="U786" t="s">
        <v>3141</v>
      </c>
    </row>
    <row r="787" spans="1:21" x14ac:dyDescent="0.25">
      <c r="A787" t="s">
        <v>2750</v>
      </c>
      <c r="B787" t="s">
        <v>2751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6561</v>
      </c>
      <c r="O787" t="s">
        <v>4913</v>
      </c>
      <c r="P787" t="s">
        <v>1238</v>
      </c>
      <c r="Q787" t="s">
        <v>1213</v>
      </c>
      <c r="R787" t="s">
        <v>24</v>
      </c>
      <c r="S787" t="s">
        <v>1930</v>
      </c>
      <c r="T787" t="s">
        <v>3603</v>
      </c>
      <c r="U787" t="s">
        <v>2752</v>
      </c>
    </row>
    <row r="788" spans="1:21" x14ac:dyDescent="0.25">
      <c r="A788" t="s">
        <v>2361</v>
      </c>
      <c r="B788" t="s">
        <v>2361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3303</v>
      </c>
      <c r="K788" t="s">
        <v>907</v>
      </c>
      <c r="M788" t="s">
        <v>1931</v>
      </c>
      <c r="N788" t="s">
        <v>5239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2362</v>
      </c>
    </row>
    <row r="789" spans="1:21" x14ac:dyDescent="0.25">
      <c r="A789" t="s">
        <v>2348</v>
      </c>
      <c r="B789" t="s">
        <v>2348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3303</v>
      </c>
      <c r="K789" t="s">
        <v>907</v>
      </c>
      <c r="M789" t="s">
        <v>1931</v>
      </c>
      <c r="N789" t="s">
        <v>4596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2349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2945</v>
      </c>
      <c r="E790" t="s">
        <v>2576</v>
      </c>
      <c r="F790" t="s">
        <v>215</v>
      </c>
      <c r="G790" t="s">
        <v>1805</v>
      </c>
      <c r="H790" t="s">
        <v>2025</v>
      </c>
      <c r="I790" t="s">
        <v>17</v>
      </c>
      <c r="J790" t="s">
        <v>804</v>
      </c>
      <c r="K790" t="s">
        <v>2564</v>
      </c>
      <c r="L790" t="s">
        <v>2780</v>
      </c>
      <c r="M790" t="s">
        <v>1929</v>
      </c>
      <c r="N790" t="s">
        <v>6562</v>
      </c>
      <c r="O790" t="s">
        <v>6563</v>
      </c>
      <c r="Q790" t="s">
        <v>1528</v>
      </c>
      <c r="R790" t="s">
        <v>18</v>
      </c>
      <c r="S790" t="s">
        <v>1932</v>
      </c>
      <c r="T790" t="s">
        <v>4366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3073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6562</v>
      </c>
      <c r="O791" t="s">
        <v>6564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2536</v>
      </c>
      <c r="B792" t="s">
        <v>2537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6562</v>
      </c>
      <c r="O792" t="s">
        <v>6565</v>
      </c>
      <c r="P792" t="s">
        <v>19</v>
      </c>
      <c r="Q792" t="s">
        <v>1193</v>
      </c>
      <c r="R792" t="s">
        <v>74</v>
      </c>
      <c r="S792" t="s">
        <v>1934</v>
      </c>
      <c r="T792" t="s">
        <v>2634</v>
      </c>
      <c r="U792" t="s">
        <v>2538</v>
      </c>
    </row>
    <row r="793" spans="1:21" x14ac:dyDescent="0.25">
      <c r="A793" t="s">
        <v>2764</v>
      </c>
      <c r="B793" t="s">
        <v>2765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3262</v>
      </c>
      <c r="K793" t="s">
        <v>905</v>
      </c>
      <c r="L793" t="s">
        <v>902</v>
      </c>
      <c r="M793" t="s">
        <v>1931</v>
      </c>
      <c r="N793" t="s">
        <v>5240</v>
      </c>
      <c r="O793" t="s">
        <v>6566</v>
      </c>
      <c r="P793" t="s">
        <v>19</v>
      </c>
      <c r="Q793" t="s">
        <v>132</v>
      </c>
      <c r="R793" t="s">
        <v>54</v>
      </c>
      <c r="S793" t="s">
        <v>1930</v>
      </c>
      <c r="T793" t="s">
        <v>4950</v>
      </c>
      <c r="U793" t="s">
        <v>2766</v>
      </c>
    </row>
    <row r="794" spans="1:21" x14ac:dyDescent="0.25">
      <c r="A794" t="s">
        <v>3083</v>
      </c>
      <c r="B794" t="s">
        <v>3084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2854</v>
      </c>
      <c r="K794" t="s">
        <v>904</v>
      </c>
      <c r="L794" t="s">
        <v>906</v>
      </c>
      <c r="M794" t="s">
        <v>1933</v>
      </c>
      <c r="N794" t="s">
        <v>5240</v>
      </c>
      <c r="O794" t="s">
        <v>6567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3085</v>
      </c>
    </row>
    <row r="795" spans="1:21" x14ac:dyDescent="0.25">
      <c r="A795" t="s">
        <v>4230</v>
      </c>
      <c r="B795" t="s">
        <v>4231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3862</v>
      </c>
      <c r="K795" t="s">
        <v>907</v>
      </c>
      <c r="M795" t="s">
        <v>1931</v>
      </c>
      <c r="N795" t="s">
        <v>6568</v>
      </c>
      <c r="P795" t="s">
        <v>19</v>
      </c>
      <c r="Q795" t="s">
        <v>132</v>
      </c>
      <c r="R795" t="s">
        <v>52</v>
      </c>
      <c r="S795" t="s">
        <v>1934</v>
      </c>
      <c r="T795" t="s">
        <v>4232</v>
      </c>
      <c r="U795" t="s">
        <v>4233</v>
      </c>
    </row>
    <row r="796" spans="1:21" x14ac:dyDescent="0.25">
      <c r="A796" t="s">
        <v>2741</v>
      </c>
      <c r="B796" t="s">
        <v>2742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6568</v>
      </c>
      <c r="O796" t="s">
        <v>6569</v>
      </c>
      <c r="P796" t="s">
        <v>19</v>
      </c>
      <c r="Q796" t="s">
        <v>1195</v>
      </c>
      <c r="R796" t="s">
        <v>18</v>
      </c>
      <c r="S796" t="s">
        <v>1930</v>
      </c>
      <c r="T796" t="s">
        <v>3845</v>
      </c>
      <c r="U796" t="s">
        <v>2743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2352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4939</v>
      </c>
      <c r="O797" t="s">
        <v>6570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3018</v>
      </c>
      <c r="B798" t="s">
        <v>3019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4477</v>
      </c>
      <c r="O798" t="s">
        <v>5034</v>
      </c>
      <c r="P798" t="s">
        <v>19</v>
      </c>
      <c r="Q798" t="s">
        <v>1213</v>
      </c>
      <c r="R798" t="s">
        <v>54</v>
      </c>
      <c r="S798" t="s">
        <v>1930</v>
      </c>
      <c r="T798" t="s">
        <v>2711</v>
      </c>
      <c r="U798" t="s">
        <v>3020</v>
      </c>
    </row>
    <row r="799" spans="1:21" x14ac:dyDescent="0.25">
      <c r="A799" t="s">
        <v>2693</v>
      </c>
      <c r="B799" t="s">
        <v>2692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5390</v>
      </c>
      <c r="K799" t="s">
        <v>903</v>
      </c>
      <c r="L799" t="s">
        <v>1479</v>
      </c>
      <c r="M799" t="s">
        <v>1933</v>
      </c>
      <c r="N799" t="s">
        <v>6571</v>
      </c>
      <c r="O799" t="s">
        <v>6572</v>
      </c>
      <c r="Q799" t="s">
        <v>132</v>
      </c>
      <c r="R799" t="s">
        <v>74</v>
      </c>
      <c r="S799" t="s">
        <v>1932</v>
      </c>
      <c r="T799" t="s">
        <v>5383</v>
      </c>
      <c r="U799" t="s">
        <v>2691</v>
      </c>
    </row>
    <row r="800" spans="1:21" x14ac:dyDescent="0.25">
      <c r="A800" t="s">
        <v>3438</v>
      </c>
      <c r="B800" t="s">
        <v>3439</v>
      </c>
      <c r="C800" t="s">
        <v>4289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6571</v>
      </c>
      <c r="O800" t="s">
        <v>6573</v>
      </c>
      <c r="P800" t="s">
        <v>1238</v>
      </c>
      <c r="Q800" t="s">
        <v>1195</v>
      </c>
      <c r="R800" t="s">
        <v>73</v>
      </c>
      <c r="S800" t="s">
        <v>1930</v>
      </c>
      <c r="T800" t="s">
        <v>4755</v>
      </c>
      <c r="U800" t="s">
        <v>3440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3416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2027</v>
      </c>
      <c r="M801" t="s">
        <v>1933</v>
      </c>
      <c r="N801" t="s">
        <v>6574</v>
      </c>
      <c r="O801" t="s">
        <v>6575</v>
      </c>
      <c r="P801" t="s">
        <v>19</v>
      </c>
      <c r="Q801" t="s">
        <v>1528</v>
      </c>
      <c r="R801" t="s">
        <v>30</v>
      </c>
      <c r="S801" t="s">
        <v>1932</v>
      </c>
      <c r="T801" t="s">
        <v>3950</v>
      </c>
      <c r="U801" t="s">
        <v>1135</v>
      </c>
      <c r="V801" t="s">
        <v>1255</v>
      </c>
    </row>
    <row r="802" spans="1:22" x14ac:dyDescent="0.25">
      <c r="A802" t="s">
        <v>3188</v>
      </c>
      <c r="B802" t="s">
        <v>3189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6574</v>
      </c>
      <c r="P802" t="s">
        <v>19</v>
      </c>
      <c r="Q802" t="s">
        <v>1195</v>
      </c>
      <c r="R802" t="s">
        <v>66</v>
      </c>
      <c r="S802" t="s">
        <v>1930</v>
      </c>
      <c r="T802" t="s">
        <v>4348</v>
      </c>
      <c r="U802" t="s">
        <v>3190</v>
      </c>
    </row>
    <row r="803" spans="1:22" x14ac:dyDescent="0.25">
      <c r="A803" t="s">
        <v>3267</v>
      </c>
      <c r="B803" t="s">
        <v>3268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5225</v>
      </c>
      <c r="K803" t="s">
        <v>907</v>
      </c>
      <c r="L803" t="s">
        <v>899</v>
      </c>
      <c r="M803" t="s">
        <v>1931</v>
      </c>
      <c r="N803" t="s">
        <v>5242</v>
      </c>
      <c r="O803" t="s">
        <v>6576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3269</v>
      </c>
    </row>
    <row r="804" spans="1:22" x14ac:dyDescent="0.25">
      <c r="A804" t="s">
        <v>3463</v>
      </c>
      <c r="B804" t="s">
        <v>3463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5243</v>
      </c>
      <c r="O804" t="s">
        <v>6577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3464</v>
      </c>
    </row>
    <row r="805" spans="1:22" x14ac:dyDescent="0.25">
      <c r="A805" t="s">
        <v>2219</v>
      </c>
      <c r="B805" t="s">
        <v>2220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5243</v>
      </c>
      <c r="O805" t="s">
        <v>6578</v>
      </c>
      <c r="P805" t="s">
        <v>19</v>
      </c>
      <c r="Q805" t="s">
        <v>132</v>
      </c>
      <c r="R805" t="s">
        <v>49</v>
      </c>
      <c r="S805" t="s">
        <v>1934</v>
      </c>
      <c r="T805" t="s">
        <v>4598</v>
      </c>
      <c r="U805" t="s">
        <v>2221</v>
      </c>
    </row>
    <row r="806" spans="1:22" x14ac:dyDescent="0.25">
      <c r="A806" t="s">
        <v>2416</v>
      </c>
      <c r="B806" t="s">
        <v>2416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4479</v>
      </c>
      <c r="O806" t="s">
        <v>6579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2417</v>
      </c>
    </row>
    <row r="807" spans="1:22" x14ac:dyDescent="0.25">
      <c r="A807" t="s">
        <v>3881</v>
      </c>
      <c r="B807" t="s">
        <v>3882</v>
      </c>
      <c r="C807" t="s">
        <v>4518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6580</v>
      </c>
      <c r="O807" t="s">
        <v>4054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3883</v>
      </c>
    </row>
    <row r="808" spans="1:22" x14ac:dyDescent="0.25">
      <c r="A808" t="s">
        <v>2761</v>
      </c>
      <c r="B808" t="s">
        <v>2762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2854</v>
      </c>
      <c r="K808" t="s">
        <v>1539</v>
      </c>
      <c r="L808" t="s">
        <v>901</v>
      </c>
      <c r="M808" t="s">
        <v>1929</v>
      </c>
      <c r="N808" t="s">
        <v>5244</v>
      </c>
      <c r="O808" t="s">
        <v>6581</v>
      </c>
      <c r="P808" t="s">
        <v>19</v>
      </c>
      <c r="Q808" t="s">
        <v>1213</v>
      </c>
      <c r="R808" t="s">
        <v>54</v>
      </c>
      <c r="S808" t="s">
        <v>1930</v>
      </c>
      <c r="T808" t="s">
        <v>4947</v>
      </c>
      <c r="U808" t="s">
        <v>2763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5244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3608</v>
      </c>
      <c r="U809" t="s">
        <v>1473</v>
      </c>
    </row>
    <row r="810" spans="1:22" x14ac:dyDescent="0.25">
      <c r="A810" t="s">
        <v>2980</v>
      </c>
      <c r="B810" t="s">
        <v>2981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3862</v>
      </c>
      <c r="K810" t="s">
        <v>1197</v>
      </c>
      <c r="L810" t="s">
        <v>900</v>
      </c>
      <c r="M810" t="s">
        <v>1931</v>
      </c>
      <c r="N810" t="s">
        <v>5244</v>
      </c>
      <c r="O810" t="s">
        <v>6582</v>
      </c>
      <c r="P810" t="s">
        <v>19</v>
      </c>
      <c r="Q810" t="s">
        <v>132</v>
      </c>
      <c r="R810" t="s">
        <v>18</v>
      </c>
      <c r="S810" t="s">
        <v>1934</v>
      </c>
      <c r="T810" t="s">
        <v>4375</v>
      </c>
      <c r="U810" t="s">
        <v>2982</v>
      </c>
    </row>
    <row r="811" spans="1:22" x14ac:dyDescent="0.25">
      <c r="A811" t="s">
        <v>3610</v>
      </c>
      <c r="B811" t="s">
        <v>3611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6211</v>
      </c>
      <c r="K811" t="s">
        <v>1198</v>
      </c>
      <c r="L811" t="s">
        <v>901</v>
      </c>
      <c r="M811" t="s">
        <v>1931</v>
      </c>
      <c r="N811" t="s">
        <v>5244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3612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4226</v>
      </c>
      <c r="E812" t="s">
        <v>2283</v>
      </c>
      <c r="F812" t="s">
        <v>2406</v>
      </c>
      <c r="G812" t="s">
        <v>1805</v>
      </c>
      <c r="H812" t="s">
        <v>1487</v>
      </c>
      <c r="I812" t="s">
        <v>28</v>
      </c>
      <c r="J812" t="s">
        <v>812</v>
      </c>
      <c r="K812" t="s">
        <v>2507</v>
      </c>
      <c r="L812" t="s">
        <v>1256</v>
      </c>
      <c r="M812" t="s">
        <v>1929</v>
      </c>
      <c r="N812" t="s">
        <v>3874</v>
      </c>
      <c r="O812" t="s">
        <v>6583</v>
      </c>
      <c r="P812" t="s">
        <v>19</v>
      </c>
      <c r="Q812" t="s">
        <v>1528</v>
      </c>
      <c r="R812" t="s">
        <v>66</v>
      </c>
      <c r="S812" t="s">
        <v>1930</v>
      </c>
      <c r="T812" t="s">
        <v>3162</v>
      </c>
      <c r="U812" t="s">
        <v>563</v>
      </c>
    </row>
    <row r="813" spans="1:22" x14ac:dyDescent="0.25">
      <c r="A813" t="s">
        <v>2369</v>
      </c>
      <c r="B813" t="s">
        <v>2369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3303</v>
      </c>
      <c r="K813" t="s">
        <v>907</v>
      </c>
      <c r="M813" t="s">
        <v>1931</v>
      </c>
      <c r="N813" t="s">
        <v>3874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2370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5246</v>
      </c>
      <c r="O814" t="s">
        <v>6584</v>
      </c>
      <c r="P814" t="s">
        <v>25</v>
      </c>
      <c r="Q814" t="s">
        <v>1528</v>
      </c>
      <c r="R814" t="s">
        <v>30</v>
      </c>
      <c r="S814" t="s">
        <v>1934</v>
      </c>
      <c r="T814" t="s">
        <v>2749</v>
      </c>
      <c r="U814" t="s">
        <v>704</v>
      </c>
    </row>
    <row r="815" spans="1:22" x14ac:dyDescent="0.25">
      <c r="A815" t="s">
        <v>2951</v>
      </c>
      <c r="B815" t="s">
        <v>2952</v>
      </c>
      <c r="C815" t="s">
        <v>2578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4765</v>
      </c>
      <c r="O815" t="s">
        <v>4670</v>
      </c>
      <c r="P815" t="s">
        <v>1238</v>
      </c>
      <c r="Q815" t="s">
        <v>1193</v>
      </c>
      <c r="R815" t="s">
        <v>69</v>
      </c>
      <c r="S815" t="s">
        <v>1930</v>
      </c>
      <c r="T815" t="s">
        <v>4385</v>
      </c>
      <c r="U815" t="s">
        <v>2953</v>
      </c>
    </row>
    <row r="816" spans="1:22" x14ac:dyDescent="0.25">
      <c r="A816" t="s">
        <v>2255</v>
      </c>
      <c r="B816" t="s">
        <v>2256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5887</v>
      </c>
      <c r="K816" t="s">
        <v>907</v>
      </c>
      <c r="M816" t="s">
        <v>1931</v>
      </c>
      <c r="N816" t="s">
        <v>5247</v>
      </c>
      <c r="P816" t="s">
        <v>19</v>
      </c>
      <c r="Q816" t="s">
        <v>132</v>
      </c>
      <c r="R816" t="s">
        <v>34</v>
      </c>
      <c r="S816" t="s">
        <v>1934</v>
      </c>
      <c r="T816" t="s">
        <v>3552</v>
      </c>
      <c r="U816" t="s">
        <v>2257</v>
      </c>
    </row>
    <row r="817" spans="1:21" x14ac:dyDescent="0.25">
      <c r="A817" t="s">
        <v>3457</v>
      </c>
      <c r="B817" t="s">
        <v>3458</v>
      </c>
      <c r="C817" t="s">
        <v>1140</v>
      </c>
      <c r="D817" t="s">
        <v>2352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5248</v>
      </c>
      <c r="O817" t="s">
        <v>6585</v>
      </c>
      <c r="Q817" t="s">
        <v>1213</v>
      </c>
      <c r="R817" t="s">
        <v>74</v>
      </c>
      <c r="S817" t="s">
        <v>1932</v>
      </c>
      <c r="T817" t="s">
        <v>4606</v>
      </c>
      <c r="U817" t="s">
        <v>3459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4363</v>
      </c>
      <c r="E818" t="s">
        <v>2503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2381</v>
      </c>
      <c r="L818" t="s">
        <v>1194</v>
      </c>
      <c r="M818" t="s">
        <v>1933</v>
      </c>
      <c r="N818" t="s">
        <v>4766</v>
      </c>
      <c r="O818" t="s">
        <v>6586</v>
      </c>
      <c r="P818" t="s">
        <v>19</v>
      </c>
      <c r="Q818" t="s">
        <v>1528</v>
      </c>
      <c r="R818" t="s">
        <v>24</v>
      </c>
      <c r="S818" t="s">
        <v>1932</v>
      </c>
      <c r="T818" t="s">
        <v>2546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5330</v>
      </c>
      <c r="K819" t="s">
        <v>905</v>
      </c>
      <c r="L819" t="s">
        <v>902</v>
      </c>
      <c r="M819" t="s">
        <v>1931</v>
      </c>
      <c r="N819" t="s">
        <v>6587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3270</v>
      </c>
      <c r="U819" t="s">
        <v>1873</v>
      </c>
    </row>
    <row r="820" spans="1:21" x14ac:dyDescent="0.25">
      <c r="A820" t="s">
        <v>3657</v>
      </c>
      <c r="B820" t="s">
        <v>3657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4473</v>
      </c>
      <c r="K820" t="s">
        <v>907</v>
      </c>
      <c r="M820" t="s">
        <v>1933</v>
      </c>
      <c r="N820" t="s">
        <v>6587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3658</v>
      </c>
    </row>
    <row r="821" spans="1:21" x14ac:dyDescent="0.25">
      <c r="A821" t="s">
        <v>2173</v>
      </c>
      <c r="B821" t="s">
        <v>2174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2041</v>
      </c>
      <c r="L821" t="s">
        <v>899</v>
      </c>
      <c r="M821" t="s">
        <v>1929</v>
      </c>
      <c r="N821" t="s">
        <v>6588</v>
      </c>
      <c r="O821" t="s">
        <v>5381</v>
      </c>
      <c r="P821" t="s">
        <v>19</v>
      </c>
      <c r="Q821" t="s">
        <v>1803</v>
      </c>
      <c r="R821" t="s">
        <v>34</v>
      </c>
      <c r="S821" t="s">
        <v>1930</v>
      </c>
      <c r="T821" t="s">
        <v>4940</v>
      </c>
      <c r="U821" t="s">
        <v>2175</v>
      </c>
    </row>
    <row r="822" spans="1:21" x14ac:dyDescent="0.25">
      <c r="A822" t="s">
        <v>2325</v>
      </c>
      <c r="B822" t="s">
        <v>2326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4713</v>
      </c>
      <c r="K822" t="s">
        <v>1526</v>
      </c>
      <c r="M822" t="s">
        <v>1931</v>
      </c>
      <c r="N822" t="s">
        <v>6589</v>
      </c>
      <c r="O822" t="s">
        <v>3163</v>
      </c>
      <c r="P822" t="s">
        <v>19</v>
      </c>
      <c r="Q822" t="s">
        <v>132</v>
      </c>
      <c r="R822" t="s">
        <v>24</v>
      </c>
      <c r="S822" t="s">
        <v>1934</v>
      </c>
      <c r="T822" t="s">
        <v>2917</v>
      </c>
      <c r="U822" t="s">
        <v>2327</v>
      </c>
    </row>
    <row r="823" spans="1:21" x14ac:dyDescent="0.25">
      <c r="A823" t="s">
        <v>2492</v>
      </c>
      <c r="B823" t="s">
        <v>2493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6589</v>
      </c>
      <c r="O823" t="s">
        <v>6590</v>
      </c>
      <c r="P823" t="s">
        <v>1238</v>
      </c>
      <c r="Q823" t="s">
        <v>132</v>
      </c>
      <c r="R823" t="s">
        <v>74</v>
      </c>
      <c r="S823" t="s">
        <v>1934</v>
      </c>
      <c r="T823" t="s">
        <v>3551</v>
      </c>
      <c r="U823" t="s">
        <v>2494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4746</v>
      </c>
      <c r="K824" t="s">
        <v>905</v>
      </c>
      <c r="M824" t="s">
        <v>1931</v>
      </c>
      <c r="N824" t="s">
        <v>6591</v>
      </c>
      <c r="O824" t="s">
        <v>3212</v>
      </c>
      <c r="P824" t="s">
        <v>19</v>
      </c>
      <c r="Q824" t="s">
        <v>1835</v>
      </c>
      <c r="R824" t="s">
        <v>52</v>
      </c>
      <c r="S824" t="s">
        <v>1934</v>
      </c>
      <c r="T824" t="s">
        <v>3374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2511</v>
      </c>
      <c r="E825" t="s">
        <v>2449</v>
      </c>
      <c r="F825" t="s">
        <v>2406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4374</v>
      </c>
      <c r="O825" t="s">
        <v>6592</v>
      </c>
      <c r="P825" t="s">
        <v>19</v>
      </c>
      <c r="Q825" t="s">
        <v>1528</v>
      </c>
      <c r="R825" t="s">
        <v>69</v>
      </c>
      <c r="S825" t="s">
        <v>1932</v>
      </c>
      <c r="T825" t="s">
        <v>3213</v>
      </c>
      <c r="U825" t="s">
        <v>1773</v>
      </c>
    </row>
    <row r="826" spans="1:21" x14ac:dyDescent="0.25">
      <c r="A826" t="s">
        <v>2986</v>
      </c>
      <c r="B826" t="s">
        <v>2987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5390</v>
      </c>
      <c r="K826" t="s">
        <v>1261</v>
      </c>
      <c r="L826" t="s">
        <v>1202</v>
      </c>
      <c r="M826" t="s">
        <v>1933</v>
      </c>
      <c r="N826" t="s">
        <v>4374</v>
      </c>
      <c r="O826" t="s">
        <v>6593</v>
      </c>
      <c r="P826" t="s">
        <v>19</v>
      </c>
      <c r="Q826" t="s">
        <v>1213</v>
      </c>
      <c r="R826" t="s">
        <v>207</v>
      </c>
      <c r="S826" t="s">
        <v>1932</v>
      </c>
      <c r="T826" t="s">
        <v>3613</v>
      </c>
      <c r="U826" t="s">
        <v>2988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2406</v>
      </c>
      <c r="G827" t="s">
        <v>3203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6594</v>
      </c>
      <c r="O827" t="s">
        <v>6595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2960</v>
      </c>
      <c r="B828" t="s">
        <v>2961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6596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6597</v>
      </c>
      <c r="U828" t="s">
        <v>2962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4358</v>
      </c>
      <c r="E829" t="s">
        <v>1486</v>
      </c>
      <c r="F829" t="s">
        <v>2406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6598</v>
      </c>
      <c r="O829" t="s">
        <v>6599</v>
      </c>
      <c r="P829" t="s">
        <v>19</v>
      </c>
      <c r="Q829" t="s">
        <v>1528</v>
      </c>
      <c r="R829" t="s">
        <v>18</v>
      </c>
      <c r="S829" t="s">
        <v>1932</v>
      </c>
      <c r="T829" t="s">
        <v>3948</v>
      </c>
      <c r="U829" t="s">
        <v>1752</v>
      </c>
    </row>
    <row r="830" spans="1:21" x14ac:dyDescent="0.25">
      <c r="A830" t="s">
        <v>1992</v>
      </c>
      <c r="B830" t="s">
        <v>1993</v>
      </c>
      <c r="C830" t="s">
        <v>1140</v>
      </c>
      <c r="D830" t="s">
        <v>2161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6600</v>
      </c>
      <c r="O830" t="s">
        <v>6601</v>
      </c>
      <c r="P830" t="s">
        <v>19</v>
      </c>
      <c r="Q830" t="s">
        <v>1803</v>
      </c>
      <c r="R830" t="s">
        <v>30</v>
      </c>
      <c r="S830" t="s">
        <v>1930</v>
      </c>
      <c r="T830" t="s">
        <v>4072</v>
      </c>
      <c r="U830" t="s">
        <v>1994</v>
      </c>
    </row>
    <row r="831" spans="1:21" x14ac:dyDescent="0.25">
      <c r="A831" t="s">
        <v>2295</v>
      </c>
      <c r="B831" t="s">
        <v>2296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4604</v>
      </c>
      <c r="O831" t="s">
        <v>4852</v>
      </c>
      <c r="P831" t="s">
        <v>19</v>
      </c>
      <c r="Q831" t="s">
        <v>132</v>
      </c>
      <c r="R831" t="s">
        <v>52</v>
      </c>
      <c r="S831" t="s">
        <v>1934</v>
      </c>
      <c r="T831" t="s">
        <v>4250</v>
      </c>
      <c r="U831" t="s">
        <v>2297</v>
      </c>
    </row>
    <row r="832" spans="1:21" x14ac:dyDescent="0.25">
      <c r="A832" t="s">
        <v>3376</v>
      </c>
      <c r="B832" t="s">
        <v>3377</v>
      </c>
      <c r="C832" t="s">
        <v>4514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4604</v>
      </c>
      <c r="P832" t="s">
        <v>19</v>
      </c>
      <c r="Q832" t="s">
        <v>1195</v>
      </c>
      <c r="R832" t="s">
        <v>30</v>
      </c>
      <c r="S832" t="s">
        <v>1930</v>
      </c>
      <c r="T832" t="s">
        <v>3375</v>
      </c>
      <c r="U832" t="s">
        <v>3378</v>
      </c>
    </row>
    <row r="833" spans="1:21" x14ac:dyDescent="0.25">
      <c r="A833" t="s">
        <v>2792</v>
      </c>
      <c r="B833" t="s">
        <v>2793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5330</v>
      </c>
      <c r="K833" t="s">
        <v>907</v>
      </c>
      <c r="M833" t="s">
        <v>1931</v>
      </c>
      <c r="N833" t="s">
        <v>5249</v>
      </c>
      <c r="P833" t="s">
        <v>19</v>
      </c>
      <c r="Q833" t="s">
        <v>132</v>
      </c>
      <c r="R833" t="s">
        <v>18</v>
      </c>
      <c r="S833" t="s">
        <v>1934</v>
      </c>
      <c r="T833" t="s">
        <v>4248</v>
      </c>
      <c r="U833" t="s">
        <v>2794</v>
      </c>
    </row>
    <row r="834" spans="1:21" x14ac:dyDescent="0.25">
      <c r="A834" t="s">
        <v>2363</v>
      </c>
      <c r="B834" t="s">
        <v>2363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3303</v>
      </c>
      <c r="K834" t="s">
        <v>907</v>
      </c>
      <c r="M834" t="s">
        <v>1931</v>
      </c>
      <c r="N834" t="s">
        <v>5251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2364</v>
      </c>
    </row>
    <row r="835" spans="1:21" x14ac:dyDescent="0.25">
      <c r="A835" t="s">
        <v>4078</v>
      </c>
      <c r="B835" t="s">
        <v>4079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5324</v>
      </c>
      <c r="K835" t="s">
        <v>1198</v>
      </c>
      <c r="L835" t="s">
        <v>906</v>
      </c>
      <c r="M835" t="s">
        <v>1931</v>
      </c>
      <c r="N835" t="s">
        <v>4948</v>
      </c>
      <c r="P835" t="s">
        <v>19</v>
      </c>
      <c r="Q835" t="s">
        <v>1195</v>
      </c>
      <c r="R835" t="s">
        <v>52</v>
      </c>
      <c r="S835" t="s">
        <v>1934</v>
      </c>
      <c r="T835" t="s">
        <v>4080</v>
      </c>
      <c r="U835" t="s">
        <v>4081</v>
      </c>
    </row>
    <row r="836" spans="1:21" x14ac:dyDescent="0.25">
      <c r="A836" t="s">
        <v>3250</v>
      </c>
      <c r="B836" t="s">
        <v>3251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4948</v>
      </c>
      <c r="O836" t="s">
        <v>6602</v>
      </c>
      <c r="P836" t="s">
        <v>25</v>
      </c>
      <c r="Q836" t="s">
        <v>1193</v>
      </c>
      <c r="R836" t="s">
        <v>38</v>
      </c>
      <c r="S836" t="s">
        <v>1934</v>
      </c>
      <c r="T836" t="s">
        <v>4379</v>
      </c>
      <c r="U836" t="s">
        <v>3252</v>
      </c>
    </row>
    <row r="837" spans="1:21" x14ac:dyDescent="0.25">
      <c r="A837" t="s">
        <v>2818</v>
      </c>
      <c r="B837" t="s">
        <v>2819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4224</v>
      </c>
      <c r="K837" t="s">
        <v>907</v>
      </c>
      <c r="L837" t="s">
        <v>900</v>
      </c>
      <c r="M837" t="s">
        <v>1929</v>
      </c>
      <c r="N837" t="s">
        <v>6603</v>
      </c>
      <c r="O837" t="s">
        <v>6604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2820</v>
      </c>
    </row>
    <row r="838" spans="1:21" x14ac:dyDescent="0.25">
      <c r="A838" t="s">
        <v>2414</v>
      </c>
      <c r="B838" t="s">
        <v>2414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4949</v>
      </c>
      <c r="O838" t="s">
        <v>6605</v>
      </c>
      <c r="P838" t="s">
        <v>19</v>
      </c>
      <c r="Q838" t="s">
        <v>132</v>
      </c>
      <c r="R838" t="s">
        <v>49</v>
      </c>
      <c r="S838" t="s">
        <v>1934</v>
      </c>
      <c r="T838" t="s">
        <v>3607</v>
      </c>
      <c r="U838" t="s">
        <v>2415</v>
      </c>
    </row>
    <row r="839" spans="1:21" x14ac:dyDescent="0.25">
      <c r="A839" t="s">
        <v>2608</v>
      </c>
      <c r="B839" t="s">
        <v>2609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6606</v>
      </c>
      <c r="O839" t="s">
        <v>6607</v>
      </c>
      <c r="P839" t="s">
        <v>19</v>
      </c>
      <c r="Q839" t="s">
        <v>132</v>
      </c>
      <c r="R839" t="s">
        <v>73</v>
      </c>
      <c r="S839" t="s">
        <v>1934</v>
      </c>
      <c r="T839" t="s">
        <v>4320</v>
      </c>
      <c r="U839" t="s">
        <v>2610</v>
      </c>
    </row>
    <row r="840" spans="1:21" x14ac:dyDescent="0.25">
      <c r="A840" t="s">
        <v>2179</v>
      </c>
      <c r="B840" t="s">
        <v>2180</v>
      </c>
      <c r="C840" t="s">
        <v>1140</v>
      </c>
      <c r="D840" t="s">
        <v>1794</v>
      </c>
      <c r="E840" t="s">
        <v>2827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6608</v>
      </c>
      <c r="O840" t="s">
        <v>6609</v>
      </c>
      <c r="P840" t="s">
        <v>19</v>
      </c>
      <c r="Q840" t="s">
        <v>1528</v>
      </c>
      <c r="R840" t="s">
        <v>52</v>
      </c>
      <c r="S840" t="s">
        <v>1930</v>
      </c>
      <c r="T840" t="s">
        <v>3348</v>
      </c>
      <c r="U840" t="s">
        <v>2181</v>
      </c>
    </row>
    <row r="841" spans="1:21" x14ac:dyDescent="0.25">
      <c r="A841" t="s">
        <v>2539</v>
      </c>
      <c r="B841" t="s">
        <v>2540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6610</v>
      </c>
      <c r="O841" t="s">
        <v>6611</v>
      </c>
      <c r="Q841" t="s">
        <v>1195</v>
      </c>
      <c r="R841" t="s">
        <v>73</v>
      </c>
      <c r="S841" t="s">
        <v>1934</v>
      </c>
      <c r="T841" t="s">
        <v>3560</v>
      </c>
      <c r="U841" t="s">
        <v>2541</v>
      </c>
    </row>
    <row r="842" spans="1:21" x14ac:dyDescent="0.25">
      <c r="A842" t="s">
        <v>567</v>
      </c>
      <c r="B842" t="s">
        <v>568</v>
      </c>
      <c r="D842" t="s">
        <v>3836</v>
      </c>
      <c r="E842" t="s">
        <v>2283</v>
      </c>
      <c r="F842" t="s">
        <v>2406</v>
      </c>
      <c r="G842" t="s">
        <v>1805</v>
      </c>
      <c r="H842" t="s">
        <v>2025</v>
      </c>
      <c r="I842" t="s">
        <v>28</v>
      </c>
      <c r="J842" t="s">
        <v>811</v>
      </c>
      <c r="K842" t="s">
        <v>4941</v>
      </c>
      <c r="L842" t="s">
        <v>1256</v>
      </c>
      <c r="M842" t="s">
        <v>1929</v>
      </c>
      <c r="N842" t="s">
        <v>5252</v>
      </c>
      <c r="O842" t="s">
        <v>3125</v>
      </c>
      <c r="P842" t="s">
        <v>19</v>
      </c>
      <c r="Q842" t="s">
        <v>1803</v>
      </c>
      <c r="R842" t="s">
        <v>66</v>
      </c>
      <c r="S842" t="s">
        <v>1930</v>
      </c>
      <c r="T842" t="s">
        <v>4068</v>
      </c>
      <c r="U842" t="s">
        <v>569</v>
      </c>
    </row>
    <row r="843" spans="1:21" x14ac:dyDescent="0.25">
      <c r="A843" t="s">
        <v>4370</v>
      </c>
      <c r="B843" t="s">
        <v>4371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3418</v>
      </c>
      <c r="K843" t="s">
        <v>907</v>
      </c>
      <c r="M843" t="s">
        <v>1931</v>
      </c>
      <c r="N843" t="s">
        <v>5253</v>
      </c>
      <c r="P843" t="s">
        <v>19</v>
      </c>
      <c r="Q843" t="s">
        <v>132</v>
      </c>
      <c r="R843" t="s">
        <v>74</v>
      </c>
      <c r="S843" t="s">
        <v>1934</v>
      </c>
      <c r="T843" t="s">
        <v>4770</v>
      </c>
      <c r="U843" t="s">
        <v>4372</v>
      </c>
    </row>
    <row r="844" spans="1:21" x14ac:dyDescent="0.25">
      <c r="A844" t="s">
        <v>3390</v>
      </c>
      <c r="B844" t="s">
        <v>3391</v>
      </c>
      <c r="C844" t="s">
        <v>4289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6612</v>
      </c>
      <c r="O844" t="s">
        <v>6613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3392</v>
      </c>
    </row>
    <row r="845" spans="1:21" x14ac:dyDescent="0.25">
      <c r="A845" t="s">
        <v>3494</v>
      </c>
      <c r="B845" t="s">
        <v>3495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6614</v>
      </c>
      <c r="O845" t="s">
        <v>6615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3496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2945</v>
      </c>
      <c r="E846" t="s">
        <v>131</v>
      </c>
      <c r="F846" t="s">
        <v>2406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6616</v>
      </c>
      <c r="O846" t="s">
        <v>5612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2638</v>
      </c>
      <c r="B847" t="s">
        <v>2639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3846</v>
      </c>
      <c r="K847" t="s">
        <v>907</v>
      </c>
      <c r="M847" t="s">
        <v>1931</v>
      </c>
      <c r="N847" t="s">
        <v>6616</v>
      </c>
      <c r="P847" t="s">
        <v>19</v>
      </c>
      <c r="Q847" t="s">
        <v>132</v>
      </c>
      <c r="R847" t="s">
        <v>77</v>
      </c>
      <c r="S847" t="s">
        <v>1934</v>
      </c>
      <c r="T847" t="s">
        <v>4285</v>
      </c>
      <c r="U847" t="s">
        <v>2640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4382</v>
      </c>
      <c r="O848" t="s">
        <v>4244</v>
      </c>
      <c r="P848" t="s">
        <v>19</v>
      </c>
      <c r="Q848" t="s">
        <v>132</v>
      </c>
      <c r="R848" t="s">
        <v>40</v>
      </c>
      <c r="S848" t="s">
        <v>1934</v>
      </c>
      <c r="T848" t="s">
        <v>4245</v>
      </c>
      <c r="U848" t="s">
        <v>1277</v>
      </c>
    </row>
    <row r="849" spans="1:22" x14ac:dyDescent="0.25">
      <c r="A849" t="s">
        <v>3730</v>
      </c>
      <c r="B849" t="s">
        <v>3731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5325</v>
      </c>
      <c r="K849" t="s">
        <v>907</v>
      </c>
      <c r="M849" t="s">
        <v>1929</v>
      </c>
      <c r="N849" t="s">
        <v>4382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3732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5280</v>
      </c>
      <c r="K850" t="s">
        <v>1198</v>
      </c>
      <c r="L850" t="s">
        <v>900</v>
      </c>
      <c r="M850" t="s">
        <v>1931</v>
      </c>
      <c r="N850" t="s">
        <v>4382</v>
      </c>
      <c r="O850" t="s">
        <v>6617</v>
      </c>
      <c r="P850" t="s">
        <v>19</v>
      </c>
      <c r="Q850" t="s">
        <v>132</v>
      </c>
      <c r="R850" t="s">
        <v>30</v>
      </c>
      <c r="S850" t="s">
        <v>1934</v>
      </c>
      <c r="T850" t="s">
        <v>3951</v>
      </c>
      <c r="U850" t="s">
        <v>1922</v>
      </c>
    </row>
    <row r="851" spans="1:22" x14ac:dyDescent="0.25">
      <c r="A851" t="s">
        <v>2644</v>
      </c>
      <c r="B851" t="s">
        <v>2645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4223</v>
      </c>
      <c r="K851" t="s">
        <v>907</v>
      </c>
      <c r="M851" t="s">
        <v>1931</v>
      </c>
      <c r="N851" t="s">
        <v>4480</v>
      </c>
      <c r="P851" t="s">
        <v>19</v>
      </c>
      <c r="Q851" t="s">
        <v>132</v>
      </c>
      <c r="R851" t="s">
        <v>44</v>
      </c>
      <c r="S851" t="s">
        <v>1934</v>
      </c>
      <c r="T851" t="s">
        <v>4951</v>
      </c>
      <c r="U851" t="s">
        <v>2646</v>
      </c>
    </row>
    <row r="852" spans="1:22" x14ac:dyDescent="0.25">
      <c r="A852" t="s">
        <v>3105</v>
      </c>
      <c r="B852" t="s">
        <v>3106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4002</v>
      </c>
      <c r="K852" t="s">
        <v>904</v>
      </c>
      <c r="L852" t="s">
        <v>906</v>
      </c>
      <c r="M852" t="s">
        <v>1933</v>
      </c>
      <c r="N852" t="s">
        <v>4480</v>
      </c>
      <c r="O852" t="s">
        <v>6618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3107</v>
      </c>
    </row>
    <row r="853" spans="1:22" x14ac:dyDescent="0.25">
      <c r="A853" t="s">
        <v>2462</v>
      </c>
      <c r="B853" t="s">
        <v>2462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6619</v>
      </c>
      <c r="O853" t="s">
        <v>6620</v>
      </c>
      <c r="P853" t="s">
        <v>19</v>
      </c>
      <c r="Q853" t="s">
        <v>132</v>
      </c>
      <c r="R853" t="s">
        <v>49</v>
      </c>
      <c r="S853" t="s">
        <v>1934</v>
      </c>
      <c r="T853" t="s">
        <v>3554</v>
      </c>
      <c r="U853" t="s">
        <v>2463</v>
      </c>
    </row>
    <row r="854" spans="1:22" x14ac:dyDescent="0.25">
      <c r="A854" t="s">
        <v>2991</v>
      </c>
      <c r="B854" t="s">
        <v>2992</v>
      </c>
      <c r="C854" t="s">
        <v>2990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6619</v>
      </c>
      <c r="O854" t="s">
        <v>6621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2993</v>
      </c>
    </row>
    <row r="855" spans="1:22" x14ac:dyDescent="0.25">
      <c r="A855" t="s">
        <v>3241</v>
      </c>
      <c r="B855" t="s">
        <v>3242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6619</v>
      </c>
      <c r="O855" t="s">
        <v>6622</v>
      </c>
      <c r="P855" t="s">
        <v>19</v>
      </c>
      <c r="Q855" t="s">
        <v>1213</v>
      </c>
      <c r="R855" t="s">
        <v>18</v>
      </c>
      <c r="S855" t="s">
        <v>1930</v>
      </c>
      <c r="T855" t="s">
        <v>6623</v>
      </c>
      <c r="U855" t="s">
        <v>3243</v>
      </c>
    </row>
    <row r="856" spans="1:22" x14ac:dyDescent="0.25">
      <c r="A856" t="s">
        <v>4257</v>
      </c>
      <c r="B856" t="s">
        <v>4258</v>
      </c>
      <c r="C856" t="s">
        <v>2578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6619</v>
      </c>
      <c r="P856" t="s">
        <v>19</v>
      </c>
      <c r="Q856" t="s">
        <v>1195</v>
      </c>
      <c r="R856" t="s">
        <v>68</v>
      </c>
      <c r="S856" t="s">
        <v>1932</v>
      </c>
      <c r="T856" t="s">
        <v>4608</v>
      </c>
      <c r="U856" t="s">
        <v>4259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2903</v>
      </c>
      <c r="K857" t="s">
        <v>1198</v>
      </c>
      <c r="L857" t="s">
        <v>900</v>
      </c>
      <c r="M857" t="s">
        <v>1929</v>
      </c>
      <c r="N857" t="s">
        <v>4768</v>
      </c>
      <c r="O857" t="s">
        <v>5033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3076</v>
      </c>
      <c r="B858" t="s">
        <v>3077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6624</v>
      </c>
      <c r="O858" t="s">
        <v>6625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3078</v>
      </c>
    </row>
    <row r="859" spans="1:22" x14ac:dyDescent="0.25">
      <c r="A859" t="s">
        <v>3487</v>
      </c>
      <c r="B859" t="s">
        <v>3488</v>
      </c>
      <c r="C859" t="s">
        <v>2578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4769</v>
      </c>
      <c r="O859" t="s">
        <v>6626</v>
      </c>
      <c r="P859" t="s">
        <v>19</v>
      </c>
      <c r="Q859" t="s">
        <v>132</v>
      </c>
      <c r="R859" t="s">
        <v>18</v>
      </c>
      <c r="S859" t="s">
        <v>1932</v>
      </c>
      <c r="T859" t="s">
        <v>4383</v>
      </c>
      <c r="U859" t="s">
        <v>3489</v>
      </c>
    </row>
    <row r="860" spans="1:22" x14ac:dyDescent="0.25">
      <c r="A860" t="s">
        <v>2665</v>
      </c>
      <c r="B860" t="s">
        <v>2666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4223</v>
      </c>
      <c r="K860" t="s">
        <v>907</v>
      </c>
      <c r="M860" t="s">
        <v>1931</v>
      </c>
      <c r="N860" t="s">
        <v>4769</v>
      </c>
      <c r="P860" t="s">
        <v>19</v>
      </c>
      <c r="Q860" t="s">
        <v>132</v>
      </c>
      <c r="R860" t="s">
        <v>68</v>
      </c>
      <c r="S860" t="s">
        <v>1934</v>
      </c>
      <c r="T860" t="s">
        <v>4243</v>
      </c>
      <c r="U860" t="s">
        <v>2667</v>
      </c>
    </row>
    <row r="861" spans="1:22" x14ac:dyDescent="0.25">
      <c r="A861" t="s">
        <v>3507</v>
      </c>
      <c r="B861" t="s">
        <v>3508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4952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4625</v>
      </c>
      <c r="U861" t="s">
        <v>3509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2328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5254</v>
      </c>
      <c r="O862" t="s">
        <v>6627</v>
      </c>
      <c r="P862" t="s">
        <v>19</v>
      </c>
      <c r="Q862" t="s">
        <v>1528</v>
      </c>
      <c r="R862" t="s">
        <v>40</v>
      </c>
      <c r="S862" t="s">
        <v>1932</v>
      </c>
      <c r="T862" t="s">
        <v>2893</v>
      </c>
      <c r="U862" t="s">
        <v>167</v>
      </c>
    </row>
    <row r="863" spans="1:22" x14ac:dyDescent="0.25">
      <c r="A863" t="s">
        <v>4778</v>
      </c>
      <c r="B863" t="s">
        <v>4779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3347</v>
      </c>
      <c r="K863" t="s">
        <v>907</v>
      </c>
      <c r="L863" t="s">
        <v>902</v>
      </c>
      <c r="M863" t="s">
        <v>1933</v>
      </c>
      <c r="N863" t="s">
        <v>5254</v>
      </c>
      <c r="O863" t="s">
        <v>6628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4780</v>
      </c>
    </row>
    <row r="864" spans="1:22" x14ac:dyDescent="0.25">
      <c r="A864" t="s">
        <v>2240</v>
      </c>
      <c r="B864" t="s">
        <v>2241</v>
      </c>
      <c r="C864" t="s">
        <v>4514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5254</v>
      </c>
      <c r="O864" t="s">
        <v>6629</v>
      </c>
      <c r="P864" t="s">
        <v>19</v>
      </c>
      <c r="Q864" t="s">
        <v>1498</v>
      </c>
      <c r="R864" t="s">
        <v>74</v>
      </c>
      <c r="S864" t="s">
        <v>1932</v>
      </c>
      <c r="T864" t="s">
        <v>3590</v>
      </c>
      <c r="U864" t="s">
        <v>2242</v>
      </c>
    </row>
    <row r="865" spans="1:22" x14ac:dyDescent="0.25">
      <c r="A865" t="s">
        <v>4074</v>
      </c>
      <c r="B865" t="s">
        <v>4075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4792</v>
      </c>
      <c r="K865" t="s">
        <v>907</v>
      </c>
      <c r="M865" t="s">
        <v>1931</v>
      </c>
      <c r="N865" t="s">
        <v>4772</v>
      </c>
      <c r="P865" t="s">
        <v>19</v>
      </c>
      <c r="Q865" t="s">
        <v>132</v>
      </c>
      <c r="R865" t="s">
        <v>38</v>
      </c>
      <c r="S865" t="s">
        <v>1934</v>
      </c>
      <c r="T865" t="s">
        <v>4615</v>
      </c>
      <c r="U865" t="s">
        <v>4076</v>
      </c>
    </row>
    <row r="866" spans="1:22" x14ac:dyDescent="0.25">
      <c r="A866" t="s">
        <v>2420</v>
      </c>
      <c r="B866" t="s">
        <v>2420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6630</v>
      </c>
      <c r="O866" t="s">
        <v>6631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2421</v>
      </c>
    </row>
    <row r="867" spans="1:22" x14ac:dyDescent="0.25">
      <c r="A867" t="s">
        <v>3318</v>
      </c>
      <c r="B867" t="s">
        <v>3319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5255</v>
      </c>
      <c r="O867" t="s">
        <v>6632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3320</v>
      </c>
    </row>
    <row r="868" spans="1:22" x14ac:dyDescent="0.25">
      <c r="A868" t="s">
        <v>3224</v>
      </c>
      <c r="B868" t="s">
        <v>3225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4953</v>
      </c>
      <c r="O868" t="s">
        <v>6633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3226</v>
      </c>
    </row>
    <row r="869" spans="1:22" x14ac:dyDescent="0.25">
      <c r="A869" t="s">
        <v>3576</v>
      </c>
      <c r="B869" t="s">
        <v>3576</v>
      </c>
      <c r="C869" t="s">
        <v>3733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3301</v>
      </c>
      <c r="K869" t="s">
        <v>905</v>
      </c>
      <c r="L869" t="s">
        <v>902</v>
      </c>
      <c r="M869" t="s">
        <v>1933</v>
      </c>
      <c r="N869" t="s">
        <v>4953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3577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2406</v>
      </c>
      <c r="G870" t="s">
        <v>1805</v>
      </c>
      <c r="H870" t="s">
        <v>1487</v>
      </c>
      <c r="I870" t="s">
        <v>20</v>
      </c>
      <c r="J870" t="s">
        <v>805</v>
      </c>
      <c r="K870" t="s">
        <v>4239</v>
      </c>
      <c r="M870" t="s">
        <v>1933</v>
      </c>
      <c r="N870" t="s">
        <v>5384</v>
      </c>
      <c r="O870" t="s">
        <v>2455</v>
      </c>
      <c r="P870" t="s">
        <v>19</v>
      </c>
      <c r="Q870" t="s">
        <v>1803</v>
      </c>
      <c r="R870" t="s">
        <v>29</v>
      </c>
      <c r="S870" t="s">
        <v>1932</v>
      </c>
      <c r="T870" t="s">
        <v>3876</v>
      </c>
      <c r="U870" t="s">
        <v>282</v>
      </c>
    </row>
    <row r="871" spans="1:22" x14ac:dyDescent="0.25">
      <c r="A871" t="s">
        <v>2523</v>
      </c>
      <c r="B871" t="s">
        <v>2524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5384</v>
      </c>
      <c r="O871" t="s">
        <v>5161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2525</v>
      </c>
      <c r="V871" t="s">
        <v>1255</v>
      </c>
    </row>
    <row r="872" spans="1:22" x14ac:dyDescent="0.25">
      <c r="A872" t="s">
        <v>2365</v>
      </c>
      <c r="B872" t="s">
        <v>2365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3303</v>
      </c>
      <c r="K872" t="s">
        <v>907</v>
      </c>
      <c r="M872" t="s">
        <v>1931</v>
      </c>
      <c r="N872" t="s">
        <v>5256</v>
      </c>
      <c r="P872" t="s">
        <v>19</v>
      </c>
      <c r="Q872" t="s">
        <v>1195</v>
      </c>
      <c r="R872" t="s">
        <v>24</v>
      </c>
      <c r="S872" t="s">
        <v>1934</v>
      </c>
      <c r="T872" t="s">
        <v>3945</v>
      </c>
      <c r="U872" t="s">
        <v>2366</v>
      </c>
    </row>
    <row r="873" spans="1:22" x14ac:dyDescent="0.25">
      <c r="A873" t="s">
        <v>2635</v>
      </c>
      <c r="B873" t="s">
        <v>2636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4049</v>
      </c>
      <c r="K873" t="s">
        <v>907</v>
      </c>
      <c r="M873" t="s">
        <v>1931</v>
      </c>
      <c r="N873" t="s">
        <v>5256</v>
      </c>
      <c r="P873" t="s">
        <v>19</v>
      </c>
      <c r="Q873" t="s">
        <v>132</v>
      </c>
      <c r="R873" t="s">
        <v>77</v>
      </c>
      <c r="S873" t="s">
        <v>1934</v>
      </c>
      <c r="T873" t="s">
        <v>5385</v>
      </c>
      <c r="U873" t="s">
        <v>2637</v>
      </c>
    </row>
    <row r="874" spans="1:22" x14ac:dyDescent="0.25">
      <c r="A874" t="s">
        <v>2628</v>
      </c>
      <c r="B874" t="s">
        <v>2629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4773</v>
      </c>
      <c r="O874" t="s">
        <v>6634</v>
      </c>
      <c r="P874" t="s">
        <v>2005</v>
      </c>
      <c r="Q874" t="s">
        <v>1213</v>
      </c>
      <c r="R874" t="s">
        <v>74</v>
      </c>
      <c r="S874" t="s">
        <v>1932</v>
      </c>
      <c r="T874" t="s">
        <v>4621</v>
      </c>
      <c r="U874" t="s">
        <v>2630</v>
      </c>
    </row>
    <row r="875" spans="1:22" x14ac:dyDescent="0.25">
      <c r="A875" t="s">
        <v>3393</v>
      </c>
      <c r="B875" t="s">
        <v>3394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6635</v>
      </c>
      <c r="O875" t="s">
        <v>6636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3395</v>
      </c>
    </row>
    <row r="876" spans="1:22" x14ac:dyDescent="0.25">
      <c r="A876" t="s">
        <v>2940</v>
      </c>
      <c r="B876" t="s">
        <v>2921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4954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2941</v>
      </c>
    </row>
    <row r="877" spans="1:22" x14ac:dyDescent="0.25">
      <c r="A877" t="s">
        <v>2656</v>
      </c>
      <c r="B877" t="s">
        <v>2657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5165</v>
      </c>
      <c r="K877" t="s">
        <v>907</v>
      </c>
      <c r="M877" t="s">
        <v>1931</v>
      </c>
      <c r="N877" t="s">
        <v>4954</v>
      </c>
      <c r="P877" t="s">
        <v>19</v>
      </c>
      <c r="Q877" t="s">
        <v>132</v>
      </c>
      <c r="R877" t="s">
        <v>68</v>
      </c>
      <c r="S877" t="s">
        <v>1934</v>
      </c>
      <c r="T877" t="s">
        <v>4956</v>
      </c>
      <c r="U877" t="s">
        <v>2658</v>
      </c>
    </row>
    <row r="878" spans="1:22" x14ac:dyDescent="0.25">
      <c r="A878" t="s">
        <v>2662</v>
      </c>
      <c r="B878" t="s">
        <v>2663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4223</v>
      </c>
      <c r="K878" t="s">
        <v>907</v>
      </c>
      <c r="M878" t="s">
        <v>1931</v>
      </c>
      <c r="N878" t="s">
        <v>4774</v>
      </c>
      <c r="P878" t="s">
        <v>19</v>
      </c>
      <c r="Q878" t="s">
        <v>132</v>
      </c>
      <c r="R878" t="s">
        <v>68</v>
      </c>
      <c r="S878" t="s">
        <v>1934</v>
      </c>
      <c r="T878" t="s">
        <v>3728</v>
      </c>
      <c r="U878" t="s">
        <v>2664</v>
      </c>
    </row>
    <row r="879" spans="1:22" x14ac:dyDescent="0.25">
      <c r="A879" t="s">
        <v>3614</v>
      </c>
      <c r="B879" t="s">
        <v>3615</v>
      </c>
      <c r="C879" t="s">
        <v>2578</v>
      </c>
      <c r="D879" t="s">
        <v>1250</v>
      </c>
      <c r="E879" t="s">
        <v>131</v>
      </c>
      <c r="F879" t="s">
        <v>271</v>
      </c>
      <c r="G879" t="s">
        <v>3940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6637</v>
      </c>
      <c r="P879" t="s">
        <v>1238</v>
      </c>
      <c r="Q879" t="s">
        <v>132</v>
      </c>
      <c r="R879" t="s">
        <v>34</v>
      </c>
      <c r="S879" t="s">
        <v>1930</v>
      </c>
      <c r="T879" t="s">
        <v>5257</v>
      </c>
      <c r="U879" t="s">
        <v>3616</v>
      </c>
    </row>
    <row r="880" spans="1:22" x14ac:dyDescent="0.25">
      <c r="A880" t="s">
        <v>2339</v>
      </c>
      <c r="B880" t="s">
        <v>2340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4609</v>
      </c>
      <c r="O880" t="s">
        <v>6638</v>
      </c>
      <c r="P880" t="s">
        <v>19</v>
      </c>
      <c r="Q880" t="s">
        <v>1213</v>
      </c>
      <c r="R880" t="s">
        <v>49</v>
      </c>
      <c r="S880" t="s">
        <v>1934</v>
      </c>
      <c r="T880" t="s">
        <v>3875</v>
      </c>
      <c r="U880" t="s">
        <v>2341</v>
      </c>
    </row>
    <row r="881" spans="1:21" x14ac:dyDescent="0.25">
      <c r="A881" t="s">
        <v>3624</v>
      </c>
      <c r="B881" t="s">
        <v>3625</v>
      </c>
      <c r="C881" t="s">
        <v>3598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6639</v>
      </c>
      <c r="O881" t="s">
        <v>6640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3626</v>
      </c>
    </row>
    <row r="882" spans="1:21" x14ac:dyDescent="0.25">
      <c r="A882" t="s">
        <v>3519</v>
      </c>
      <c r="B882" t="s">
        <v>3520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5258</v>
      </c>
      <c r="O882" t="s">
        <v>6641</v>
      </c>
      <c r="P882" t="s">
        <v>19</v>
      </c>
      <c r="Q882" t="s">
        <v>1213</v>
      </c>
      <c r="R882" t="s">
        <v>73</v>
      </c>
      <c r="S882" t="s">
        <v>1932</v>
      </c>
      <c r="T882" t="s">
        <v>4605</v>
      </c>
      <c r="U882" t="s">
        <v>3521</v>
      </c>
    </row>
    <row r="883" spans="1:21" x14ac:dyDescent="0.25">
      <c r="A883" t="s">
        <v>2963</v>
      </c>
      <c r="B883" t="s">
        <v>2964</v>
      </c>
      <c r="C883" t="s">
        <v>2973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4792</v>
      </c>
      <c r="K883" t="s">
        <v>903</v>
      </c>
      <c r="L883" t="s">
        <v>900</v>
      </c>
      <c r="M883" t="s">
        <v>1933</v>
      </c>
      <c r="N883" t="s">
        <v>4613</v>
      </c>
      <c r="O883" t="s">
        <v>6642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2965</v>
      </c>
    </row>
    <row r="884" spans="1:21" x14ac:dyDescent="0.25">
      <c r="A884" t="s">
        <v>2928</v>
      </c>
      <c r="B884" t="s">
        <v>2929</v>
      </c>
      <c r="C884" t="s">
        <v>4514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5369</v>
      </c>
      <c r="K884" t="s">
        <v>1198</v>
      </c>
      <c r="L884" t="s">
        <v>900</v>
      </c>
      <c r="M884" t="s">
        <v>1933</v>
      </c>
      <c r="N884" t="s">
        <v>6643</v>
      </c>
      <c r="O884" t="s">
        <v>6644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2930</v>
      </c>
    </row>
    <row r="885" spans="1:21" x14ac:dyDescent="0.25">
      <c r="A885" t="s">
        <v>2246</v>
      </c>
      <c r="B885" t="s">
        <v>2246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4391</v>
      </c>
      <c r="K885" t="s">
        <v>1198</v>
      </c>
      <c r="L885" t="s">
        <v>902</v>
      </c>
      <c r="M885" t="s">
        <v>1931</v>
      </c>
      <c r="N885" t="s">
        <v>6643</v>
      </c>
      <c r="O885" t="s">
        <v>6645</v>
      </c>
      <c r="P885" t="s">
        <v>19</v>
      </c>
      <c r="Q885" t="s">
        <v>132</v>
      </c>
      <c r="R885" t="s">
        <v>34</v>
      </c>
      <c r="S885" t="s">
        <v>1934</v>
      </c>
      <c r="T885" t="s">
        <v>4098</v>
      </c>
      <c r="U885" t="s">
        <v>2247</v>
      </c>
    </row>
    <row r="886" spans="1:21" x14ac:dyDescent="0.25">
      <c r="A886" t="s">
        <v>3009</v>
      </c>
      <c r="B886" t="s">
        <v>3010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5392</v>
      </c>
      <c r="K886" t="s">
        <v>905</v>
      </c>
      <c r="L886" t="s">
        <v>900</v>
      </c>
      <c r="M886" t="s">
        <v>1931</v>
      </c>
      <c r="N886" t="s">
        <v>4481</v>
      </c>
      <c r="O886" t="s">
        <v>6219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3011</v>
      </c>
    </row>
    <row r="887" spans="1:21" x14ac:dyDescent="0.25">
      <c r="A887" t="s">
        <v>1937</v>
      </c>
      <c r="B887" t="s">
        <v>1938</v>
      </c>
      <c r="D887" t="s">
        <v>2774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5259</v>
      </c>
      <c r="P887" t="s">
        <v>19</v>
      </c>
      <c r="Q887" t="s">
        <v>132</v>
      </c>
      <c r="R887" t="s">
        <v>38</v>
      </c>
      <c r="S887" t="s">
        <v>1934</v>
      </c>
      <c r="T887" t="s">
        <v>4619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3666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5260</v>
      </c>
      <c r="O888" t="s">
        <v>6646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3006</v>
      </c>
      <c r="B889" t="s">
        <v>3007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4223</v>
      </c>
      <c r="K889" t="s">
        <v>907</v>
      </c>
      <c r="M889" t="s">
        <v>1931</v>
      </c>
      <c r="N889" t="s">
        <v>5260</v>
      </c>
      <c r="P889" t="s">
        <v>19</v>
      </c>
      <c r="Q889" t="s">
        <v>132</v>
      </c>
      <c r="R889" t="s">
        <v>21</v>
      </c>
      <c r="S889" t="s">
        <v>1934</v>
      </c>
      <c r="T889" t="s">
        <v>4083</v>
      </c>
      <c r="U889" t="s">
        <v>3008</v>
      </c>
    </row>
    <row r="890" spans="1:21" x14ac:dyDescent="0.25">
      <c r="A890" t="s">
        <v>3298</v>
      </c>
      <c r="B890" t="s">
        <v>3299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5260</v>
      </c>
      <c r="O890" t="s">
        <v>6647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3300</v>
      </c>
    </row>
    <row r="891" spans="1:21" x14ac:dyDescent="0.25">
      <c r="A891" t="s">
        <v>3329</v>
      </c>
      <c r="B891" t="s">
        <v>3330</v>
      </c>
      <c r="C891" t="s">
        <v>3306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5260</v>
      </c>
      <c r="O891" t="s">
        <v>6648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3331</v>
      </c>
    </row>
    <row r="892" spans="1:21" x14ac:dyDescent="0.25">
      <c r="A892" t="s">
        <v>3745</v>
      </c>
      <c r="B892" t="s">
        <v>3746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5380</v>
      </c>
      <c r="K892" t="s">
        <v>907</v>
      </c>
      <c r="M892" t="s">
        <v>1931</v>
      </c>
      <c r="N892" t="s">
        <v>6649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3747</v>
      </c>
    </row>
    <row r="893" spans="1:21" x14ac:dyDescent="0.25">
      <c r="A893" t="s">
        <v>4616</v>
      </c>
      <c r="B893" t="s">
        <v>4617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4764</v>
      </c>
      <c r="K893" t="s">
        <v>905</v>
      </c>
      <c r="L893" t="s">
        <v>900</v>
      </c>
      <c r="M893" t="s">
        <v>1933</v>
      </c>
      <c r="N893" t="s">
        <v>6650</v>
      </c>
      <c r="O893" t="s">
        <v>6651</v>
      </c>
      <c r="P893" t="s">
        <v>19</v>
      </c>
      <c r="Q893" t="s">
        <v>1193</v>
      </c>
      <c r="R893" t="s">
        <v>69</v>
      </c>
      <c r="S893" t="s">
        <v>1932</v>
      </c>
      <c r="T893" t="s">
        <v>5386</v>
      </c>
      <c r="U893" t="s">
        <v>4618</v>
      </c>
    </row>
    <row r="894" spans="1:21" x14ac:dyDescent="0.25">
      <c r="A894" t="s">
        <v>2889</v>
      </c>
      <c r="B894" t="s">
        <v>2888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6650</v>
      </c>
      <c r="O894" t="s">
        <v>2840</v>
      </c>
      <c r="P894" t="s">
        <v>19</v>
      </c>
      <c r="Q894" t="s">
        <v>132</v>
      </c>
      <c r="R894" t="s">
        <v>52</v>
      </c>
      <c r="S894" t="s">
        <v>1934</v>
      </c>
      <c r="T894" t="s">
        <v>2950</v>
      </c>
      <c r="U894" t="s">
        <v>2887</v>
      </c>
    </row>
    <row r="895" spans="1:21" x14ac:dyDescent="0.25">
      <c r="A895" t="s">
        <v>3396</v>
      </c>
      <c r="B895" t="s">
        <v>3397</v>
      </c>
      <c r="C895" t="s">
        <v>102</v>
      </c>
      <c r="D895" t="s">
        <v>2282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4482</v>
      </c>
      <c r="O895" t="s">
        <v>6652</v>
      </c>
      <c r="P895" t="s">
        <v>19</v>
      </c>
      <c r="Q895" t="s">
        <v>1213</v>
      </c>
      <c r="R895" t="s">
        <v>74</v>
      </c>
      <c r="S895" t="s">
        <v>1932</v>
      </c>
      <c r="T895" t="s">
        <v>4614</v>
      </c>
      <c r="U895" t="s">
        <v>3398</v>
      </c>
    </row>
    <row r="896" spans="1:21" x14ac:dyDescent="0.25">
      <c r="A896" t="s">
        <v>2580</v>
      </c>
      <c r="B896" t="s">
        <v>2581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4957</v>
      </c>
      <c r="O896" t="s">
        <v>6653</v>
      </c>
      <c r="P896" t="s">
        <v>19</v>
      </c>
      <c r="Q896" t="s">
        <v>1195</v>
      </c>
      <c r="R896" t="s">
        <v>54</v>
      </c>
      <c r="S896" t="s">
        <v>1934</v>
      </c>
      <c r="T896" t="s">
        <v>3949</v>
      </c>
      <c r="U896" t="s">
        <v>2582</v>
      </c>
    </row>
    <row r="897" spans="1:22" x14ac:dyDescent="0.25">
      <c r="A897" t="s">
        <v>3633</v>
      </c>
      <c r="B897" t="s">
        <v>3634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4746</v>
      </c>
      <c r="K897" t="s">
        <v>907</v>
      </c>
      <c r="L897" t="s">
        <v>902</v>
      </c>
      <c r="M897" t="s">
        <v>1929</v>
      </c>
      <c r="N897" t="s">
        <v>4957</v>
      </c>
      <c r="O897" t="s">
        <v>6654</v>
      </c>
      <c r="P897" t="s">
        <v>19</v>
      </c>
      <c r="Q897" t="s">
        <v>1195</v>
      </c>
      <c r="R897" t="s">
        <v>34</v>
      </c>
      <c r="S897" t="s">
        <v>1930</v>
      </c>
      <c r="T897" t="s">
        <v>4963</v>
      </c>
      <c r="U897" t="s">
        <v>3635</v>
      </c>
    </row>
    <row r="898" spans="1:22" x14ac:dyDescent="0.25">
      <c r="A898" t="s">
        <v>3884</v>
      </c>
      <c r="B898" t="s">
        <v>3885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4249</v>
      </c>
      <c r="K898" t="s">
        <v>907</v>
      </c>
      <c r="M898" t="s">
        <v>1931</v>
      </c>
      <c r="N898" t="s">
        <v>5261</v>
      </c>
      <c r="P898" t="s">
        <v>19</v>
      </c>
      <c r="Q898" t="s">
        <v>1195</v>
      </c>
      <c r="R898" t="s">
        <v>34</v>
      </c>
      <c r="S898" t="s">
        <v>1934</v>
      </c>
      <c r="T898" t="s">
        <v>4149</v>
      </c>
      <c r="U898" t="s">
        <v>3886</v>
      </c>
    </row>
    <row r="899" spans="1:22" x14ac:dyDescent="0.25">
      <c r="A899" t="s">
        <v>3277</v>
      </c>
      <c r="B899" t="s">
        <v>3278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4223</v>
      </c>
      <c r="K899" t="s">
        <v>907</v>
      </c>
      <c r="M899" t="s">
        <v>1931</v>
      </c>
      <c r="N899" t="s">
        <v>5261</v>
      </c>
      <c r="P899" t="s">
        <v>19</v>
      </c>
      <c r="Q899" t="s">
        <v>132</v>
      </c>
      <c r="R899" t="s">
        <v>21</v>
      </c>
      <c r="S899" t="s">
        <v>1934</v>
      </c>
      <c r="T899" t="s">
        <v>4208</v>
      </c>
      <c r="U899" t="s">
        <v>3279</v>
      </c>
    </row>
    <row r="900" spans="1:22" x14ac:dyDescent="0.25">
      <c r="A900" t="s">
        <v>3012</v>
      </c>
      <c r="B900" t="s">
        <v>3013</v>
      </c>
      <c r="C900" t="s">
        <v>3075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5261</v>
      </c>
      <c r="O900" t="s">
        <v>6655</v>
      </c>
      <c r="Q900" t="s">
        <v>132</v>
      </c>
      <c r="R900" t="s">
        <v>34</v>
      </c>
      <c r="S900" t="s">
        <v>1934</v>
      </c>
      <c r="T900" t="s">
        <v>6656</v>
      </c>
      <c r="U900" t="s">
        <v>3014</v>
      </c>
    </row>
    <row r="901" spans="1:22" x14ac:dyDescent="0.25">
      <c r="A901" t="s">
        <v>2371</v>
      </c>
      <c r="B901" t="s">
        <v>2371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3303</v>
      </c>
      <c r="K901" t="s">
        <v>907</v>
      </c>
      <c r="M901" t="s">
        <v>1931</v>
      </c>
      <c r="N901" t="s">
        <v>6657</v>
      </c>
      <c r="P901" t="s">
        <v>19</v>
      </c>
      <c r="Q901" t="s">
        <v>1195</v>
      </c>
      <c r="R901" t="s">
        <v>24</v>
      </c>
      <c r="S901" t="s">
        <v>1934</v>
      </c>
      <c r="T901" t="s">
        <v>3607</v>
      </c>
      <c r="U901" t="s">
        <v>2372</v>
      </c>
    </row>
    <row r="902" spans="1:22" x14ac:dyDescent="0.25">
      <c r="A902" t="s">
        <v>3046</v>
      </c>
      <c r="B902" t="s">
        <v>3046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6657</v>
      </c>
      <c r="O902" t="s">
        <v>6658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3047</v>
      </c>
    </row>
    <row r="903" spans="1:22" x14ac:dyDescent="0.25">
      <c r="A903" t="s">
        <v>3561</v>
      </c>
      <c r="B903" t="s">
        <v>3562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6657</v>
      </c>
      <c r="O903" t="s">
        <v>6659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3563</v>
      </c>
    </row>
    <row r="904" spans="1:22" x14ac:dyDescent="0.25">
      <c r="A904" t="s">
        <v>2049</v>
      </c>
      <c r="B904" t="s">
        <v>2050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3303</v>
      </c>
      <c r="K904" t="s">
        <v>904</v>
      </c>
      <c r="L904" t="s">
        <v>1479</v>
      </c>
      <c r="M904" t="s">
        <v>1931</v>
      </c>
      <c r="N904" t="s">
        <v>4483</v>
      </c>
      <c r="O904" t="s">
        <v>6660</v>
      </c>
      <c r="P904" t="s">
        <v>19</v>
      </c>
      <c r="Q904" t="s">
        <v>132</v>
      </c>
      <c r="R904" t="s">
        <v>18</v>
      </c>
      <c r="S904" t="s">
        <v>1934</v>
      </c>
      <c r="T904" t="s">
        <v>4390</v>
      </c>
      <c r="U904" t="s">
        <v>2051</v>
      </c>
    </row>
    <row r="905" spans="1:22" x14ac:dyDescent="0.25">
      <c r="A905" t="s">
        <v>3573</v>
      </c>
      <c r="B905" t="s">
        <v>3574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4705</v>
      </c>
      <c r="K905" t="s">
        <v>905</v>
      </c>
      <c r="L905" t="s">
        <v>902</v>
      </c>
      <c r="M905" t="s">
        <v>1933</v>
      </c>
      <c r="N905" t="s">
        <v>4958</v>
      </c>
      <c r="O905" t="s">
        <v>6661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3575</v>
      </c>
    </row>
    <row r="906" spans="1:22" x14ac:dyDescent="0.25">
      <c r="A906" t="s">
        <v>2650</v>
      </c>
      <c r="B906" t="s">
        <v>2651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4223</v>
      </c>
      <c r="K906" t="s">
        <v>907</v>
      </c>
      <c r="M906" t="s">
        <v>1931</v>
      </c>
      <c r="N906" t="s">
        <v>6662</v>
      </c>
      <c r="P906" t="s">
        <v>19</v>
      </c>
      <c r="Q906" t="s">
        <v>132</v>
      </c>
      <c r="R906" t="s">
        <v>21</v>
      </c>
      <c r="S906" t="s">
        <v>1934</v>
      </c>
      <c r="T906" t="s">
        <v>4089</v>
      </c>
      <c r="U906" t="s">
        <v>2652</v>
      </c>
    </row>
    <row r="907" spans="1:22" x14ac:dyDescent="0.25">
      <c r="A907" t="s">
        <v>4251</v>
      </c>
      <c r="B907" t="s">
        <v>4252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4720</v>
      </c>
      <c r="K907" t="s">
        <v>907</v>
      </c>
      <c r="M907" t="s">
        <v>1931</v>
      </c>
      <c r="N907" t="s">
        <v>5263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4253</v>
      </c>
    </row>
    <row r="908" spans="1:22" x14ac:dyDescent="0.25">
      <c r="A908" t="s">
        <v>2345</v>
      </c>
      <c r="B908" t="s">
        <v>2346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5263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2347</v>
      </c>
      <c r="V908" t="s">
        <v>1255</v>
      </c>
    </row>
    <row r="909" spans="1:22" x14ac:dyDescent="0.25">
      <c r="A909" t="s">
        <v>3405</v>
      </c>
      <c r="B909" t="s">
        <v>3406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4959</v>
      </c>
      <c r="O909" t="s">
        <v>6663</v>
      </c>
      <c r="P909" t="s">
        <v>19</v>
      </c>
      <c r="Q909" t="s">
        <v>1213</v>
      </c>
      <c r="R909" t="s">
        <v>40</v>
      </c>
      <c r="S909" t="s">
        <v>1932</v>
      </c>
      <c r="T909" t="s">
        <v>4077</v>
      </c>
      <c r="U909" t="s">
        <v>3407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3416</v>
      </c>
      <c r="E910" t="s">
        <v>2353</v>
      </c>
      <c r="F910" t="s">
        <v>2406</v>
      </c>
      <c r="G910" t="s">
        <v>1805</v>
      </c>
      <c r="H910" t="s">
        <v>2025</v>
      </c>
      <c r="I910" t="s">
        <v>137</v>
      </c>
      <c r="J910" t="s">
        <v>811</v>
      </c>
      <c r="K910" t="s">
        <v>2253</v>
      </c>
      <c r="L910" t="s">
        <v>1507</v>
      </c>
      <c r="M910" t="s">
        <v>1929</v>
      </c>
      <c r="N910" t="s">
        <v>4484</v>
      </c>
      <c r="O910" t="s">
        <v>6664</v>
      </c>
      <c r="Q910" t="s">
        <v>1528</v>
      </c>
      <c r="R910" t="s">
        <v>30</v>
      </c>
      <c r="S910" t="s">
        <v>1930</v>
      </c>
      <c r="T910" t="s">
        <v>4384</v>
      </c>
      <c r="U910" t="s">
        <v>275</v>
      </c>
    </row>
    <row r="911" spans="1:22" x14ac:dyDescent="0.25">
      <c r="A911" t="s">
        <v>3214</v>
      </c>
      <c r="B911" t="s">
        <v>3215</v>
      </c>
      <c r="C911" t="s">
        <v>1140</v>
      </c>
      <c r="D911" t="s">
        <v>2282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4484</v>
      </c>
      <c r="O911" t="s">
        <v>6648</v>
      </c>
      <c r="P911" t="s">
        <v>19</v>
      </c>
      <c r="Q911" t="s">
        <v>1193</v>
      </c>
      <c r="R911" t="s">
        <v>66</v>
      </c>
      <c r="S911" t="s">
        <v>1930</v>
      </c>
      <c r="T911" t="s">
        <v>4084</v>
      </c>
      <c r="U911" t="s">
        <v>3216</v>
      </c>
    </row>
    <row r="912" spans="1:22" x14ac:dyDescent="0.25">
      <c r="A912" t="s">
        <v>3387</v>
      </c>
      <c r="B912" t="s">
        <v>3388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6665</v>
      </c>
      <c r="O912" t="s">
        <v>6666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3389</v>
      </c>
    </row>
    <row r="913" spans="1:21" x14ac:dyDescent="0.25">
      <c r="A913" t="s">
        <v>6667</v>
      </c>
      <c r="B913" t="s">
        <v>6668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5264</v>
      </c>
      <c r="O913" t="s">
        <v>6669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6670</v>
      </c>
    </row>
    <row r="914" spans="1:21" x14ac:dyDescent="0.25">
      <c r="A914" t="s">
        <v>3787</v>
      </c>
      <c r="B914" t="s">
        <v>3788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4790</v>
      </c>
      <c r="K914" t="s">
        <v>907</v>
      </c>
      <c r="M914" t="s">
        <v>1931</v>
      </c>
      <c r="N914" t="s">
        <v>5265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3789</v>
      </c>
    </row>
    <row r="915" spans="1:21" x14ac:dyDescent="0.25">
      <c r="A915" t="s">
        <v>3033</v>
      </c>
      <c r="B915" t="s">
        <v>3033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5266</v>
      </c>
      <c r="O915" t="s">
        <v>6671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3034</v>
      </c>
    </row>
    <row r="916" spans="1:21" x14ac:dyDescent="0.25">
      <c r="A916" t="s">
        <v>3444</v>
      </c>
      <c r="B916" t="s">
        <v>3445</v>
      </c>
      <c r="C916" t="s">
        <v>3733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5266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3446</v>
      </c>
    </row>
    <row r="917" spans="1:21" x14ac:dyDescent="0.25">
      <c r="A917" t="s">
        <v>3044</v>
      </c>
      <c r="B917" t="s">
        <v>3044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4485</v>
      </c>
      <c r="O917" t="s">
        <v>6672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3045</v>
      </c>
    </row>
    <row r="918" spans="1:21" x14ac:dyDescent="0.25">
      <c r="A918" t="s">
        <v>3831</v>
      </c>
      <c r="B918" t="s">
        <v>3832</v>
      </c>
      <c r="C918" t="s">
        <v>3833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4906</v>
      </c>
      <c r="K918" t="s">
        <v>905</v>
      </c>
      <c r="M918" t="s">
        <v>1929</v>
      </c>
      <c r="N918" t="s">
        <v>5268</v>
      </c>
      <c r="O918" t="s">
        <v>4284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3834</v>
      </c>
    </row>
    <row r="919" spans="1:21" x14ac:dyDescent="0.25">
      <c r="A919" t="s">
        <v>2375</v>
      </c>
      <c r="B919" t="s">
        <v>2375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3303</v>
      </c>
      <c r="K919" t="s">
        <v>907</v>
      </c>
      <c r="M919" t="s">
        <v>1931</v>
      </c>
      <c r="N919" t="s">
        <v>4776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2376</v>
      </c>
    </row>
    <row r="920" spans="1:21" x14ac:dyDescent="0.25">
      <c r="A920" t="s">
        <v>2556</v>
      </c>
      <c r="B920" t="s">
        <v>2557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4776</v>
      </c>
      <c r="O920" t="s">
        <v>6673</v>
      </c>
      <c r="P920" t="s">
        <v>19</v>
      </c>
      <c r="Q920" t="s">
        <v>132</v>
      </c>
      <c r="R920" t="s">
        <v>40</v>
      </c>
      <c r="S920" t="s">
        <v>1934</v>
      </c>
      <c r="T920" t="s">
        <v>2798</v>
      </c>
      <c r="U920" t="s">
        <v>2558</v>
      </c>
    </row>
    <row r="921" spans="1:21" x14ac:dyDescent="0.25">
      <c r="A921" t="s">
        <v>3510</v>
      </c>
      <c r="B921" t="s">
        <v>3511</v>
      </c>
      <c r="C921" t="s">
        <v>2973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6674</v>
      </c>
      <c r="O921" t="s">
        <v>6675</v>
      </c>
      <c r="P921" t="s">
        <v>19</v>
      </c>
      <c r="Q921" t="s">
        <v>132</v>
      </c>
      <c r="R921" t="s">
        <v>73</v>
      </c>
      <c r="S921" t="s">
        <v>1932</v>
      </c>
      <c r="T921" t="s">
        <v>3877</v>
      </c>
      <c r="U921" t="s">
        <v>3512</v>
      </c>
    </row>
    <row r="922" spans="1:21" x14ac:dyDescent="0.25">
      <c r="A922" t="s">
        <v>2769</v>
      </c>
      <c r="B922" t="s">
        <v>2768</v>
      </c>
      <c r="D922" t="s">
        <v>3416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4962</v>
      </c>
      <c r="O922" t="s">
        <v>6676</v>
      </c>
      <c r="P922" t="s">
        <v>1238</v>
      </c>
      <c r="Q922" t="s">
        <v>1803</v>
      </c>
      <c r="R922" t="s">
        <v>66</v>
      </c>
      <c r="S922" t="s">
        <v>1932</v>
      </c>
      <c r="T922" t="s">
        <v>3126</v>
      </c>
      <c r="U922" t="s">
        <v>2767</v>
      </c>
    </row>
    <row r="923" spans="1:21" x14ac:dyDescent="0.25">
      <c r="A923" t="s">
        <v>2398</v>
      </c>
      <c r="B923" t="s">
        <v>2399</v>
      </c>
      <c r="C923" t="s">
        <v>102</v>
      </c>
      <c r="D923" t="s">
        <v>2161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4402</v>
      </c>
      <c r="K923" t="s">
        <v>904</v>
      </c>
      <c r="M923" t="s">
        <v>1929</v>
      </c>
      <c r="N923" t="s">
        <v>4090</v>
      </c>
      <c r="O923" t="s">
        <v>2594</v>
      </c>
      <c r="P923" t="s">
        <v>19</v>
      </c>
      <c r="Q923" t="s">
        <v>1803</v>
      </c>
      <c r="R923" t="s">
        <v>18</v>
      </c>
      <c r="S923" t="s">
        <v>1932</v>
      </c>
      <c r="T923" t="s">
        <v>3433</v>
      </c>
      <c r="U923" t="s">
        <v>2400</v>
      </c>
    </row>
    <row r="924" spans="1:21" x14ac:dyDescent="0.25">
      <c r="A924" t="s">
        <v>3564</v>
      </c>
      <c r="B924" t="s">
        <v>3565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5390</v>
      </c>
      <c r="K924" t="s">
        <v>904</v>
      </c>
      <c r="L924" t="s">
        <v>900</v>
      </c>
      <c r="M924" t="s">
        <v>1931</v>
      </c>
      <c r="N924" t="s">
        <v>6677</v>
      </c>
      <c r="O924" t="s">
        <v>6678</v>
      </c>
      <c r="Q924" t="s">
        <v>132</v>
      </c>
      <c r="R924" t="s">
        <v>18</v>
      </c>
      <c r="S924" t="s">
        <v>1934</v>
      </c>
      <c r="T924" t="s">
        <v>2410</v>
      </c>
      <c r="U924" t="s">
        <v>3566</v>
      </c>
    </row>
    <row r="925" spans="1:21" x14ac:dyDescent="0.25">
      <c r="A925" t="s">
        <v>4286</v>
      </c>
      <c r="B925" t="s">
        <v>4287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5204</v>
      </c>
      <c r="K925" t="s">
        <v>907</v>
      </c>
      <c r="M925" t="s">
        <v>1929</v>
      </c>
      <c r="N925" t="s">
        <v>6677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4288</v>
      </c>
    </row>
    <row r="926" spans="1:21" x14ac:dyDescent="0.25">
      <c r="A926" t="s">
        <v>4280</v>
      </c>
      <c r="B926" t="s">
        <v>4281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5269</v>
      </c>
      <c r="O926" t="s">
        <v>6611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4282</v>
      </c>
    </row>
    <row r="927" spans="1:21" x14ac:dyDescent="0.25">
      <c r="A927" t="s">
        <v>4254</v>
      </c>
      <c r="B927" t="s">
        <v>4255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4331</v>
      </c>
      <c r="K927" t="s">
        <v>1217</v>
      </c>
      <c r="M927" t="s">
        <v>1929</v>
      </c>
      <c r="N927" t="s">
        <v>4777</v>
      </c>
      <c r="P927" t="s">
        <v>19</v>
      </c>
      <c r="Q927" t="s">
        <v>132</v>
      </c>
      <c r="R927" t="s">
        <v>44</v>
      </c>
      <c r="S927" t="s">
        <v>1930</v>
      </c>
      <c r="T927" t="s">
        <v>4386</v>
      </c>
      <c r="U927" t="s">
        <v>4256</v>
      </c>
    </row>
    <row r="928" spans="1:21" x14ac:dyDescent="0.25">
      <c r="A928" t="s">
        <v>1914</v>
      </c>
      <c r="B928" t="s">
        <v>1915</v>
      </c>
      <c r="C928" t="s">
        <v>2973</v>
      </c>
      <c r="D928" t="s">
        <v>1535</v>
      </c>
      <c r="E928" t="s">
        <v>131</v>
      </c>
      <c r="F928" t="s">
        <v>2406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4777</v>
      </c>
      <c r="O928" t="s">
        <v>5542</v>
      </c>
      <c r="P928" t="s">
        <v>19</v>
      </c>
      <c r="Q928" t="s">
        <v>1528</v>
      </c>
      <c r="R928" t="s">
        <v>18</v>
      </c>
      <c r="S928" t="s">
        <v>1932</v>
      </c>
      <c r="T928" t="s">
        <v>5388</v>
      </c>
      <c r="U928" t="s">
        <v>1916</v>
      </c>
    </row>
    <row r="929" spans="1:22" x14ac:dyDescent="0.25">
      <c r="A929" t="s">
        <v>3314</v>
      </c>
      <c r="B929" t="s">
        <v>3314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4777</v>
      </c>
      <c r="O929" t="s">
        <v>6679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3315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6680</v>
      </c>
      <c r="E930" t="s">
        <v>4536</v>
      </c>
      <c r="F930" t="s">
        <v>4442</v>
      </c>
      <c r="G930" t="s">
        <v>1805</v>
      </c>
      <c r="H930" t="s">
        <v>3361</v>
      </c>
      <c r="I930" t="s">
        <v>28</v>
      </c>
      <c r="J930" t="s">
        <v>43</v>
      </c>
      <c r="K930" t="s">
        <v>3553</v>
      </c>
      <c r="M930" t="s">
        <v>1929</v>
      </c>
      <c r="N930" t="s">
        <v>5270</v>
      </c>
      <c r="O930" t="s">
        <v>6681</v>
      </c>
      <c r="Q930" t="s">
        <v>1528</v>
      </c>
      <c r="R930" t="s">
        <v>69</v>
      </c>
      <c r="S930" t="s">
        <v>1934</v>
      </c>
      <c r="T930" t="s">
        <v>6682</v>
      </c>
      <c r="U930" t="s">
        <v>336</v>
      </c>
    </row>
    <row r="931" spans="1:22" x14ac:dyDescent="0.25">
      <c r="A931" t="s">
        <v>2878</v>
      </c>
      <c r="B931" t="s">
        <v>2878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5270</v>
      </c>
      <c r="O931" t="s">
        <v>6683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2877</v>
      </c>
    </row>
    <row r="932" spans="1:22" x14ac:dyDescent="0.25">
      <c r="A932" t="s">
        <v>2866</v>
      </c>
      <c r="B932" t="s">
        <v>2866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5270</v>
      </c>
      <c r="O932" t="s">
        <v>6684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2865</v>
      </c>
    </row>
    <row r="933" spans="1:22" x14ac:dyDescent="0.25">
      <c r="A933" t="s">
        <v>2868</v>
      </c>
      <c r="B933" t="s">
        <v>2868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5270</v>
      </c>
      <c r="O933" t="s">
        <v>6685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2867</v>
      </c>
    </row>
    <row r="934" spans="1:22" x14ac:dyDescent="0.25">
      <c r="A934" t="s">
        <v>3029</v>
      </c>
      <c r="B934" t="s">
        <v>3029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5270</v>
      </c>
      <c r="O934" t="s">
        <v>6686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3030</v>
      </c>
    </row>
    <row r="935" spans="1:22" x14ac:dyDescent="0.25">
      <c r="A935" t="s">
        <v>2292</v>
      </c>
      <c r="B935" t="s">
        <v>2293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4781</v>
      </c>
      <c r="P935" t="s">
        <v>19</v>
      </c>
      <c r="Q935" t="s">
        <v>132</v>
      </c>
      <c r="R935" t="s">
        <v>29</v>
      </c>
      <c r="S935" t="s">
        <v>1934</v>
      </c>
      <c r="T935" t="s">
        <v>3447</v>
      </c>
      <c r="U935" t="s">
        <v>2294</v>
      </c>
    </row>
    <row r="936" spans="1:22" x14ac:dyDescent="0.25">
      <c r="A936" t="s">
        <v>4104</v>
      </c>
      <c r="B936" t="s">
        <v>4105</v>
      </c>
      <c r="D936" t="s">
        <v>2774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4792</v>
      </c>
      <c r="K936" t="s">
        <v>907</v>
      </c>
      <c r="M936" t="s">
        <v>1933</v>
      </c>
      <c r="N936" t="s">
        <v>4782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4106</v>
      </c>
    </row>
    <row r="937" spans="1:22" x14ac:dyDescent="0.25">
      <c r="A937" t="s">
        <v>635</v>
      </c>
      <c r="B937" t="s">
        <v>636</v>
      </c>
      <c r="C937" t="s">
        <v>2578</v>
      </c>
      <c r="D937" t="s">
        <v>1250</v>
      </c>
      <c r="E937" t="s">
        <v>2283</v>
      </c>
      <c r="F937" t="s">
        <v>2406</v>
      </c>
      <c r="G937" t="s">
        <v>1805</v>
      </c>
      <c r="H937" t="s">
        <v>2386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4782</v>
      </c>
      <c r="O937" t="s">
        <v>6687</v>
      </c>
      <c r="P937" t="s">
        <v>19</v>
      </c>
      <c r="Q937" t="s">
        <v>1803</v>
      </c>
      <c r="R937" t="s">
        <v>69</v>
      </c>
      <c r="S937" t="s">
        <v>1932</v>
      </c>
      <c r="T937" t="s">
        <v>6688</v>
      </c>
      <c r="U937" t="s">
        <v>637</v>
      </c>
    </row>
    <row r="938" spans="1:22" x14ac:dyDescent="0.25">
      <c r="A938" t="s">
        <v>3460</v>
      </c>
      <c r="B938" t="s">
        <v>3461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4782</v>
      </c>
      <c r="O938" t="s">
        <v>5381</v>
      </c>
      <c r="P938" t="s">
        <v>19</v>
      </c>
      <c r="Q938" t="s">
        <v>1195</v>
      </c>
      <c r="R938" t="s">
        <v>77</v>
      </c>
      <c r="S938" t="s">
        <v>1930</v>
      </c>
      <c r="T938" t="s">
        <v>6689</v>
      </c>
      <c r="U938" t="s">
        <v>3462</v>
      </c>
    </row>
    <row r="939" spans="1:22" x14ac:dyDescent="0.25">
      <c r="A939" t="s">
        <v>4170</v>
      </c>
      <c r="B939" t="s">
        <v>4171</v>
      </c>
      <c r="C939" t="s">
        <v>4289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4782</v>
      </c>
      <c r="O939" t="s">
        <v>5245</v>
      </c>
      <c r="P939" t="s">
        <v>19</v>
      </c>
      <c r="Q939" t="s">
        <v>1193</v>
      </c>
      <c r="R939" t="s">
        <v>207</v>
      </c>
      <c r="S939" t="s">
        <v>1930</v>
      </c>
      <c r="T939" t="s">
        <v>6690</v>
      </c>
      <c r="U939" t="s">
        <v>4172</v>
      </c>
    </row>
    <row r="940" spans="1:22" x14ac:dyDescent="0.25">
      <c r="A940" t="s">
        <v>3716</v>
      </c>
      <c r="B940" t="s">
        <v>3717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4790</v>
      </c>
      <c r="K940" t="s">
        <v>907</v>
      </c>
      <c r="M940" t="s">
        <v>1929</v>
      </c>
      <c r="N940" t="s">
        <v>6691</v>
      </c>
      <c r="O940" t="s">
        <v>3718</v>
      </c>
      <c r="P940" t="s">
        <v>19</v>
      </c>
      <c r="Q940" t="s">
        <v>132</v>
      </c>
      <c r="R940" t="s">
        <v>34</v>
      </c>
      <c r="S940" t="s">
        <v>1930</v>
      </c>
      <c r="T940" t="s">
        <v>3719</v>
      </c>
      <c r="U940" t="s">
        <v>3720</v>
      </c>
    </row>
    <row r="941" spans="1:22" x14ac:dyDescent="0.25">
      <c r="A941" t="s">
        <v>3200</v>
      </c>
      <c r="B941" t="s">
        <v>3201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3303</v>
      </c>
      <c r="K941" t="s">
        <v>905</v>
      </c>
      <c r="M941" t="s">
        <v>1933</v>
      </c>
      <c r="N941" t="s">
        <v>6691</v>
      </c>
      <c r="O941" t="s">
        <v>4339</v>
      </c>
      <c r="P941" t="s">
        <v>19</v>
      </c>
      <c r="Q941" t="s">
        <v>1195</v>
      </c>
      <c r="R941" t="s">
        <v>77</v>
      </c>
      <c r="S941" t="s">
        <v>1932</v>
      </c>
      <c r="T941" t="s">
        <v>5276</v>
      </c>
      <c r="U941" t="s">
        <v>3202</v>
      </c>
    </row>
    <row r="942" spans="1:22" x14ac:dyDescent="0.25">
      <c r="A942" t="s">
        <v>3086</v>
      </c>
      <c r="B942" t="s">
        <v>3086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4094</v>
      </c>
      <c r="O942" t="s">
        <v>6692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3087</v>
      </c>
    </row>
    <row r="943" spans="1:22" x14ac:dyDescent="0.25">
      <c r="A943" t="s">
        <v>3751</v>
      </c>
      <c r="B943" t="s">
        <v>3752</v>
      </c>
      <c r="D943" t="s">
        <v>2387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4094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3753</v>
      </c>
    </row>
    <row r="944" spans="1:22" x14ac:dyDescent="0.25">
      <c r="A944" t="s">
        <v>2874</v>
      </c>
      <c r="B944" t="s">
        <v>2874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4964</v>
      </c>
      <c r="O944" t="s">
        <v>6693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2873</v>
      </c>
    </row>
    <row r="945" spans="1:21" x14ac:dyDescent="0.25">
      <c r="A945" t="s">
        <v>2872</v>
      </c>
      <c r="B945" t="s">
        <v>2872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4964</v>
      </c>
      <c r="O945" t="s">
        <v>6694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2871</v>
      </c>
    </row>
    <row r="946" spans="1:21" x14ac:dyDescent="0.25">
      <c r="A946" t="s">
        <v>2605</v>
      </c>
      <c r="B946" t="s">
        <v>2606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5274</v>
      </c>
      <c r="O946" t="s">
        <v>5177</v>
      </c>
      <c r="P946" t="s">
        <v>19</v>
      </c>
      <c r="Q946" t="s">
        <v>1213</v>
      </c>
      <c r="R946" t="s">
        <v>207</v>
      </c>
      <c r="S946" t="s">
        <v>1930</v>
      </c>
      <c r="T946" t="s">
        <v>3485</v>
      </c>
      <c r="U946" t="s">
        <v>2607</v>
      </c>
    </row>
    <row r="947" spans="1:21" x14ac:dyDescent="0.25">
      <c r="A947" t="s">
        <v>4185</v>
      </c>
      <c r="B947" t="s">
        <v>4186</v>
      </c>
      <c r="C947" t="s">
        <v>2973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5274</v>
      </c>
      <c r="O947" t="s">
        <v>6695</v>
      </c>
      <c r="P947" t="s">
        <v>19</v>
      </c>
      <c r="Q947" t="s">
        <v>1193</v>
      </c>
      <c r="R947" t="s">
        <v>73</v>
      </c>
      <c r="S947" t="s">
        <v>1932</v>
      </c>
      <c r="T947" t="s">
        <v>5389</v>
      </c>
      <c r="U947" t="s">
        <v>4187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5275</v>
      </c>
      <c r="O948" t="s">
        <v>3541</v>
      </c>
      <c r="P948" t="s">
        <v>19</v>
      </c>
      <c r="Q948" t="s">
        <v>132</v>
      </c>
      <c r="R948" t="s">
        <v>77</v>
      </c>
      <c r="S948" t="s">
        <v>1934</v>
      </c>
      <c r="T948" t="s">
        <v>3559</v>
      </c>
      <c r="U948" t="s">
        <v>662</v>
      </c>
    </row>
    <row r="949" spans="1:21" x14ac:dyDescent="0.25">
      <c r="A949" t="s">
        <v>3079</v>
      </c>
      <c r="B949" t="s">
        <v>3079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5275</v>
      </c>
      <c r="O949" t="s">
        <v>6696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3080</v>
      </c>
    </row>
    <row r="950" spans="1:21" x14ac:dyDescent="0.25">
      <c r="A950" t="s">
        <v>3127</v>
      </c>
      <c r="B950" t="s">
        <v>3128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4095</v>
      </c>
      <c r="O950" t="s">
        <v>6697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3129</v>
      </c>
    </row>
    <row r="951" spans="1:21" x14ac:dyDescent="0.25">
      <c r="A951" t="s">
        <v>5271</v>
      </c>
      <c r="B951" t="s">
        <v>5272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4486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5273</v>
      </c>
    </row>
    <row r="952" spans="1:21" x14ac:dyDescent="0.25">
      <c r="A952" t="s">
        <v>2460</v>
      </c>
      <c r="B952" t="s">
        <v>2460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4486</v>
      </c>
      <c r="O952" t="s">
        <v>6698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2461</v>
      </c>
    </row>
    <row r="953" spans="1:21" x14ac:dyDescent="0.25">
      <c r="A953" t="s">
        <v>2853</v>
      </c>
      <c r="B953" t="s">
        <v>2852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5887</v>
      </c>
      <c r="K953" t="s">
        <v>907</v>
      </c>
      <c r="M953" t="s">
        <v>1931</v>
      </c>
      <c r="N953" t="s">
        <v>4486</v>
      </c>
      <c r="P953" t="s">
        <v>19</v>
      </c>
      <c r="Q953" t="s">
        <v>132</v>
      </c>
      <c r="R953" t="s">
        <v>52</v>
      </c>
      <c r="S953" t="s">
        <v>1934</v>
      </c>
      <c r="T953" t="s">
        <v>2983</v>
      </c>
      <c r="U953" t="s">
        <v>2851</v>
      </c>
    </row>
    <row r="954" spans="1:21" x14ac:dyDescent="0.25">
      <c r="A954" t="s">
        <v>2799</v>
      </c>
      <c r="B954" t="s">
        <v>2800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5330</v>
      </c>
      <c r="K954" t="s">
        <v>907</v>
      </c>
      <c r="M954" t="s">
        <v>1931</v>
      </c>
      <c r="N954" t="s">
        <v>4783</v>
      </c>
      <c r="P954" t="s">
        <v>19</v>
      </c>
      <c r="Q954" t="s">
        <v>132</v>
      </c>
      <c r="R954" t="s">
        <v>44</v>
      </c>
      <c r="S954" t="s">
        <v>1934</v>
      </c>
      <c r="T954" t="s">
        <v>2604</v>
      </c>
      <c r="U954" t="s">
        <v>2801</v>
      </c>
    </row>
    <row r="955" spans="1:21" x14ac:dyDescent="0.25">
      <c r="A955" t="s">
        <v>3275</v>
      </c>
      <c r="B955" t="s">
        <v>3275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4854</v>
      </c>
      <c r="K955" t="s">
        <v>907</v>
      </c>
      <c r="M955" t="s">
        <v>1931</v>
      </c>
      <c r="N955" t="s">
        <v>4783</v>
      </c>
      <c r="P955" t="s">
        <v>19</v>
      </c>
      <c r="Q955" t="s">
        <v>132</v>
      </c>
      <c r="R955" t="s">
        <v>38</v>
      </c>
      <c r="S955" t="s">
        <v>1934</v>
      </c>
      <c r="T955" t="s">
        <v>3955</v>
      </c>
      <c r="U955" t="s">
        <v>3276</v>
      </c>
    </row>
    <row r="956" spans="1:21" x14ac:dyDescent="0.25">
      <c r="A956" t="s">
        <v>4205</v>
      </c>
      <c r="B956" t="s">
        <v>4206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6699</v>
      </c>
      <c r="O956" t="s">
        <v>6700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4207</v>
      </c>
    </row>
    <row r="957" spans="1:21" x14ac:dyDescent="0.25">
      <c r="A957" t="s">
        <v>3639</v>
      </c>
      <c r="B957" t="s">
        <v>3640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6701</v>
      </c>
      <c r="K957" t="s">
        <v>1197</v>
      </c>
      <c r="L957" t="s">
        <v>902</v>
      </c>
      <c r="M957" t="s">
        <v>1931</v>
      </c>
      <c r="N957" t="s">
        <v>6702</v>
      </c>
      <c r="O957" t="s">
        <v>6703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3641</v>
      </c>
    </row>
    <row r="958" spans="1:21" x14ac:dyDescent="0.25">
      <c r="A958" t="s">
        <v>3451</v>
      </c>
      <c r="B958" t="s">
        <v>3452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5391</v>
      </c>
      <c r="K958" t="s">
        <v>907</v>
      </c>
      <c r="M958" t="s">
        <v>1931</v>
      </c>
      <c r="N958" t="s">
        <v>5277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3453</v>
      </c>
    </row>
    <row r="959" spans="1:21" x14ac:dyDescent="0.25">
      <c r="A959" t="s">
        <v>3630</v>
      </c>
      <c r="B959" t="s">
        <v>3631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6048</v>
      </c>
      <c r="K959" t="s">
        <v>907</v>
      </c>
      <c r="L959" t="s">
        <v>902</v>
      </c>
      <c r="M959" t="s">
        <v>1929</v>
      </c>
      <c r="N959" t="s">
        <v>5277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3632</v>
      </c>
    </row>
    <row r="960" spans="1:21" x14ac:dyDescent="0.25">
      <c r="A960" t="s">
        <v>2553</v>
      </c>
      <c r="B960" t="s">
        <v>2554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6704</v>
      </c>
      <c r="O960" t="s">
        <v>6705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2555</v>
      </c>
    </row>
    <row r="961" spans="1:21" x14ac:dyDescent="0.25">
      <c r="A961" t="s">
        <v>3966</v>
      </c>
      <c r="B961" t="s">
        <v>3967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6706</v>
      </c>
      <c r="O961" t="s">
        <v>6707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3968</v>
      </c>
    </row>
    <row r="962" spans="1:21" x14ac:dyDescent="0.25">
      <c r="A962" t="s">
        <v>3435</v>
      </c>
      <c r="B962" t="s">
        <v>3436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5196</v>
      </c>
      <c r="K962" t="s">
        <v>905</v>
      </c>
      <c r="L962" t="s">
        <v>900</v>
      </c>
      <c r="M962" t="s">
        <v>1933</v>
      </c>
      <c r="N962" t="s">
        <v>6708</v>
      </c>
      <c r="O962" t="s">
        <v>6709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3437</v>
      </c>
    </row>
    <row r="963" spans="1:21" x14ac:dyDescent="0.25">
      <c r="A963" t="s">
        <v>2583</v>
      </c>
      <c r="B963" t="s">
        <v>2584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5279</v>
      </c>
      <c r="O963" t="s">
        <v>6710</v>
      </c>
      <c r="P963" t="s">
        <v>19</v>
      </c>
      <c r="Q963" t="s">
        <v>132</v>
      </c>
      <c r="R963" t="s">
        <v>54</v>
      </c>
      <c r="S963" t="s">
        <v>1934</v>
      </c>
      <c r="T963" t="s">
        <v>3878</v>
      </c>
      <c r="U963" t="s">
        <v>2585</v>
      </c>
    </row>
    <row r="964" spans="1:21" x14ac:dyDescent="0.25">
      <c r="A964" t="s">
        <v>3738</v>
      </c>
      <c r="B964" t="s">
        <v>3739</v>
      </c>
      <c r="C964" t="s">
        <v>3740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5335</v>
      </c>
      <c r="K964" t="s">
        <v>905</v>
      </c>
      <c r="M964" t="s">
        <v>1931</v>
      </c>
      <c r="N964" t="s">
        <v>4620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3741</v>
      </c>
    </row>
    <row r="965" spans="1:21" x14ac:dyDescent="0.25">
      <c r="A965" t="s">
        <v>6711</v>
      </c>
      <c r="B965" t="s">
        <v>6712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4784</v>
      </c>
      <c r="P965" t="s">
        <v>19</v>
      </c>
      <c r="Q965" t="s">
        <v>132</v>
      </c>
      <c r="R965" t="s">
        <v>34</v>
      </c>
      <c r="S965" t="s">
        <v>1934</v>
      </c>
      <c r="T965" t="s">
        <v>2410</v>
      </c>
      <c r="U965" t="s">
        <v>6713</v>
      </c>
    </row>
    <row r="966" spans="1:21" x14ac:dyDescent="0.25">
      <c r="A966" t="s">
        <v>3381</v>
      </c>
      <c r="B966" t="s">
        <v>3382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4784</v>
      </c>
      <c r="O966" t="s">
        <v>5716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3383</v>
      </c>
    </row>
    <row r="967" spans="1:21" x14ac:dyDescent="0.25">
      <c r="A967" t="s">
        <v>3654</v>
      </c>
      <c r="B967" t="s">
        <v>3654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5391</v>
      </c>
      <c r="K967" t="s">
        <v>907</v>
      </c>
      <c r="L967" t="s">
        <v>902</v>
      </c>
      <c r="M967" t="s">
        <v>1933</v>
      </c>
      <c r="N967" t="s">
        <v>4784</v>
      </c>
      <c r="O967" t="s">
        <v>6714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3655</v>
      </c>
    </row>
    <row r="968" spans="1:21" x14ac:dyDescent="0.25">
      <c r="A968" t="s">
        <v>3887</v>
      </c>
      <c r="B968" t="s">
        <v>3888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6715</v>
      </c>
      <c r="K968" t="s">
        <v>907</v>
      </c>
      <c r="M968" t="s">
        <v>1931</v>
      </c>
      <c r="N968" t="s">
        <v>4784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3889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2406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3727</v>
      </c>
      <c r="O969" t="s">
        <v>5428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3003</v>
      </c>
      <c r="B970" t="s">
        <v>3004</v>
      </c>
      <c r="C970" t="s">
        <v>2578</v>
      </c>
      <c r="D970" t="s">
        <v>1229</v>
      </c>
      <c r="E970" t="s">
        <v>131</v>
      </c>
      <c r="F970" t="s">
        <v>272</v>
      </c>
      <c r="G970" t="s">
        <v>4513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3727</v>
      </c>
      <c r="O970" t="s">
        <v>6716</v>
      </c>
      <c r="Q970" t="s">
        <v>132</v>
      </c>
      <c r="R970" t="s">
        <v>24</v>
      </c>
      <c r="S970" t="s">
        <v>1934</v>
      </c>
      <c r="T970" t="s">
        <v>6717</v>
      </c>
      <c r="U970" t="s">
        <v>3005</v>
      </c>
    </row>
    <row r="971" spans="1:21" x14ac:dyDescent="0.25">
      <c r="A971" t="s">
        <v>3757</v>
      </c>
      <c r="B971" t="s">
        <v>3758</v>
      </c>
      <c r="C971" t="s">
        <v>3759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4882</v>
      </c>
      <c r="K971" t="s">
        <v>905</v>
      </c>
      <c r="M971" t="s">
        <v>1933</v>
      </c>
      <c r="N971" t="s">
        <v>3727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3760</v>
      </c>
    </row>
    <row r="972" spans="1:21" x14ac:dyDescent="0.25">
      <c r="A972" t="s">
        <v>4121</v>
      </c>
      <c r="B972" t="s">
        <v>4122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4792</v>
      </c>
      <c r="K972" t="s">
        <v>907</v>
      </c>
      <c r="M972" t="s">
        <v>1933</v>
      </c>
      <c r="N972" t="s">
        <v>6718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4123</v>
      </c>
    </row>
    <row r="973" spans="1:21" x14ac:dyDescent="0.25">
      <c r="A973" t="s">
        <v>3218</v>
      </c>
      <c r="B973" t="s">
        <v>3219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6718</v>
      </c>
      <c r="O973" t="s">
        <v>4586</v>
      </c>
      <c r="P973" t="s">
        <v>25</v>
      </c>
      <c r="Q973" t="s">
        <v>132</v>
      </c>
      <c r="R973" t="s">
        <v>38</v>
      </c>
      <c r="S973" t="s">
        <v>1934</v>
      </c>
      <c r="T973" t="s">
        <v>4061</v>
      </c>
      <c r="U973" t="s">
        <v>3220</v>
      </c>
    </row>
    <row r="974" spans="1:21" x14ac:dyDescent="0.25">
      <c r="A974" t="s">
        <v>3754</v>
      </c>
      <c r="B974" t="s">
        <v>3755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3557</v>
      </c>
      <c r="O974" t="s">
        <v>4819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3756</v>
      </c>
    </row>
    <row r="975" spans="1:21" x14ac:dyDescent="0.25">
      <c r="A975" t="s">
        <v>3326</v>
      </c>
      <c r="B975" t="s">
        <v>3327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4387</v>
      </c>
      <c r="O975" t="s">
        <v>6719</v>
      </c>
      <c r="P975" t="s">
        <v>19</v>
      </c>
      <c r="Q975" t="s">
        <v>1195</v>
      </c>
      <c r="R975" t="s">
        <v>38</v>
      </c>
      <c r="S975" t="s">
        <v>1932</v>
      </c>
      <c r="T975" t="s">
        <v>4096</v>
      </c>
      <c r="U975" t="s">
        <v>3328</v>
      </c>
    </row>
    <row r="976" spans="1:21" x14ac:dyDescent="0.25">
      <c r="A976" t="s">
        <v>3316</v>
      </c>
      <c r="B976" t="s">
        <v>3250</v>
      </c>
      <c r="C976" t="s">
        <v>2578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4785</v>
      </c>
      <c r="O976" t="s">
        <v>6720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3317</v>
      </c>
    </row>
    <row r="977" spans="1:21" x14ac:dyDescent="0.25">
      <c r="A977" t="s">
        <v>3800</v>
      </c>
      <c r="B977" t="s">
        <v>3801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5325</v>
      </c>
      <c r="K977" t="s">
        <v>907</v>
      </c>
      <c r="M977" t="s">
        <v>1933</v>
      </c>
      <c r="N977" t="s">
        <v>4785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3802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5204</v>
      </c>
      <c r="K978" t="s">
        <v>907</v>
      </c>
      <c r="M978" t="s">
        <v>1929</v>
      </c>
      <c r="N978" t="s">
        <v>4785</v>
      </c>
      <c r="P978" t="s">
        <v>19</v>
      </c>
      <c r="Q978" t="s">
        <v>132</v>
      </c>
      <c r="R978" t="s">
        <v>29</v>
      </c>
      <c r="S978" t="s">
        <v>1934</v>
      </c>
      <c r="T978" t="s">
        <v>4633</v>
      </c>
      <c r="U978" t="s">
        <v>4204</v>
      </c>
    </row>
    <row r="979" spans="1:21" x14ac:dyDescent="0.25">
      <c r="A979" t="s">
        <v>2611</v>
      </c>
      <c r="B979" t="s">
        <v>2611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3271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2612</v>
      </c>
    </row>
    <row r="980" spans="1:21" x14ac:dyDescent="0.25">
      <c r="A980" t="s">
        <v>2367</v>
      </c>
      <c r="B980" t="s">
        <v>2367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3303</v>
      </c>
      <c r="K980" t="s">
        <v>907</v>
      </c>
      <c r="M980" t="s">
        <v>1931</v>
      </c>
      <c r="N980" t="s">
        <v>3271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2368</v>
      </c>
    </row>
    <row r="981" spans="1:21" x14ac:dyDescent="0.25">
      <c r="A981" t="s">
        <v>3090</v>
      </c>
      <c r="B981" t="s">
        <v>3091</v>
      </c>
      <c r="C981" t="s">
        <v>2973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3271</v>
      </c>
      <c r="O981" t="s">
        <v>6721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3092</v>
      </c>
    </row>
    <row r="982" spans="1:21" x14ac:dyDescent="0.25">
      <c r="A982" t="s">
        <v>3513</v>
      </c>
      <c r="B982" t="s">
        <v>3514</v>
      </c>
      <c r="D982" t="s">
        <v>2387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3271</v>
      </c>
      <c r="O982" t="s">
        <v>6722</v>
      </c>
      <c r="P982" t="s">
        <v>19</v>
      </c>
      <c r="Q982" t="s">
        <v>132</v>
      </c>
      <c r="R982" t="s">
        <v>73</v>
      </c>
      <c r="S982" t="s">
        <v>1934</v>
      </c>
      <c r="T982" t="s">
        <v>3555</v>
      </c>
      <c r="U982" t="s">
        <v>3515</v>
      </c>
    </row>
    <row r="983" spans="1:21" x14ac:dyDescent="0.25">
      <c r="A983" t="s">
        <v>3636</v>
      </c>
      <c r="B983" t="s">
        <v>3637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5325</v>
      </c>
      <c r="K983" t="s">
        <v>907</v>
      </c>
      <c r="M983" t="s">
        <v>1929</v>
      </c>
      <c r="N983" t="s">
        <v>3271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3638</v>
      </c>
    </row>
    <row r="984" spans="1:21" x14ac:dyDescent="0.25">
      <c r="A984" t="s">
        <v>3963</v>
      </c>
      <c r="B984" t="s">
        <v>3964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4391</v>
      </c>
      <c r="K984" t="s">
        <v>907</v>
      </c>
      <c r="L984" t="s">
        <v>902</v>
      </c>
      <c r="M984" t="s">
        <v>1929</v>
      </c>
      <c r="N984" t="s">
        <v>3271</v>
      </c>
      <c r="O984" t="s">
        <v>4867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3965</v>
      </c>
    </row>
    <row r="985" spans="1:21" x14ac:dyDescent="0.25">
      <c r="A985" t="s">
        <v>2659</v>
      </c>
      <c r="B985" t="s">
        <v>2660</v>
      </c>
      <c r="D985" t="s">
        <v>2774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5165</v>
      </c>
      <c r="K985" t="s">
        <v>907</v>
      </c>
      <c r="M985" t="s">
        <v>1931</v>
      </c>
      <c r="N985" t="s">
        <v>4786</v>
      </c>
      <c r="P985" t="s">
        <v>19</v>
      </c>
      <c r="Q985" t="s">
        <v>132</v>
      </c>
      <c r="R985" t="s">
        <v>68</v>
      </c>
      <c r="S985" t="s">
        <v>1934</v>
      </c>
      <c r="T985" t="s">
        <v>4243</v>
      </c>
      <c r="U985" t="s">
        <v>2661</v>
      </c>
    </row>
    <row r="986" spans="1:21" x14ac:dyDescent="0.25">
      <c r="A986" t="s">
        <v>2862</v>
      </c>
      <c r="B986" t="s">
        <v>2862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4786</v>
      </c>
      <c r="O986" t="s">
        <v>6723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2861</v>
      </c>
    </row>
    <row r="987" spans="1:21" x14ac:dyDescent="0.25">
      <c r="A987" t="s">
        <v>3902</v>
      </c>
      <c r="B987" t="s">
        <v>3903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3303</v>
      </c>
      <c r="K987" t="s">
        <v>905</v>
      </c>
      <c r="M987" t="s">
        <v>1929</v>
      </c>
      <c r="N987" t="s">
        <v>4786</v>
      </c>
      <c r="O987" t="s">
        <v>3604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3904</v>
      </c>
    </row>
    <row r="988" spans="1:21" x14ac:dyDescent="0.25">
      <c r="A988" t="s">
        <v>3645</v>
      </c>
      <c r="B988" t="s">
        <v>3646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5374</v>
      </c>
      <c r="K988" t="s">
        <v>1197</v>
      </c>
      <c r="L988" t="s">
        <v>906</v>
      </c>
      <c r="M988" t="s">
        <v>1933</v>
      </c>
      <c r="N988" t="s">
        <v>3879</v>
      </c>
      <c r="O988" t="s">
        <v>6724</v>
      </c>
      <c r="P988" t="s">
        <v>19</v>
      </c>
      <c r="Q988" t="s">
        <v>132</v>
      </c>
      <c r="R988" t="s">
        <v>54</v>
      </c>
      <c r="S988" t="s">
        <v>1932</v>
      </c>
      <c r="T988" t="s">
        <v>4972</v>
      </c>
      <c r="U988" t="s">
        <v>3647</v>
      </c>
    </row>
    <row r="989" spans="1:21" x14ac:dyDescent="0.25">
      <c r="A989" t="s">
        <v>3822</v>
      </c>
      <c r="B989" t="s">
        <v>3823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3879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3824</v>
      </c>
    </row>
    <row r="990" spans="1:21" x14ac:dyDescent="0.25">
      <c r="A990" t="s">
        <v>3102</v>
      </c>
      <c r="B990" t="s">
        <v>3103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4787</v>
      </c>
      <c r="Q990" t="s">
        <v>1193</v>
      </c>
      <c r="R990" t="s">
        <v>34</v>
      </c>
      <c r="S990" t="s">
        <v>1934</v>
      </c>
      <c r="T990" t="s">
        <v>4488</v>
      </c>
      <c r="U990" t="s">
        <v>3104</v>
      </c>
    </row>
    <row r="991" spans="1:21" x14ac:dyDescent="0.25">
      <c r="A991" t="s">
        <v>3642</v>
      </c>
      <c r="B991" t="s">
        <v>3643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4787</v>
      </c>
      <c r="O991" t="s">
        <v>6725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3644</v>
      </c>
    </row>
    <row r="992" spans="1:21" x14ac:dyDescent="0.25">
      <c r="A992" t="s">
        <v>3292</v>
      </c>
      <c r="B992" t="s">
        <v>3293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4223</v>
      </c>
      <c r="K992" t="s">
        <v>907</v>
      </c>
      <c r="M992" t="s">
        <v>1931</v>
      </c>
      <c r="N992" t="s">
        <v>2989</v>
      </c>
      <c r="P992" t="s">
        <v>19</v>
      </c>
      <c r="Q992" t="s">
        <v>132</v>
      </c>
      <c r="R992" t="s">
        <v>68</v>
      </c>
      <c r="S992" t="s">
        <v>1934</v>
      </c>
      <c r="T992" t="s">
        <v>4285</v>
      </c>
      <c r="U992" t="s">
        <v>3294</v>
      </c>
    </row>
    <row r="993" spans="1:21" x14ac:dyDescent="0.25">
      <c r="A993" t="s">
        <v>3182</v>
      </c>
      <c r="B993" t="s">
        <v>3183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2989</v>
      </c>
      <c r="O993" t="s">
        <v>6726</v>
      </c>
      <c r="Q993" t="s">
        <v>132</v>
      </c>
      <c r="R993" t="s">
        <v>77</v>
      </c>
      <c r="S993" t="s">
        <v>1934</v>
      </c>
      <c r="T993" t="s">
        <v>1553</v>
      </c>
      <c r="U993" t="s">
        <v>3184</v>
      </c>
    </row>
    <row r="994" spans="1:21" x14ac:dyDescent="0.25">
      <c r="A994" t="s">
        <v>2876</v>
      </c>
      <c r="B994" t="s">
        <v>2876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4788</v>
      </c>
      <c r="O994" t="s">
        <v>6727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2875</v>
      </c>
    </row>
    <row r="995" spans="1:21" x14ac:dyDescent="0.25">
      <c r="A995" t="s">
        <v>2671</v>
      </c>
      <c r="B995" t="s">
        <v>2672</v>
      </c>
      <c r="C995" t="s">
        <v>1140</v>
      </c>
      <c r="D995" t="s">
        <v>3665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3558</v>
      </c>
      <c r="O995" t="s">
        <v>6728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2673</v>
      </c>
    </row>
    <row r="996" spans="1:21" x14ac:dyDescent="0.25">
      <c r="A996" t="s">
        <v>3399</v>
      </c>
      <c r="B996" t="s">
        <v>3400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4789</v>
      </c>
      <c r="O996" t="s">
        <v>6729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3401</v>
      </c>
    </row>
    <row r="997" spans="1:21" x14ac:dyDescent="0.25">
      <c r="A997" t="s">
        <v>3793</v>
      </c>
      <c r="B997" t="s">
        <v>3794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3942</v>
      </c>
      <c r="K997" t="s">
        <v>907</v>
      </c>
      <c r="M997" t="s">
        <v>1931</v>
      </c>
      <c r="N997" t="s">
        <v>6730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3795</v>
      </c>
    </row>
    <row r="998" spans="1:21" x14ac:dyDescent="0.25">
      <c r="A998" t="s">
        <v>3024</v>
      </c>
      <c r="B998" t="s">
        <v>3024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4622</v>
      </c>
      <c r="O998" t="s">
        <v>6731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3025</v>
      </c>
    </row>
    <row r="999" spans="1:21" x14ac:dyDescent="0.25">
      <c r="A999" t="s">
        <v>3197</v>
      </c>
      <c r="B999" t="s">
        <v>3198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4622</v>
      </c>
      <c r="O999" t="s">
        <v>6183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3199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6732</v>
      </c>
      <c r="E1000" t="s">
        <v>131</v>
      </c>
      <c r="F1000" t="s">
        <v>2406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6733</v>
      </c>
      <c r="O1000" t="s">
        <v>6734</v>
      </c>
      <c r="P1000" t="s">
        <v>2005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2396</v>
      </c>
      <c r="B1001" t="s">
        <v>2396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6733</v>
      </c>
      <c r="O1001" t="s">
        <v>6735</v>
      </c>
      <c r="P1001" t="s">
        <v>19</v>
      </c>
      <c r="Q1001" t="s">
        <v>132</v>
      </c>
      <c r="R1001" t="s">
        <v>49</v>
      </c>
      <c r="S1001" t="s">
        <v>1934</v>
      </c>
      <c r="T1001" t="s">
        <v>3620</v>
      </c>
      <c r="U1001" t="s">
        <v>2397</v>
      </c>
    </row>
    <row r="1002" spans="1:21" x14ac:dyDescent="0.25">
      <c r="A1002" t="s">
        <v>2401</v>
      </c>
      <c r="B1002" t="s">
        <v>2401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4623</v>
      </c>
      <c r="O1002" t="s">
        <v>6736</v>
      </c>
      <c r="P1002" t="s">
        <v>19</v>
      </c>
      <c r="Q1002" t="s">
        <v>132</v>
      </c>
      <c r="R1002" t="s">
        <v>49</v>
      </c>
      <c r="S1002" t="s">
        <v>1934</v>
      </c>
      <c r="T1002" t="s">
        <v>3308</v>
      </c>
      <c r="U1002" t="s">
        <v>2402</v>
      </c>
    </row>
    <row r="1003" spans="1:21" x14ac:dyDescent="0.25">
      <c r="A1003" t="s">
        <v>3570</v>
      </c>
      <c r="B1003" t="s">
        <v>3571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6244</v>
      </c>
      <c r="K1003" t="s">
        <v>1526</v>
      </c>
      <c r="M1003" t="s">
        <v>1931</v>
      </c>
      <c r="N1003" t="s">
        <v>4623</v>
      </c>
      <c r="Q1003" t="s">
        <v>132</v>
      </c>
      <c r="R1003" t="s">
        <v>34</v>
      </c>
      <c r="S1003" t="s">
        <v>1934</v>
      </c>
      <c r="T1003" t="s">
        <v>4212</v>
      </c>
      <c r="U1003" t="s">
        <v>3572</v>
      </c>
    </row>
    <row r="1004" spans="1:21" x14ac:dyDescent="0.25">
      <c r="A1004" t="s">
        <v>3031</v>
      </c>
      <c r="B1004" t="s">
        <v>3031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3172</v>
      </c>
      <c r="O1004" t="s">
        <v>6737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3032</v>
      </c>
    </row>
    <row r="1005" spans="1:21" x14ac:dyDescent="0.25">
      <c r="A1005" t="s">
        <v>3247</v>
      </c>
      <c r="B1005" t="s">
        <v>3248</v>
      </c>
      <c r="C1005" t="s">
        <v>2578</v>
      </c>
      <c r="D1005" t="s">
        <v>2328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3172</v>
      </c>
      <c r="O1005" t="s">
        <v>6738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3249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4847</v>
      </c>
      <c r="K1006" t="s">
        <v>907</v>
      </c>
      <c r="M1006" t="s">
        <v>1931</v>
      </c>
      <c r="N1006" t="s">
        <v>4967</v>
      </c>
      <c r="P1006" t="s">
        <v>19</v>
      </c>
      <c r="Q1006" t="s">
        <v>132</v>
      </c>
      <c r="R1006" t="s">
        <v>66</v>
      </c>
      <c r="S1006" t="s">
        <v>1934</v>
      </c>
      <c r="T1006" t="s">
        <v>4916</v>
      </c>
      <c r="U1006" t="s">
        <v>692</v>
      </c>
    </row>
    <row r="1007" spans="1:21" x14ac:dyDescent="0.25">
      <c r="A1007" t="s">
        <v>2864</v>
      </c>
      <c r="B1007" t="s">
        <v>2864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4967</v>
      </c>
      <c r="O1007" t="s">
        <v>6739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2863</v>
      </c>
    </row>
    <row r="1008" spans="1:21" x14ac:dyDescent="0.25">
      <c r="A1008" t="s">
        <v>3978</v>
      </c>
      <c r="B1008" t="s">
        <v>3979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4967</v>
      </c>
      <c r="O1008" t="s">
        <v>4890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3980</v>
      </c>
    </row>
    <row r="1009" spans="1:21" x14ac:dyDescent="0.25">
      <c r="A1009" t="s">
        <v>2860</v>
      </c>
      <c r="B1009" t="s">
        <v>2860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4389</v>
      </c>
      <c r="O1009" t="s">
        <v>6740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2859</v>
      </c>
    </row>
    <row r="1010" spans="1:21" x14ac:dyDescent="0.25">
      <c r="A1010" t="s">
        <v>3908</v>
      </c>
      <c r="B1010" t="s">
        <v>3909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6741</v>
      </c>
      <c r="K1010" t="s">
        <v>907</v>
      </c>
      <c r="M1010" t="s">
        <v>1929</v>
      </c>
      <c r="N1010" t="s">
        <v>4389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3910</v>
      </c>
    </row>
    <row r="1011" spans="1:21" x14ac:dyDescent="0.25">
      <c r="A1011" t="s">
        <v>4143</v>
      </c>
      <c r="B1011" t="s">
        <v>4144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4854</v>
      </c>
      <c r="K1011" t="s">
        <v>1198</v>
      </c>
      <c r="L1011" t="s">
        <v>900</v>
      </c>
      <c r="M1011" t="s">
        <v>1931</v>
      </c>
      <c r="N1011" t="s">
        <v>6742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4145</v>
      </c>
    </row>
    <row r="1012" spans="1:21" x14ac:dyDescent="0.25">
      <c r="A1012" t="s">
        <v>6743</v>
      </c>
      <c r="B1012" t="s">
        <v>6744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6742</v>
      </c>
      <c r="P1012" t="s">
        <v>19</v>
      </c>
      <c r="Q1012" t="s">
        <v>132</v>
      </c>
      <c r="R1012" t="s">
        <v>34</v>
      </c>
      <c r="S1012" t="s">
        <v>1934</v>
      </c>
      <c r="T1012" t="s">
        <v>2410</v>
      </c>
      <c r="U1012" t="s">
        <v>6745</v>
      </c>
    </row>
    <row r="1013" spans="1:21" x14ac:dyDescent="0.25">
      <c r="A1013" t="s">
        <v>3816</v>
      </c>
      <c r="B1013" t="s">
        <v>3817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6742</v>
      </c>
      <c r="O1013" t="s">
        <v>5214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3818</v>
      </c>
    </row>
    <row r="1014" spans="1:21" x14ac:dyDescent="0.25">
      <c r="A1014" t="s">
        <v>3972</v>
      </c>
      <c r="B1014" t="s">
        <v>3973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5392</v>
      </c>
      <c r="K1014" t="s">
        <v>907</v>
      </c>
      <c r="M1014" t="s">
        <v>1931</v>
      </c>
      <c r="N1014" t="s">
        <v>6742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3974</v>
      </c>
    </row>
    <row r="1015" spans="1:21" x14ac:dyDescent="0.25">
      <c r="A1015" t="s">
        <v>4794</v>
      </c>
      <c r="B1015" t="s">
        <v>4795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5281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4796</v>
      </c>
    </row>
    <row r="1016" spans="1:21" x14ac:dyDescent="0.25">
      <c r="A1016" t="s">
        <v>4134</v>
      </c>
      <c r="B1016" t="s">
        <v>4135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6746</v>
      </c>
      <c r="K1016" t="s">
        <v>905</v>
      </c>
      <c r="L1016" t="s">
        <v>902</v>
      </c>
      <c r="M1016" t="s">
        <v>1933</v>
      </c>
      <c r="N1016" t="s">
        <v>5281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4136</v>
      </c>
    </row>
    <row r="1017" spans="1:21" x14ac:dyDescent="0.25">
      <c r="A1017" t="s">
        <v>4137</v>
      </c>
      <c r="B1017" t="s">
        <v>4138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3956</v>
      </c>
      <c r="K1017" t="s">
        <v>907</v>
      </c>
      <c r="L1017" t="s">
        <v>902</v>
      </c>
      <c r="M1017" t="s">
        <v>1929</v>
      </c>
      <c r="N1017" t="s">
        <v>5281</v>
      </c>
      <c r="O1017" t="s">
        <v>4955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4139</v>
      </c>
    </row>
    <row r="1018" spans="1:21" x14ac:dyDescent="0.25">
      <c r="A1018" t="s">
        <v>2870</v>
      </c>
      <c r="B1018" t="s">
        <v>2870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6747</v>
      </c>
      <c r="O1018" t="s">
        <v>6748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2869</v>
      </c>
    </row>
    <row r="1019" spans="1:21" x14ac:dyDescent="0.25">
      <c r="A1019" t="s">
        <v>3803</v>
      </c>
      <c r="B1019" t="s">
        <v>3804</v>
      </c>
      <c r="C1019" t="s">
        <v>3805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3302</v>
      </c>
      <c r="K1019" t="s">
        <v>905</v>
      </c>
      <c r="M1019" t="s">
        <v>1933</v>
      </c>
      <c r="N1019" t="s">
        <v>6747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3806</v>
      </c>
    </row>
    <row r="1020" spans="1:21" x14ac:dyDescent="0.25">
      <c r="A1020" t="s">
        <v>3648</v>
      </c>
      <c r="B1020" t="s">
        <v>3649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4968</v>
      </c>
      <c r="O1020" t="s">
        <v>6749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3650</v>
      </c>
    </row>
    <row r="1021" spans="1:21" x14ac:dyDescent="0.25">
      <c r="A1021" t="s">
        <v>3957</v>
      </c>
      <c r="B1021" t="s">
        <v>3958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5761</v>
      </c>
      <c r="K1021" t="s">
        <v>905</v>
      </c>
      <c r="L1021" t="s">
        <v>902</v>
      </c>
      <c r="M1021" t="s">
        <v>1931</v>
      </c>
      <c r="N1021" t="s">
        <v>4968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3959</v>
      </c>
    </row>
    <row r="1022" spans="1:21" x14ac:dyDescent="0.25">
      <c r="A1022" t="s">
        <v>3355</v>
      </c>
      <c r="B1022" t="s">
        <v>3356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4969</v>
      </c>
      <c r="O1022" t="s">
        <v>3232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4624</v>
      </c>
      <c r="U1022" t="s">
        <v>3357</v>
      </c>
    </row>
    <row r="1023" spans="1:21" x14ac:dyDescent="0.25">
      <c r="A1023" t="s">
        <v>3311</v>
      </c>
      <c r="B1023" t="s">
        <v>3312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5284</v>
      </c>
      <c r="O1023" t="s">
        <v>4727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3313</v>
      </c>
    </row>
    <row r="1024" spans="1:21" x14ac:dyDescent="0.25">
      <c r="A1024" t="s">
        <v>4110</v>
      </c>
      <c r="B1024" t="s">
        <v>4111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5085</v>
      </c>
      <c r="K1024" t="s">
        <v>907</v>
      </c>
      <c r="L1024" t="s">
        <v>902</v>
      </c>
      <c r="M1024" t="s">
        <v>1929</v>
      </c>
      <c r="N1024" t="s">
        <v>5284</v>
      </c>
      <c r="O1024" t="s">
        <v>6750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4112</v>
      </c>
    </row>
    <row r="1025" spans="1:21" x14ac:dyDescent="0.25">
      <c r="A1025" t="s">
        <v>4116</v>
      </c>
      <c r="B1025" t="s">
        <v>4117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5283</v>
      </c>
      <c r="K1025" t="s">
        <v>905</v>
      </c>
      <c r="M1025" t="s">
        <v>1931</v>
      </c>
      <c r="N1025" t="s">
        <v>6751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4118</v>
      </c>
    </row>
    <row r="1026" spans="1:21" x14ac:dyDescent="0.25">
      <c r="A1026" t="s">
        <v>3578</v>
      </c>
      <c r="B1026" t="s">
        <v>3579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5325</v>
      </c>
      <c r="K1026" t="s">
        <v>907</v>
      </c>
      <c r="M1026" t="s">
        <v>1929</v>
      </c>
      <c r="N1026" t="s">
        <v>4970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3580</v>
      </c>
    </row>
    <row r="1027" spans="1:21" x14ac:dyDescent="0.25">
      <c r="A1027" t="s">
        <v>4260</v>
      </c>
      <c r="B1027" t="s">
        <v>4261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4970</v>
      </c>
      <c r="O1027" t="s">
        <v>6752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6753</v>
      </c>
      <c r="U1027" t="s">
        <v>4262</v>
      </c>
    </row>
    <row r="1028" spans="1:21" x14ac:dyDescent="0.25">
      <c r="A1028" t="s">
        <v>3627</v>
      </c>
      <c r="B1028" t="s">
        <v>3628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6217</v>
      </c>
      <c r="K1028" t="s">
        <v>907</v>
      </c>
      <c r="M1028" t="s">
        <v>1931</v>
      </c>
      <c r="N1028" t="s">
        <v>3618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3629</v>
      </c>
    </row>
    <row r="1029" spans="1:21" x14ac:dyDescent="0.25">
      <c r="A1029" t="s">
        <v>4155</v>
      </c>
      <c r="B1029" t="s">
        <v>4156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4971</v>
      </c>
      <c r="O1029" t="s">
        <v>6754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4157</v>
      </c>
    </row>
    <row r="1030" spans="1:21" x14ac:dyDescent="0.25">
      <c r="A1030" t="s">
        <v>4195</v>
      </c>
      <c r="B1030" t="s">
        <v>4196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5152</v>
      </c>
      <c r="K1030" t="s">
        <v>907</v>
      </c>
      <c r="M1030" t="s">
        <v>1929</v>
      </c>
      <c r="N1030" t="s">
        <v>4971</v>
      </c>
      <c r="O1030" t="s">
        <v>4448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4197</v>
      </c>
    </row>
    <row r="1031" spans="1:21" x14ac:dyDescent="0.25">
      <c r="A1031" t="s">
        <v>3048</v>
      </c>
      <c r="B1031" t="s">
        <v>3048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3880</v>
      </c>
      <c r="O1031" t="s">
        <v>6755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3049</v>
      </c>
    </row>
    <row r="1032" spans="1:21" x14ac:dyDescent="0.25">
      <c r="A1032" t="s">
        <v>3081</v>
      </c>
      <c r="B1032" t="s">
        <v>3081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3880</v>
      </c>
      <c r="O1032" t="s">
        <v>6756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3082</v>
      </c>
    </row>
    <row r="1033" spans="1:21" x14ac:dyDescent="0.25">
      <c r="A1033" t="s">
        <v>3137</v>
      </c>
      <c r="B1033" t="s">
        <v>3137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3880</v>
      </c>
      <c r="O1033" t="s">
        <v>6757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3138</v>
      </c>
    </row>
    <row r="1034" spans="1:21" x14ac:dyDescent="0.25">
      <c r="A1034" t="s">
        <v>4690</v>
      </c>
      <c r="B1034" t="s">
        <v>4691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3347</v>
      </c>
      <c r="K1034" t="s">
        <v>907</v>
      </c>
      <c r="L1034" t="s">
        <v>902</v>
      </c>
      <c r="M1034" t="s">
        <v>1931</v>
      </c>
      <c r="N1034" t="s">
        <v>3880</v>
      </c>
      <c r="O1034" t="s">
        <v>5262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4692</v>
      </c>
    </row>
    <row r="1035" spans="1:21" x14ac:dyDescent="0.25">
      <c r="A1035" t="s">
        <v>4209</v>
      </c>
      <c r="B1035" t="s">
        <v>4210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6758</v>
      </c>
      <c r="K1035" t="s">
        <v>907</v>
      </c>
      <c r="M1035" t="s">
        <v>1931</v>
      </c>
      <c r="N1035" t="s">
        <v>5285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4211</v>
      </c>
    </row>
    <row r="1036" spans="1:21" x14ac:dyDescent="0.25">
      <c r="A1036" t="s">
        <v>3088</v>
      </c>
      <c r="B1036" t="s">
        <v>3088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5285</v>
      </c>
      <c r="O1036" t="s">
        <v>6759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3089</v>
      </c>
    </row>
    <row r="1037" spans="1:21" x14ac:dyDescent="0.25">
      <c r="A1037" t="s">
        <v>3776</v>
      </c>
      <c r="B1037" t="s">
        <v>3777</v>
      </c>
      <c r="C1037" t="s">
        <v>3778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3347</v>
      </c>
      <c r="K1037" t="s">
        <v>1198</v>
      </c>
      <c r="L1037" t="s">
        <v>902</v>
      </c>
      <c r="M1037" t="s">
        <v>1929</v>
      </c>
      <c r="N1037" t="s">
        <v>5285</v>
      </c>
      <c r="O1037" t="s">
        <v>6760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3779</v>
      </c>
    </row>
    <row r="1038" spans="1:21" x14ac:dyDescent="0.25">
      <c r="A1038" t="s">
        <v>4246</v>
      </c>
      <c r="B1038" t="s">
        <v>4246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3619</v>
      </c>
      <c r="O1038" t="s">
        <v>6761</v>
      </c>
      <c r="Q1038" t="s">
        <v>132</v>
      </c>
      <c r="R1038" t="s">
        <v>66</v>
      </c>
      <c r="S1038" t="s">
        <v>1934</v>
      </c>
      <c r="T1038" t="s">
        <v>5286</v>
      </c>
      <c r="U1038" t="s">
        <v>4247</v>
      </c>
    </row>
    <row r="1039" spans="1:21" x14ac:dyDescent="0.25">
      <c r="A1039" t="s">
        <v>3286</v>
      </c>
      <c r="B1039" t="s">
        <v>3287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4223</v>
      </c>
      <c r="K1039" t="s">
        <v>907</v>
      </c>
      <c r="M1039" t="s">
        <v>1931</v>
      </c>
      <c r="N1039" t="s">
        <v>3619</v>
      </c>
      <c r="P1039" t="s">
        <v>19</v>
      </c>
      <c r="Q1039" t="s">
        <v>132</v>
      </c>
      <c r="R1039" t="s">
        <v>44</v>
      </c>
      <c r="S1039" t="s">
        <v>1934</v>
      </c>
      <c r="T1039" t="s">
        <v>4285</v>
      </c>
      <c r="U1039" t="s">
        <v>3288</v>
      </c>
    </row>
    <row r="1040" spans="1:21" x14ac:dyDescent="0.25">
      <c r="A1040" t="s">
        <v>3960</v>
      </c>
      <c r="B1040" t="s">
        <v>3961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5196</v>
      </c>
      <c r="K1040" t="s">
        <v>905</v>
      </c>
      <c r="M1040" t="s">
        <v>1933</v>
      </c>
      <c r="N1040" t="s">
        <v>3619</v>
      </c>
      <c r="O1040" t="s">
        <v>3678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3962</v>
      </c>
    </row>
    <row r="1041" spans="1:21" x14ac:dyDescent="0.25">
      <c r="A1041" t="s">
        <v>4099</v>
      </c>
      <c r="B1041" t="s">
        <v>4100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3301</v>
      </c>
      <c r="K1041" t="s">
        <v>1198</v>
      </c>
      <c r="L1041" t="s">
        <v>906</v>
      </c>
      <c r="M1041" t="s">
        <v>1931</v>
      </c>
      <c r="N1041" t="s">
        <v>3729</v>
      </c>
      <c r="O1041" t="s">
        <v>6762</v>
      </c>
      <c r="P1041" t="s">
        <v>19</v>
      </c>
      <c r="Q1041" t="s">
        <v>132</v>
      </c>
      <c r="R1041" t="s">
        <v>74</v>
      </c>
      <c r="S1041" t="s">
        <v>1934</v>
      </c>
      <c r="T1041" t="s">
        <v>3307</v>
      </c>
      <c r="U1041" t="s">
        <v>4101</v>
      </c>
    </row>
    <row r="1042" spans="1:21" x14ac:dyDescent="0.25">
      <c r="A1042" t="s">
        <v>3807</v>
      </c>
      <c r="B1042" t="s">
        <v>3808</v>
      </c>
      <c r="C1042" t="s">
        <v>3981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5196</v>
      </c>
      <c r="K1042" t="s">
        <v>907</v>
      </c>
      <c r="M1042" t="s">
        <v>1931</v>
      </c>
      <c r="N1042" t="s">
        <v>3729</v>
      </c>
      <c r="Q1042" t="s">
        <v>132</v>
      </c>
      <c r="R1042" t="s">
        <v>34</v>
      </c>
      <c r="S1042" t="s">
        <v>1934</v>
      </c>
      <c r="T1042" t="s">
        <v>4439</v>
      </c>
      <c r="U1042" t="s">
        <v>3809</v>
      </c>
    </row>
    <row r="1043" spans="1:21" x14ac:dyDescent="0.25">
      <c r="A1043" t="s">
        <v>4406</v>
      </c>
      <c r="B1043" t="s">
        <v>4407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4942</v>
      </c>
      <c r="K1043" t="s">
        <v>907</v>
      </c>
      <c r="M1043" t="s">
        <v>1931</v>
      </c>
      <c r="N1043" t="s">
        <v>3729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4408</v>
      </c>
    </row>
    <row r="1044" spans="1:21" x14ac:dyDescent="0.25">
      <c r="A1044" t="s">
        <v>3723</v>
      </c>
      <c r="B1044" t="s">
        <v>3724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4714</v>
      </c>
      <c r="K1044" t="s">
        <v>907</v>
      </c>
      <c r="L1044" t="s">
        <v>1502</v>
      </c>
      <c r="M1044" t="s">
        <v>1929</v>
      </c>
      <c r="N1044" t="s">
        <v>2755</v>
      </c>
      <c r="O1044" t="s">
        <v>6763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3725</v>
      </c>
      <c r="U1044" t="s">
        <v>3726</v>
      </c>
    </row>
    <row r="1045" spans="1:21" x14ac:dyDescent="0.25">
      <c r="A1045" t="s">
        <v>4191</v>
      </c>
      <c r="B1045" t="s">
        <v>4192</v>
      </c>
      <c r="C1045" t="s">
        <v>4193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5152</v>
      </c>
      <c r="K1045" t="s">
        <v>907</v>
      </c>
      <c r="L1045" t="s">
        <v>902</v>
      </c>
      <c r="M1045" t="s">
        <v>1933</v>
      </c>
      <c r="N1045" t="s">
        <v>2755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4194</v>
      </c>
    </row>
    <row r="1046" spans="1:21" x14ac:dyDescent="0.25">
      <c r="A1046" t="s">
        <v>4266</v>
      </c>
      <c r="B1046" t="s">
        <v>4267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3231</v>
      </c>
      <c r="K1046" t="s">
        <v>907</v>
      </c>
      <c r="L1046" t="s">
        <v>900</v>
      </c>
      <c r="M1046" t="s">
        <v>1931</v>
      </c>
      <c r="N1046" t="s">
        <v>2755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4268</v>
      </c>
    </row>
    <row r="1047" spans="1:21" x14ac:dyDescent="0.25">
      <c r="A1047" t="s">
        <v>4198</v>
      </c>
      <c r="B1047" t="s">
        <v>4199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6764</v>
      </c>
      <c r="O1047" t="s">
        <v>6765</v>
      </c>
      <c r="P1047" t="s">
        <v>19</v>
      </c>
      <c r="Q1047" t="s">
        <v>132</v>
      </c>
      <c r="R1047" t="s">
        <v>18</v>
      </c>
      <c r="S1047" t="s">
        <v>1934</v>
      </c>
      <c r="T1047" t="s">
        <v>5394</v>
      </c>
      <c r="U1047" t="s">
        <v>4200</v>
      </c>
    </row>
    <row r="1048" spans="1:21" x14ac:dyDescent="0.25">
      <c r="A1048" t="s">
        <v>3176</v>
      </c>
      <c r="B1048" t="s">
        <v>3177</v>
      </c>
      <c r="D1048" t="s">
        <v>1244</v>
      </c>
      <c r="E1048" t="s">
        <v>131</v>
      </c>
      <c r="F1048" t="s">
        <v>272</v>
      </c>
      <c r="G1048" t="s">
        <v>3203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4791</v>
      </c>
      <c r="O1048" t="s">
        <v>3163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4975</v>
      </c>
      <c r="U1048" t="s">
        <v>3178</v>
      </c>
    </row>
    <row r="1049" spans="1:21" x14ac:dyDescent="0.25">
      <c r="A1049" t="s">
        <v>3358</v>
      </c>
      <c r="B1049" t="s">
        <v>3359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4791</v>
      </c>
      <c r="O1049" t="s">
        <v>6766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3360</v>
      </c>
    </row>
    <row r="1050" spans="1:21" x14ac:dyDescent="0.25">
      <c r="A1050" t="s">
        <v>3497</v>
      </c>
      <c r="B1050" t="s">
        <v>3498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5393</v>
      </c>
      <c r="K1050" t="s">
        <v>1198</v>
      </c>
      <c r="M1050" t="s">
        <v>1933</v>
      </c>
      <c r="N1050" t="s">
        <v>4791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3499</v>
      </c>
    </row>
    <row r="1051" spans="1:21" x14ac:dyDescent="0.25">
      <c r="A1051" t="s">
        <v>3780</v>
      </c>
      <c r="B1051" t="s">
        <v>3781</v>
      </c>
      <c r="C1051" t="s">
        <v>3778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6767</v>
      </c>
      <c r="K1051" t="s">
        <v>905</v>
      </c>
      <c r="L1051" t="s">
        <v>902</v>
      </c>
      <c r="M1051" t="s">
        <v>1929</v>
      </c>
      <c r="N1051" t="s">
        <v>4791</v>
      </c>
      <c r="O1051" t="s">
        <v>6768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3782</v>
      </c>
    </row>
    <row r="1052" spans="1:21" x14ac:dyDescent="0.25">
      <c r="A1052" t="s">
        <v>4490</v>
      </c>
      <c r="B1052" t="s">
        <v>4491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5330</v>
      </c>
      <c r="K1052" t="s">
        <v>907</v>
      </c>
      <c r="L1052" t="s">
        <v>902</v>
      </c>
      <c r="M1052" t="s">
        <v>1931</v>
      </c>
      <c r="N1052" t="s">
        <v>4791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4492</v>
      </c>
    </row>
    <row r="1053" spans="1:21" x14ac:dyDescent="0.25">
      <c r="A1053" t="s">
        <v>4421</v>
      </c>
      <c r="B1053" t="s">
        <v>4422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4213</v>
      </c>
      <c r="K1053" t="s">
        <v>907</v>
      </c>
      <c r="M1053" t="s">
        <v>1929</v>
      </c>
      <c r="N1053" t="s">
        <v>2830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4423</v>
      </c>
    </row>
    <row r="1054" spans="1:21" x14ac:dyDescent="0.25">
      <c r="A1054" t="s">
        <v>3748</v>
      </c>
      <c r="B1054" t="s">
        <v>3749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4866</v>
      </c>
      <c r="K1054" t="s">
        <v>905</v>
      </c>
      <c r="L1054" t="s">
        <v>902</v>
      </c>
      <c r="M1054" t="s">
        <v>1929</v>
      </c>
      <c r="N1054" t="s">
        <v>2831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3750</v>
      </c>
    </row>
    <row r="1055" spans="1:21" x14ac:dyDescent="0.25">
      <c r="A1055" t="s">
        <v>4263</v>
      </c>
      <c r="B1055" t="s">
        <v>4264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5283</v>
      </c>
      <c r="K1055" t="s">
        <v>907</v>
      </c>
      <c r="M1055" t="s">
        <v>1931</v>
      </c>
      <c r="N1055" t="s">
        <v>2831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4265</v>
      </c>
    </row>
    <row r="1056" spans="1:21" x14ac:dyDescent="0.25">
      <c r="A1056" t="s">
        <v>4415</v>
      </c>
      <c r="B1056" t="s">
        <v>4416</v>
      </c>
      <c r="C1056" t="s">
        <v>4489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4377</v>
      </c>
      <c r="K1056" t="s">
        <v>905</v>
      </c>
      <c r="M1056" t="s">
        <v>1931</v>
      </c>
      <c r="N1056" t="s">
        <v>2831</v>
      </c>
      <c r="P1056" t="s">
        <v>19</v>
      </c>
      <c r="Q1056" t="s">
        <v>132</v>
      </c>
      <c r="R1056" t="s">
        <v>77</v>
      </c>
      <c r="S1056" t="s">
        <v>1932</v>
      </c>
      <c r="T1056" t="s">
        <v>5288</v>
      </c>
      <c r="U1056" t="s">
        <v>4417</v>
      </c>
    </row>
    <row r="1057" spans="1:21" x14ac:dyDescent="0.25">
      <c r="A1057" t="s">
        <v>4150</v>
      </c>
      <c r="B1057" t="s">
        <v>4150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6741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4151</v>
      </c>
    </row>
    <row r="1058" spans="1:21" x14ac:dyDescent="0.25">
      <c r="A1058" t="s">
        <v>4152</v>
      </c>
      <c r="B1058" t="s">
        <v>4153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6746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4154</v>
      </c>
    </row>
    <row r="1059" spans="1:21" x14ac:dyDescent="0.25">
      <c r="A1059" t="s">
        <v>4161</v>
      </c>
      <c r="B1059" t="s">
        <v>4162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6211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4163</v>
      </c>
    </row>
    <row r="1060" spans="1:21" x14ac:dyDescent="0.25">
      <c r="A1060" t="s">
        <v>4399</v>
      </c>
      <c r="B1060" t="s">
        <v>4400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3264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4401</v>
      </c>
    </row>
    <row r="1061" spans="1:21" x14ac:dyDescent="0.25">
      <c r="A1061" t="s">
        <v>4409</v>
      </c>
      <c r="B1061" t="s">
        <v>4410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4960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4411</v>
      </c>
    </row>
    <row r="1062" spans="1:21" x14ac:dyDescent="0.25">
      <c r="A1062" t="s">
        <v>4412</v>
      </c>
      <c r="B1062" t="s">
        <v>4413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4792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4414</v>
      </c>
    </row>
    <row r="1063" spans="1:21" x14ac:dyDescent="0.25">
      <c r="A1063" t="s">
        <v>4640</v>
      </c>
      <c r="B1063" t="s">
        <v>4641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5287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4642</v>
      </c>
    </row>
    <row r="1064" spans="1:21" x14ac:dyDescent="0.25">
      <c r="A1064" t="s">
        <v>3295</v>
      </c>
      <c r="B1064" t="s">
        <v>3296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6769</v>
      </c>
      <c r="O1064" t="s">
        <v>6770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3297</v>
      </c>
    </row>
    <row r="1065" spans="1:21" x14ac:dyDescent="0.25">
      <c r="A1065" t="s">
        <v>3985</v>
      </c>
      <c r="B1065" t="s">
        <v>3986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6244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3987</v>
      </c>
    </row>
    <row r="1066" spans="1:21" x14ac:dyDescent="0.25">
      <c r="A1066" t="s">
        <v>3990</v>
      </c>
      <c r="B1066" t="s">
        <v>3991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6771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3992</v>
      </c>
    </row>
    <row r="1067" spans="1:21" x14ac:dyDescent="0.25">
      <c r="A1067" t="s">
        <v>4493</v>
      </c>
      <c r="B1067" t="s">
        <v>4494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4377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6772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4495</v>
      </c>
    </row>
    <row r="1068" spans="1:21" x14ac:dyDescent="0.25">
      <c r="A1068" t="s">
        <v>4678</v>
      </c>
      <c r="B1068" t="s">
        <v>4679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4331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4680</v>
      </c>
    </row>
    <row r="1069" spans="1:21" x14ac:dyDescent="0.25">
      <c r="A1069" t="s">
        <v>3130</v>
      </c>
      <c r="B1069" t="s">
        <v>3130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4394</v>
      </c>
      <c r="O1069" t="s">
        <v>6773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3131</v>
      </c>
    </row>
    <row r="1070" spans="1:21" x14ac:dyDescent="0.25">
      <c r="A1070" t="s">
        <v>3132</v>
      </c>
      <c r="B1070" t="s">
        <v>3132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4394</v>
      </c>
      <c r="O1070" t="s">
        <v>6774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3133</v>
      </c>
    </row>
    <row r="1071" spans="1:21" x14ac:dyDescent="0.25">
      <c r="A1071" t="s">
        <v>3828</v>
      </c>
      <c r="B1071" t="s">
        <v>3829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4394</v>
      </c>
      <c r="O1071" t="s">
        <v>6775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3830</v>
      </c>
    </row>
    <row r="1072" spans="1:21" x14ac:dyDescent="0.25">
      <c r="A1072" t="s">
        <v>4634</v>
      </c>
      <c r="B1072" t="s">
        <v>4635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4793</v>
      </c>
      <c r="O1072" t="s">
        <v>6776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4636</v>
      </c>
    </row>
    <row r="1073" spans="1:21" x14ac:dyDescent="0.25">
      <c r="A1073" t="s">
        <v>3796</v>
      </c>
      <c r="B1073" t="s">
        <v>3797</v>
      </c>
      <c r="C1073" t="s">
        <v>3798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4793</v>
      </c>
      <c r="O1073" t="s">
        <v>6777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4097</v>
      </c>
      <c r="U1073" t="s">
        <v>3799</v>
      </c>
    </row>
    <row r="1074" spans="1:21" x14ac:dyDescent="0.25">
      <c r="A1074" t="s">
        <v>4799</v>
      </c>
      <c r="B1074" t="s">
        <v>4800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4793</v>
      </c>
      <c r="O1074" t="s">
        <v>6778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4801</v>
      </c>
    </row>
    <row r="1075" spans="1:21" x14ac:dyDescent="0.25">
      <c r="A1075" t="s">
        <v>3911</v>
      </c>
      <c r="B1075" t="s">
        <v>3912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5884</v>
      </c>
      <c r="K1075" t="s">
        <v>907</v>
      </c>
      <c r="M1075" t="s">
        <v>1929</v>
      </c>
      <c r="N1075" t="s">
        <v>4627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3913</v>
      </c>
    </row>
    <row r="1076" spans="1:21" x14ac:dyDescent="0.25">
      <c r="A1076" t="s">
        <v>4124</v>
      </c>
      <c r="B1076" t="s">
        <v>4125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5393</v>
      </c>
      <c r="K1076" t="s">
        <v>1198</v>
      </c>
      <c r="M1076" t="s">
        <v>1931</v>
      </c>
      <c r="N1076" t="s">
        <v>4627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4126</v>
      </c>
    </row>
    <row r="1077" spans="1:21" x14ac:dyDescent="0.25">
      <c r="A1077" t="s">
        <v>4130</v>
      </c>
      <c r="B1077" t="s">
        <v>4131</v>
      </c>
      <c r="C1077" t="s">
        <v>4132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5289</v>
      </c>
      <c r="O1077" t="s">
        <v>6779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4133</v>
      </c>
    </row>
    <row r="1078" spans="1:21" x14ac:dyDescent="0.25">
      <c r="A1078" t="s">
        <v>4271</v>
      </c>
      <c r="B1078" t="s">
        <v>4272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4713</v>
      </c>
      <c r="K1078" t="s">
        <v>907</v>
      </c>
      <c r="L1078" t="s">
        <v>902</v>
      </c>
      <c r="M1078" t="s">
        <v>1929</v>
      </c>
      <c r="N1078" t="s">
        <v>5289</v>
      </c>
      <c r="O1078" t="s">
        <v>6780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4273</v>
      </c>
    </row>
    <row r="1079" spans="1:21" x14ac:dyDescent="0.25">
      <c r="A1079" t="s">
        <v>4277</v>
      </c>
      <c r="B1079" t="s">
        <v>4278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4720</v>
      </c>
      <c r="K1079" t="s">
        <v>907</v>
      </c>
      <c r="M1079" t="s">
        <v>1929</v>
      </c>
      <c r="N1079" t="s">
        <v>5289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4279</v>
      </c>
    </row>
    <row r="1080" spans="1:21" x14ac:dyDescent="0.25">
      <c r="A1080" t="s">
        <v>4643</v>
      </c>
      <c r="B1080" t="s">
        <v>4644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3303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4645</v>
      </c>
    </row>
    <row r="1081" spans="1:21" x14ac:dyDescent="0.25">
      <c r="A1081" t="s">
        <v>3969</v>
      </c>
      <c r="B1081" t="s">
        <v>3970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5106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3971</v>
      </c>
    </row>
    <row r="1082" spans="1:21" x14ac:dyDescent="0.25">
      <c r="A1082" t="s">
        <v>4646</v>
      </c>
      <c r="B1082" t="s">
        <v>4647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3303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4648</v>
      </c>
    </row>
    <row r="1083" spans="1:21" x14ac:dyDescent="0.25">
      <c r="A1083" t="s">
        <v>4164</v>
      </c>
      <c r="B1083" t="s">
        <v>4165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6701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4166</v>
      </c>
    </row>
    <row r="1084" spans="1:21" x14ac:dyDescent="0.25">
      <c r="A1084" t="s">
        <v>4502</v>
      </c>
      <c r="B1084" t="s">
        <v>4503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4049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4504</v>
      </c>
    </row>
    <row r="1085" spans="1:21" x14ac:dyDescent="0.25">
      <c r="A1085" t="s">
        <v>4508</v>
      </c>
      <c r="B1085" t="s">
        <v>4509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4746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4510</v>
      </c>
    </row>
    <row r="1086" spans="1:21" x14ac:dyDescent="0.25">
      <c r="A1086" t="s">
        <v>4649</v>
      </c>
      <c r="B1086" t="s">
        <v>4650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4878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4651</v>
      </c>
    </row>
    <row r="1087" spans="1:21" x14ac:dyDescent="0.25">
      <c r="A1087" t="s">
        <v>4652</v>
      </c>
      <c r="B1087" t="s">
        <v>4653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4049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6781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4654</v>
      </c>
    </row>
    <row r="1088" spans="1:21" x14ac:dyDescent="0.25">
      <c r="A1088" t="s">
        <v>4655</v>
      </c>
      <c r="B1088" t="s">
        <v>4656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5478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4657</v>
      </c>
    </row>
    <row r="1089" spans="1:22" x14ac:dyDescent="0.25">
      <c r="A1089" t="s">
        <v>4658</v>
      </c>
      <c r="B1089" t="s">
        <v>4659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3303</v>
      </c>
      <c r="K1089" t="s">
        <v>907</v>
      </c>
      <c r="M1089" t="s">
        <v>1933</v>
      </c>
      <c r="N1089" t="s">
        <v>1224</v>
      </c>
      <c r="O1089" t="s">
        <v>4660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4661</v>
      </c>
    </row>
    <row r="1090" spans="1:22" x14ac:dyDescent="0.25">
      <c r="A1090" t="s">
        <v>4662</v>
      </c>
      <c r="B1090" t="s">
        <v>4663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3303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4664</v>
      </c>
    </row>
    <row r="1091" spans="1:22" x14ac:dyDescent="0.25">
      <c r="A1091" t="s">
        <v>4665</v>
      </c>
      <c r="B1091" t="s">
        <v>4666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5390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6782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4667</v>
      </c>
    </row>
    <row r="1092" spans="1:22" x14ac:dyDescent="0.25">
      <c r="A1092" t="s">
        <v>4668</v>
      </c>
      <c r="B1092" t="s">
        <v>4669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3862</v>
      </c>
      <c r="K1092" t="s">
        <v>907</v>
      </c>
      <c r="M1092" t="s">
        <v>1933</v>
      </c>
      <c r="N1092" t="s">
        <v>1224</v>
      </c>
      <c r="O1092" t="s">
        <v>4670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4671</v>
      </c>
    </row>
    <row r="1093" spans="1:22" x14ac:dyDescent="0.25">
      <c r="A1093" t="s">
        <v>4672</v>
      </c>
      <c r="B1093" t="s">
        <v>4673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4764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4674</v>
      </c>
    </row>
    <row r="1094" spans="1:22" x14ac:dyDescent="0.25">
      <c r="A1094" t="s">
        <v>3402</v>
      </c>
      <c r="B1094" t="s">
        <v>3403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5390</v>
      </c>
      <c r="K1094" t="s">
        <v>1198</v>
      </c>
      <c r="L1094" t="s">
        <v>900</v>
      </c>
      <c r="M1094" t="s">
        <v>1931</v>
      </c>
      <c r="N1094" t="s">
        <v>2886</v>
      </c>
      <c r="O1094" t="s">
        <v>6783</v>
      </c>
      <c r="P1094" t="s">
        <v>19</v>
      </c>
      <c r="Q1094" t="s">
        <v>132</v>
      </c>
      <c r="R1094" t="s">
        <v>18</v>
      </c>
      <c r="S1094" t="s">
        <v>1934</v>
      </c>
      <c r="T1094" t="s">
        <v>4626</v>
      </c>
      <c r="U1094" t="s">
        <v>3404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4714</v>
      </c>
      <c r="K1095" t="s">
        <v>907</v>
      </c>
      <c r="M1095" t="s">
        <v>1931</v>
      </c>
      <c r="N1095" t="s">
        <v>2886</v>
      </c>
      <c r="P1095" t="s">
        <v>19</v>
      </c>
      <c r="Q1095" t="s">
        <v>132</v>
      </c>
      <c r="R1095" t="s">
        <v>40</v>
      </c>
      <c r="S1095" t="s">
        <v>1934</v>
      </c>
      <c r="T1095" t="s">
        <v>2410</v>
      </c>
      <c r="U1095" t="s">
        <v>4398</v>
      </c>
    </row>
    <row r="1096" spans="1:22" x14ac:dyDescent="0.25">
      <c r="A1096" t="s">
        <v>5407</v>
      </c>
      <c r="B1096" t="s">
        <v>5408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4797</v>
      </c>
      <c r="O1096" t="s">
        <v>6784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5409</v>
      </c>
    </row>
    <row r="1097" spans="1:22" x14ac:dyDescent="0.25">
      <c r="A1097" t="s">
        <v>4684</v>
      </c>
      <c r="B1097" t="s">
        <v>4685</v>
      </c>
      <c r="C1097" t="s">
        <v>5291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4797</v>
      </c>
      <c r="O1097" t="s">
        <v>6785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4686</v>
      </c>
    </row>
    <row r="1098" spans="1:22" x14ac:dyDescent="0.25">
      <c r="A1098" t="s">
        <v>4687</v>
      </c>
      <c r="B1098" t="s">
        <v>4688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3304</v>
      </c>
      <c r="K1098" t="s">
        <v>907</v>
      </c>
      <c r="L1098" t="s">
        <v>902</v>
      </c>
      <c r="M1098" t="s">
        <v>1931</v>
      </c>
      <c r="N1098" t="s">
        <v>4797</v>
      </c>
      <c r="O1098" t="s">
        <v>6786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4689</v>
      </c>
    </row>
    <row r="1099" spans="1:22" x14ac:dyDescent="0.25">
      <c r="A1099" t="s">
        <v>4146</v>
      </c>
      <c r="B1099" t="s">
        <v>4147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4820</v>
      </c>
      <c r="K1099" t="s">
        <v>905</v>
      </c>
      <c r="L1099" t="s">
        <v>902</v>
      </c>
      <c r="M1099" t="s">
        <v>1929</v>
      </c>
      <c r="N1099" t="s">
        <v>4977</v>
      </c>
      <c r="O1099" t="s">
        <v>6787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4148</v>
      </c>
      <c r="V1099" t="s">
        <v>1255</v>
      </c>
    </row>
    <row r="1100" spans="1:22" x14ac:dyDescent="0.25">
      <c r="A1100" t="s">
        <v>4127</v>
      </c>
      <c r="B1100" t="s">
        <v>4128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4977</v>
      </c>
      <c r="O1100" t="s">
        <v>6788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4129</v>
      </c>
    </row>
    <row r="1101" spans="1:22" x14ac:dyDescent="0.25">
      <c r="A1101" t="s">
        <v>3975</v>
      </c>
      <c r="B1101" t="s">
        <v>3976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4976</v>
      </c>
      <c r="K1101" t="s">
        <v>907</v>
      </c>
      <c r="M1101" t="s">
        <v>1931</v>
      </c>
      <c r="N1101" t="s">
        <v>3217</v>
      </c>
      <c r="O1101" t="s">
        <v>4698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3977</v>
      </c>
    </row>
    <row r="1102" spans="1:22" x14ac:dyDescent="0.25">
      <c r="A1102" t="s">
        <v>4505</v>
      </c>
      <c r="B1102" t="s">
        <v>4506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3217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4507</v>
      </c>
    </row>
    <row r="1103" spans="1:22" x14ac:dyDescent="0.25">
      <c r="A1103" t="s">
        <v>3773</v>
      </c>
      <c r="B1103" t="s">
        <v>3774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5278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6789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3775</v>
      </c>
    </row>
    <row r="1104" spans="1:22" x14ac:dyDescent="0.25">
      <c r="A1104" t="s">
        <v>4176</v>
      </c>
      <c r="B1104" t="s">
        <v>4177</v>
      </c>
      <c r="C1104" t="s">
        <v>2578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4771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4178</v>
      </c>
    </row>
    <row r="1105" spans="1:21" x14ac:dyDescent="0.25">
      <c r="A1105" t="s">
        <v>4675</v>
      </c>
      <c r="B1105" t="s">
        <v>4676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4764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6790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4677</v>
      </c>
    </row>
    <row r="1106" spans="1:21" x14ac:dyDescent="0.25">
      <c r="A1106" t="s">
        <v>3742</v>
      </c>
      <c r="B1106" t="s">
        <v>3743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3380</v>
      </c>
      <c r="O1106" t="s">
        <v>6791</v>
      </c>
      <c r="P1106" t="s">
        <v>19</v>
      </c>
      <c r="Q1106" t="s">
        <v>132</v>
      </c>
      <c r="R1106" t="s">
        <v>30</v>
      </c>
      <c r="S1106" t="s">
        <v>1934</v>
      </c>
      <c r="T1106" t="s">
        <v>4979</v>
      </c>
      <c r="U1106" t="s">
        <v>3744</v>
      </c>
    </row>
    <row r="1107" spans="1:21" x14ac:dyDescent="0.25">
      <c r="A1107" t="s">
        <v>3893</v>
      </c>
      <c r="B1107" t="s">
        <v>3894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4473</v>
      </c>
      <c r="K1107" t="s">
        <v>907</v>
      </c>
      <c r="M1107" t="s">
        <v>1931</v>
      </c>
      <c r="N1107" t="s">
        <v>2924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3895</v>
      </c>
    </row>
    <row r="1108" spans="1:21" x14ac:dyDescent="0.25">
      <c r="A1108" t="s">
        <v>4403</v>
      </c>
      <c r="B1108" t="s">
        <v>4404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2924</v>
      </c>
      <c r="O1108" t="s">
        <v>6792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4405</v>
      </c>
    </row>
    <row r="1109" spans="1:21" x14ac:dyDescent="0.25">
      <c r="A1109" t="s">
        <v>3896</v>
      </c>
      <c r="B1109" t="s">
        <v>3897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4214</v>
      </c>
      <c r="K1109" t="s">
        <v>907</v>
      </c>
      <c r="M1109" t="s">
        <v>1933</v>
      </c>
      <c r="N1109" t="s">
        <v>2924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3898</v>
      </c>
    </row>
    <row r="1110" spans="1:21" x14ac:dyDescent="0.25">
      <c r="A1110" t="s">
        <v>4107</v>
      </c>
      <c r="B1110" t="s">
        <v>4108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2924</v>
      </c>
      <c r="O1110" t="s">
        <v>6793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4109</v>
      </c>
    </row>
    <row r="1111" spans="1:21" x14ac:dyDescent="0.25">
      <c r="A1111" t="s">
        <v>4158</v>
      </c>
      <c r="B1111" t="s">
        <v>4159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2924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4160</v>
      </c>
    </row>
    <row r="1112" spans="1:21" x14ac:dyDescent="0.25">
      <c r="A1112" t="s">
        <v>2359</v>
      </c>
      <c r="B1112" t="s">
        <v>2359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3303</v>
      </c>
      <c r="K1112" t="s">
        <v>907</v>
      </c>
      <c r="M1112" t="s">
        <v>1931</v>
      </c>
      <c r="N1112" t="s">
        <v>2772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2360</v>
      </c>
    </row>
    <row r="1113" spans="1:21" x14ac:dyDescent="0.25">
      <c r="A1113" t="s">
        <v>3093</v>
      </c>
      <c r="B1113" t="s">
        <v>3094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2772</v>
      </c>
      <c r="O1113" t="s">
        <v>6794</v>
      </c>
      <c r="P1113" t="s">
        <v>25</v>
      </c>
      <c r="Q1113" t="s">
        <v>132</v>
      </c>
      <c r="R1113" t="s">
        <v>40</v>
      </c>
      <c r="S1113" t="s">
        <v>1934</v>
      </c>
      <c r="T1113" t="s">
        <v>4632</v>
      </c>
      <c r="U1113" t="s">
        <v>3095</v>
      </c>
    </row>
    <row r="1114" spans="1:21" x14ac:dyDescent="0.25">
      <c r="A1114" t="s">
        <v>5005</v>
      </c>
      <c r="B1114" t="s">
        <v>5006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2476</v>
      </c>
      <c r="K1114" t="s">
        <v>907</v>
      </c>
      <c r="M1114" t="s">
        <v>1931</v>
      </c>
      <c r="N1114" t="s">
        <v>2772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5007</v>
      </c>
    </row>
    <row r="1115" spans="1:21" x14ac:dyDescent="0.25">
      <c r="A1115" t="s">
        <v>3448</v>
      </c>
      <c r="B1115" t="s">
        <v>3449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3737</v>
      </c>
      <c r="O1115" t="s">
        <v>5055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3450</v>
      </c>
    </row>
    <row r="1116" spans="1:21" x14ac:dyDescent="0.25">
      <c r="A1116" t="s">
        <v>4802</v>
      </c>
      <c r="B1116" t="s">
        <v>4803</v>
      </c>
      <c r="D1116" t="s">
        <v>287</v>
      </c>
      <c r="E1116" t="s">
        <v>131</v>
      </c>
      <c r="F1116" t="s">
        <v>272</v>
      </c>
      <c r="G1116" t="s">
        <v>4513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3737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4804</v>
      </c>
    </row>
    <row r="1117" spans="1:21" x14ac:dyDescent="0.25">
      <c r="A1117" t="s">
        <v>3734</v>
      </c>
      <c r="B1117" t="s">
        <v>3735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4790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6795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3736</v>
      </c>
    </row>
    <row r="1118" spans="1:21" x14ac:dyDescent="0.25">
      <c r="A1118" t="s">
        <v>4986</v>
      </c>
      <c r="B1118" t="s">
        <v>4987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3302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4988</v>
      </c>
    </row>
    <row r="1119" spans="1:21" x14ac:dyDescent="0.25">
      <c r="A1119" t="s">
        <v>4188</v>
      </c>
      <c r="B1119" t="s">
        <v>4189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6746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4190</v>
      </c>
    </row>
    <row r="1120" spans="1:21" x14ac:dyDescent="0.25">
      <c r="A1120" t="s">
        <v>4808</v>
      </c>
      <c r="B1120" t="s">
        <v>4809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4746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4810</v>
      </c>
    </row>
    <row r="1121" spans="1:21" x14ac:dyDescent="0.25">
      <c r="A1121" t="s">
        <v>4989</v>
      </c>
      <c r="B1121" t="s">
        <v>4990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3862</v>
      </c>
      <c r="K1121" t="s">
        <v>907</v>
      </c>
      <c r="M1121" t="s">
        <v>1933</v>
      </c>
      <c r="N1121" t="s">
        <v>1254</v>
      </c>
      <c r="O1121" t="s">
        <v>4991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4992</v>
      </c>
    </row>
    <row r="1122" spans="1:21" x14ac:dyDescent="0.25">
      <c r="A1122" t="s">
        <v>4993</v>
      </c>
      <c r="B1122" t="s">
        <v>4994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3862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4995</v>
      </c>
    </row>
    <row r="1123" spans="1:21" x14ac:dyDescent="0.25">
      <c r="A1123" t="s">
        <v>5008</v>
      </c>
      <c r="B1123" t="s">
        <v>5009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5010</v>
      </c>
    </row>
    <row r="1124" spans="1:21" x14ac:dyDescent="0.25">
      <c r="A1124" t="s">
        <v>5011</v>
      </c>
      <c r="B1124" t="s">
        <v>5012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4724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5013</v>
      </c>
    </row>
    <row r="1125" spans="1:21" x14ac:dyDescent="0.25">
      <c r="A1125" t="s">
        <v>3454</v>
      </c>
      <c r="B1125" t="s">
        <v>3455</v>
      </c>
      <c r="D1125" t="s">
        <v>1245</v>
      </c>
      <c r="E1125" t="s">
        <v>131</v>
      </c>
      <c r="F1125" t="s">
        <v>271</v>
      </c>
      <c r="G1125" t="s">
        <v>3940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2802</v>
      </c>
      <c r="P1125" t="s">
        <v>19</v>
      </c>
      <c r="Q1125" t="s">
        <v>132</v>
      </c>
      <c r="R1125" t="s">
        <v>68</v>
      </c>
      <c r="S1125" t="s">
        <v>1934</v>
      </c>
      <c r="T1125" t="s">
        <v>6796</v>
      </c>
      <c r="U1125" t="s">
        <v>3456</v>
      </c>
    </row>
    <row r="1126" spans="1:21" x14ac:dyDescent="0.25">
      <c r="A1126" t="s">
        <v>3890</v>
      </c>
      <c r="B1126" t="s">
        <v>3891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2802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3892</v>
      </c>
    </row>
    <row r="1127" spans="1:21" x14ac:dyDescent="0.25">
      <c r="A1127" t="s">
        <v>4996</v>
      </c>
      <c r="B1127" t="s">
        <v>4997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2802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4998</v>
      </c>
    </row>
    <row r="1128" spans="1:21" x14ac:dyDescent="0.25">
      <c r="A1128" t="s">
        <v>5293</v>
      </c>
      <c r="B1128" t="s">
        <v>5294</v>
      </c>
      <c r="C1128" t="s">
        <v>5291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2802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5295</v>
      </c>
    </row>
    <row r="1129" spans="1:21" x14ac:dyDescent="0.25">
      <c r="A1129" t="s">
        <v>4201</v>
      </c>
      <c r="B1129" t="s">
        <v>4202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4102</v>
      </c>
      <c r="O1129" t="s">
        <v>6797</v>
      </c>
      <c r="P1129" t="s">
        <v>19</v>
      </c>
      <c r="Q1129" t="s">
        <v>132</v>
      </c>
      <c r="R1129" t="s">
        <v>49</v>
      </c>
      <c r="S1129" t="s">
        <v>1934</v>
      </c>
      <c r="T1129" t="s">
        <v>4973</v>
      </c>
      <c r="U1129" t="s">
        <v>4203</v>
      </c>
    </row>
    <row r="1130" spans="1:21" x14ac:dyDescent="0.25">
      <c r="A1130" t="s">
        <v>4427</v>
      </c>
      <c r="B1130" t="s">
        <v>4428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4102</v>
      </c>
      <c r="O1130" t="s">
        <v>6798</v>
      </c>
      <c r="P1130" t="s">
        <v>19</v>
      </c>
      <c r="Q1130" t="s">
        <v>132</v>
      </c>
      <c r="R1130" t="s">
        <v>40</v>
      </c>
      <c r="S1130" t="s">
        <v>1934</v>
      </c>
      <c r="T1130" t="s">
        <v>2410</v>
      </c>
      <c r="U1130" t="s">
        <v>4429</v>
      </c>
    </row>
    <row r="1131" spans="1:21" x14ac:dyDescent="0.25">
      <c r="A1131" t="s">
        <v>5002</v>
      </c>
      <c r="B1131" t="s">
        <v>5003</v>
      </c>
      <c r="D1131" t="s">
        <v>4813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4102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6799</v>
      </c>
      <c r="U1131" t="s">
        <v>5004</v>
      </c>
    </row>
    <row r="1132" spans="1:21" x14ac:dyDescent="0.25">
      <c r="A1132" t="s">
        <v>2848</v>
      </c>
      <c r="B1132" t="s">
        <v>2849</v>
      </c>
      <c r="C1132" t="s">
        <v>2578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4847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6246</v>
      </c>
      <c r="P1132" t="s">
        <v>19</v>
      </c>
      <c r="Q1132" t="s">
        <v>132</v>
      </c>
      <c r="R1132" t="s">
        <v>66</v>
      </c>
      <c r="S1132" t="s">
        <v>1934</v>
      </c>
      <c r="T1132" t="s">
        <v>4978</v>
      </c>
      <c r="U1132" t="s">
        <v>2850</v>
      </c>
    </row>
    <row r="1133" spans="1:21" x14ac:dyDescent="0.25">
      <c r="A1133" t="s">
        <v>3108</v>
      </c>
      <c r="B1133" t="s">
        <v>3109</v>
      </c>
      <c r="C1133" t="s">
        <v>2990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4767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3110</v>
      </c>
    </row>
    <row r="1134" spans="1:21" x14ac:dyDescent="0.25">
      <c r="A1134" t="s">
        <v>4496</v>
      </c>
      <c r="B1134" t="s">
        <v>4497</v>
      </c>
      <c r="D1134" t="s">
        <v>2387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4498</v>
      </c>
    </row>
    <row r="1135" spans="1:21" x14ac:dyDescent="0.25">
      <c r="A1135" t="s">
        <v>4983</v>
      </c>
      <c r="B1135" t="s">
        <v>4984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4985</v>
      </c>
    </row>
    <row r="1136" spans="1:21" x14ac:dyDescent="0.25">
      <c r="A1136" t="s">
        <v>5014</v>
      </c>
      <c r="B1136" t="s">
        <v>5015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5016</v>
      </c>
    </row>
    <row r="1137" spans="1:21" x14ac:dyDescent="0.25">
      <c r="A1137" t="s">
        <v>5296</v>
      </c>
      <c r="B1137" t="s">
        <v>5297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5298</v>
      </c>
    </row>
    <row r="1138" spans="1:21" x14ac:dyDescent="0.25">
      <c r="A1138" t="s">
        <v>3516</v>
      </c>
      <c r="B1138" t="s">
        <v>3517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2882</v>
      </c>
      <c r="O1138" t="s">
        <v>4448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4337</v>
      </c>
      <c r="U1138" t="s">
        <v>3518</v>
      </c>
    </row>
    <row r="1139" spans="1:21" x14ac:dyDescent="0.25">
      <c r="A1139" t="s">
        <v>340</v>
      </c>
      <c r="B1139" t="s">
        <v>341</v>
      </c>
      <c r="C1139" t="s">
        <v>2578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3484</v>
      </c>
      <c r="L1139" t="s">
        <v>3609</v>
      </c>
      <c r="M1139" t="s">
        <v>1929</v>
      </c>
      <c r="N1139" t="s">
        <v>1289</v>
      </c>
      <c r="O1139" t="s">
        <v>6800</v>
      </c>
      <c r="P1139" t="s">
        <v>2005</v>
      </c>
      <c r="Q1139" t="s">
        <v>1193</v>
      </c>
      <c r="R1139" t="s">
        <v>18</v>
      </c>
      <c r="S1139" t="s">
        <v>1930</v>
      </c>
      <c r="T1139" t="s">
        <v>6801</v>
      </c>
      <c r="U1139" t="s">
        <v>342</v>
      </c>
    </row>
    <row r="1140" spans="1:21" x14ac:dyDescent="0.25">
      <c r="A1140" t="s">
        <v>2696</v>
      </c>
      <c r="B1140" t="s">
        <v>2695</v>
      </c>
      <c r="C1140" t="s">
        <v>1240</v>
      </c>
      <c r="D1140" t="s">
        <v>2282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6802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2694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5204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3307</v>
      </c>
      <c r="U1141" t="s">
        <v>4396</v>
      </c>
    </row>
    <row r="1142" spans="1:21" x14ac:dyDescent="0.25">
      <c r="A1142" t="s">
        <v>4637</v>
      </c>
      <c r="B1142" t="s">
        <v>4638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5478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4639</v>
      </c>
    </row>
    <row r="1143" spans="1:21" x14ac:dyDescent="0.25">
      <c r="A1143" t="s">
        <v>4805</v>
      </c>
      <c r="B1143" t="s">
        <v>4806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6803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4807</v>
      </c>
    </row>
    <row r="1144" spans="1:21" x14ac:dyDescent="0.25">
      <c r="A1144" t="s">
        <v>5017</v>
      </c>
      <c r="B1144" t="s">
        <v>5018</v>
      </c>
      <c r="D1144" t="s">
        <v>4813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6804</v>
      </c>
      <c r="U1144" t="s">
        <v>5019</v>
      </c>
    </row>
    <row r="1145" spans="1:21" x14ac:dyDescent="0.25">
      <c r="A1145" t="s">
        <v>5020</v>
      </c>
      <c r="B1145" t="s">
        <v>5021</v>
      </c>
      <c r="C1145" t="s">
        <v>5022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2854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5023</v>
      </c>
    </row>
    <row r="1146" spans="1:21" x14ac:dyDescent="0.25">
      <c r="A1146" t="s">
        <v>5024</v>
      </c>
      <c r="B1146" t="s">
        <v>5025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5026</v>
      </c>
    </row>
    <row r="1147" spans="1:21" x14ac:dyDescent="0.25">
      <c r="A1147" t="s">
        <v>5299</v>
      </c>
      <c r="B1147" t="s">
        <v>5300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5301</v>
      </c>
    </row>
    <row r="1148" spans="1:21" x14ac:dyDescent="0.25">
      <c r="A1148" t="s">
        <v>5302</v>
      </c>
      <c r="B1148" t="s">
        <v>5303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5304</v>
      </c>
    </row>
    <row r="1149" spans="1:21" x14ac:dyDescent="0.25">
      <c r="A1149" t="s">
        <v>5305</v>
      </c>
      <c r="B1149" t="s">
        <v>5306</v>
      </c>
      <c r="C1149" t="s">
        <v>5291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5307</v>
      </c>
    </row>
    <row r="1150" spans="1:21" x14ac:dyDescent="0.25">
      <c r="A1150" t="s">
        <v>4980</v>
      </c>
      <c r="B1150" t="s">
        <v>4981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4982</v>
      </c>
    </row>
    <row r="1151" spans="1:21" x14ac:dyDescent="0.25">
      <c r="A1151" t="s">
        <v>3790</v>
      </c>
      <c r="B1151" t="s">
        <v>3791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4767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3792</v>
      </c>
    </row>
    <row r="1152" spans="1:21" x14ac:dyDescent="0.25">
      <c r="A1152" t="s">
        <v>3810</v>
      </c>
      <c r="B1152" t="s">
        <v>3811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4966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3812</v>
      </c>
    </row>
    <row r="1153" spans="1:21" x14ac:dyDescent="0.25">
      <c r="A1153" t="s">
        <v>3813</v>
      </c>
      <c r="B1153" t="s">
        <v>3814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4966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3815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4714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3307</v>
      </c>
      <c r="U1154" t="s">
        <v>4397</v>
      </c>
    </row>
    <row r="1155" spans="1:21" x14ac:dyDescent="0.25">
      <c r="A1155" t="s">
        <v>4999</v>
      </c>
      <c r="B1155" t="s">
        <v>5000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5001</v>
      </c>
    </row>
    <row r="1156" spans="1:21" x14ac:dyDescent="0.25">
      <c r="A1156" t="s">
        <v>5308</v>
      </c>
      <c r="B1156" t="s">
        <v>5309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5908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6805</v>
      </c>
      <c r="U1156" t="s">
        <v>5310</v>
      </c>
    </row>
    <row r="1157" spans="1:21" x14ac:dyDescent="0.25">
      <c r="A1157" t="s">
        <v>4629</v>
      </c>
      <c r="B1157" t="s">
        <v>4630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3846</v>
      </c>
      <c r="K1157" t="s">
        <v>907</v>
      </c>
      <c r="M1157" t="s">
        <v>1933</v>
      </c>
      <c r="N1157" t="s">
        <v>4798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4631</v>
      </c>
    </row>
    <row r="1158" spans="1:21" x14ac:dyDescent="0.25">
      <c r="A1158" t="s">
        <v>3289</v>
      </c>
      <c r="B1158" t="s">
        <v>3290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4223</v>
      </c>
      <c r="K1158" t="s">
        <v>907</v>
      </c>
      <c r="M1158" t="s">
        <v>1931</v>
      </c>
      <c r="N1158" t="s">
        <v>4798</v>
      </c>
      <c r="P1158" t="s">
        <v>19</v>
      </c>
      <c r="Q1158" t="s">
        <v>132</v>
      </c>
      <c r="R1158" t="s">
        <v>44</v>
      </c>
      <c r="S1158" t="s">
        <v>1934</v>
      </c>
      <c r="T1158" t="s">
        <v>4103</v>
      </c>
      <c r="U1158" t="s">
        <v>3291</v>
      </c>
    </row>
    <row r="1159" spans="1:21" x14ac:dyDescent="0.25">
      <c r="A1159" t="s">
        <v>4113</v>
      </c>
      <c r="B1159" t="s">
        <v>4114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4960</v>
      </c>
      <c r="K1159" t="s">
        <v>907</v>
      </c>
      <c r="M1159" t="s">
        <v>1933</v>
      </c>
      <c r="N1159" t="s">
        <v>4798</v>
      </c>
      <c r="O1159" t="s">
        <v>4395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4115</v>
      </c>
    </row>
    <row r="1160" spans="1:21" x14ac:dyDescent="0.25">
      <c r="A1160" t="s">
        <v>5027</v>
      </c>
      <c r="B1160" t="s">
        <v>5028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4798</v>
      </c>
      <c r="O1160" t="s">
        <v>6806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5029</v>
      </c>
    </row>
    <row r="1161" spans="1:21" x14ac:dyDescent="0.25">
      <c r="A1161" t="s">
        <v>3441</v>
      </c>
      <c r="B1161" t="s">
        <v>3442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5292</v>
      </c>
      <c r="O1161" t="s">
        <v>5919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3443</v>
      </c>
    </row>
    <row r="1162" spans="1:21" x14ac:dyDescent="0.25">
      <c r="A1162" t="s">
        <v>3905</v>
      </c>
      <c r="B1162" t="s">
        <v>3906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6715</v>
      </c>
      <c r="K1162" t="s">
        <v>905</v>
      </c>
      <c r="L1162" t="s">
        <v>902</v>
      </c>
      <c r="M1162" t="s">
        <v>1933</v>
      </c>
      <c r="N1162" t="s">
        <v>2526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3907</v>
      </c>
    </row>
    <row r="1163" spans="1:21" x14ac:dyDescent="0.25">
      <c r="A1163" t="s">
        <v>5395</v>
      </c>
      <c r="B1163" t="s">
        <v>5396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2526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5397</v>
      </c>
    </row>
    <row r="1164" spans="1:21" x14ac:dyDescent="0.25">
      <c r="A1164" t="s">
        <v>5401</v>
      </c>
      <c r="B1164" t="s">
        <v>5402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2526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5403</v>
      </c>
    </row>
    <row r="1165" spans="1:21" x14ac:dyDescent="0.25">
      <c r="A1165" t="s">
        <v>6807</v>
      </c>
      <c r="B1165" t="s">
        <v>6808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6809</v>
      </c>
    </row>
    <row r="1166" spans="1:21" x14ac:dyDescent="0.25">
      <c r="A1166" t="s">
        <v>4681</v>
      </c>
      <c r="B1166" t="s">
        <v>4682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4847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4683</v>
      </c>
    </row>
    <row r="1167" spans="1:21" x14ac:dyDescent="0.25">
      <c r="A1167" t="s">
        <v>5398</v>
      </c>
      <c r="B1167" t="s">
        <v>5399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5400</v>
      </c>
    </row>
    <row r="1168" spans="1:21" x14ac:dyDescent="0.25">
      <c r="A1168" t="s">
        <v>5404</v>
      </c>
      <c r="B1168" t="s">
        <v>5405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5406</v>
      </c>
    </row>
    <row r="1169" spans="1:21" x14ac:dyDescent="0.25">
      <c r="A1169" t="s">
        <v>6810</v>
      </c>
      <c r="B1169" t="s">
        <v>6811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6812</v>
      </c>
    </row>
    <row r="1170" spans="1:21" x14ac:dyDescent="0.25">
      <c r="A1170" t="s">
        <v>6813</v>
      </c>
      <c r="B1170" t="s">
        <v>6814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6815</v>
      </c>
    </row>
    <row r="1171" spans="1:21" x14ac:dyDescent="0.25">
      <c r="A1171" t="s">
        <v>3767</v>
      </c>
      <c r="B1171" t="s">
        <v>3768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5887</v>
      </c>
      <c r="K1171" t="s">
        <v>907</v>
      </c>
      <c r="M1171" t="s">
        <v>1931</v>
      </c>
      <c r="N1171" t="s">
        <v>2855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3769</v>
      </c>
    </row>
    <row r="1172" spans="1:21" x14ac:dyDescent="0.25">
      <c r="A1172" t="s">
        <v>2412</v>
      </c>
      <c r="B1172" t="s">
        <v>2412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6816</v>
      </c>
      <c r="O1172" t="s">
        <v>6817</v>
      </c>
      <c r="P1172" t="s">
        <v>19</v>
      </c>
      <c r="Q1172" t="s">
        <v>132</v>
      </c>
      <c r="R1172" t="s">
        <v>49</v>
      </c>
      <c r="S1172" t="s">
        <v>1934</v>
      </c>
      <c r="T1172" t="s">
        <v>2410</v>
      </c>
      <c r="U1172" t="s">
        <v>2413</v>
      </c>
    </row>
    <row r="1173" spans="1:21" x14ac:dyDescent="0.25">
      <c r="A1173" t="s">
        <v>3567</v>
      </c>
      <c r="B1173" t="s">
        <v>3568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4960</v>
      </c>
      <c r="K1173" t="s">
        <v>1198</v>
      </c>
      <c r="L1173" t="s">
        <v>902</v>
      </c>
      <c r="M1173" t="s">
        <v>1931</v>
      </c>
      <c r="N1173" t="s">
        <v>6816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4511</v>
      </c>
      <c r="U1173" t="s">
        <v>3569</v>
      </c>
    </row>
    <row r="1174" spans="1:21" x14ac:dyDescent="0.25">
      <c r="A1174" t="s">
        <v>2598</v>
      </c>
      <c r="B1174" t="s">
        <v>2599</v>
      </c>
      <c r="C1174" t="s">
        <v>2973</v>
      </c>
      <c r="D1174" t="s">
        <v>5031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5311</v>
      </c>
      <c r="O1174" t="s">
        <v>4392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4393</v>
      </c>
      <c r="U1174" t="s">
        <v>2600</v>
      </c>
    </row>
    <row r="1175" spans="1:21" x14ac:dyDescent="0.25">
      <c r="A1175" t="s">
        <v>4173</v>
      </c>
      <c r="B1175" t="s">
        <v>4174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4942</v>
      </c>
      <c r="K1175" t="s">
        <v>905</v>
      </c>
      <c r="L1175" t="s">
        <v>902</v>
      </c>
      <c r="M1175" t="s">
        <v>1931</v>
      </c>
      <c r="N1175" t="s">
        <v>5311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4175</v>
      </c>
    </row>
    <row r="1176" spans="1:21" x14ac:dyDescent="0.25">
      <c r="A1176" t="s">
        <v>4269</v>
      </c>
      <c r="B1176" t="s">
        <v>4269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4283</v>
      </c>
      <c r="K1176" t="s">
        <v>907</v>
      </c>
      <c r="M1176" t="s">
        <v>1931</v>
      </c>
      <c r="N1176" t="s">
        <v>5311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4270</v>
      </c>
    </row>
    <row r="1177" spans="1:21" x14ac:dyDescent="0.25">
      <c r="A1177" t="s">
        <v>6818</v>
      </c>
      <c r="B1177" t="s">
        <v>6819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6820</v>
      </c>
    </row>
    <row r="1178" spans="1:21" x14ac:dyDescent="0.25">
      <c r="A1178" t="s">
        <v>6821</v>
      </c>
      <c r="B1178" t="s">
        <v>6822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6823</v>
      </c>
    </row>
    <row r="1179" spans="1:21" x14ac:dyDescent="0.25">
      <c r="A1179" t="s">
        <v>6824</v>
      </c>
      <c r="B1179" t="s">
        <v>6825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6826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6827</v>
      </c>
    </row>
    <row r="1180" spans="1:21" x14ac:dyDescent="0.25">
      <c r="A1180" t="s">
        <v>4418</v>
      </c>
      <c r="B1180" t="s">
        <v>4419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4820</v>
      </c>
      <c r="K1180" t="s">
        <v>907</v>
      </c>
      <c r="M1180" t="s">
        <v>1929</v>
      </c>
      <c r="N1180" t="s">
        <v>4693</v>
      </c>
      <c r="O1180" t="s">
        <v>4044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4420</v>
      </c>
    </row>
    <row r="1181" spans="1:21" x14ac:dyDescent="0.25">
      <c r="A1181" t="s">
        <v>3761</v>
      </c>
      <c r="B1181" t="s">
        <v>3762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6828</v>
      </c>
      <c r="K1181" t="s">
        <v>907</v>
      </c>
      <c r="M1181" t="s">
        <v>1931</v>
      </c>
      <c r="N1181" t="s">
        <v>4694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3763</v>
      </c>
    </row>
    <row r="1182" spans="1:21" x14ac:dyDescent="0.25">
      <c r="A1182" t="s">
        <v>3764</v>
      </c>
      <c r="B1182" t="s">
        <v>3765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4906</v>
      </c>
      <c r="K1182" t="s">
        <v>907</v>
      </c>
      <c r="M1182" t="s">
        <v>1933</v>
      </c>
      <c r="N1182" t="s">
        <v>4694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3766</v>
      </c>
    </row>
    <row r="1183" spans="1:21" x14ac:dyDescent="0.25">
      <c r="A1183" t="s">
        <v>4424</v>
      </c>
      <c r="B1183" t="s">
        <v>4425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4694</v>
      </c>
      <c r="O1183" t="s">
        <v>6829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4426</v>
      </c>
    </row>
    <row r="1184" spans="1:21" x14ac:dyDescent="0.25">
      <c r="A1184" t="s">
        <v>3819</v>
      </c>
      <c r="B1184" t="s">
        <v>3820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3418</v>
      </c>
      <c r="K1184" t="s">
        <v>905</v>
      </c>
      <c r="L1184" t="s">
        <v>900</v>
      </c>
      <c r="M1184" t="s">
        <v>1929</v>
      </c>
      <c r="N1184" t="s">
        <v>5030</v>
      </c>
      <c r="O1184" t="s">
        <v>6830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3821</v>
      </c>
    </row>
    <row r="1185" spans="1:21" x14ac:dyDescent="0.25">
      <c r="A1185" t="s">
        <v>4274</v>
      </c>
      <c r="B1185" t="s">
        <v>4275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4720</v>
      </c>
      <c r="K1185" t="s">
        <v>907</v>
      </c>
      <c r="M1185" t="s">
        <v>1933</v>
      </c>
      <c r="N1185" t="s">
        <v>5030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4276</v>
      </c>
    </row>
    <row r="1186" spans="1:21" x14ac:dyDescent="0.25">
      <c r="A1186" t="s">
        <v>4140</v>
      </c>
      <c r="B1186" t="s">
        <v>4141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5362</v>
      </c>
      <c r="K1186" t="s">
        <v>907</v>
      </c>
      <c r="M1186" t="s">
        <v>1929</v>
      </c>
      <c r="N1186" t="s">
        <v>6831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4142</v>
      </c>
    </row>
    <row r="1187" spans="1:21" x14ac:dyDescent="0.25">
      <c r="A1187" t="s">
        <v>3142</v>
      </c>
      <c r="B1187" t="s">
        <v>3143</v>
      </c>
      <c r="C1187" t="s">
        <v>2990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4402</v>
      </c>
      <c r="K1187" t="s">
        <v>1526</v>
      </c>
      <c r="M1187" t="s">
        <v>1933</v>
      </c>
      <c r="N1187" t="s">
        <v>4430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3656</v>
      </c>
      <c r="U1187" t="s">
        <v>3144</v>
      </c>
    </row>
    <row r="1188" spans="1:21" x14ac:dyDescent="0.25">
      <c r="A1188" t="s">
        <v>3988</v>
      </c>
      <c r="B1188" t="s">
        <v>3988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5085</v>
      </c>
      <c r="K1188" t="s">
        <v>905</v>
      </c>
      <c r="M1188" t="s">
        <v>1929</v>
      </c>
      <c r="N1188" t="s">
        <v>5312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3989</v>
      </c>
    </row>
    <row r="1189" spans="1:21" x14ac:dyDescent="0.25">
      <c r="A1189" t="s">
        <v>3283</v>
      </c>
      <c r="B1189" t="s">
        <v>3284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4223</v>
      </c>
      <c r="K1189" t="s">
        <v>907</v>
      </c>
      <c r="M1189" t="s">
        <v>1931</v>
      </c>
      <c r="N1189" t="s">
        <v>4696</v>
      </c>
      <c r="P1189" t="s">
        <v>19</v>
      </c>
      <c r="Q1189" t="s">
        <v>132</v>
      </c>
      <c r="R1189" t="s">
        <v>44</v>
      </c>
      <c r="S1189" t="s">
        <v>1934</v>
      </c>
      <c r="T1189" t="s">
        <v>4103</v>
      </c>
      <c r="U1189" t="s">
        <v>3285</v>
      </c>
    </row>
    <row r="1190" spans="1:21" x14ac:dyDescent="0.25">
      <c r="A1190" t="s">
        <v>3280</v>
      </c>
      <c r="B1190" t="s">
        <v>3281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4223</v>
      </c>
      <c r="K1190" t="s">
        <v>907</v>
      </c>
      <c r="M1190" t="s">
        <v>1931</v>
      </c>
      <c r="N1190" t="s">
        <v>5313</v>
      </c>
      <c r="P1190" t="s">
        <v>19</v>
      </c>
      <c r="Q1190" t="s">
        <v>132</v>
      </c>
      <c r="R1190" t="s">
        <v>21</v>
      </c>
      <c r="S1190" t="s">
        <v>1934</v>
      </c>
      <c r="T1190" t="s">
        <v>4103</v>
      </c>
      <c r="U1190" t="s">
        <v>3282</v>
      </c>
    </row>
    <row r="1191" spans="1:21" x14ac:dyDescent="0.25">
      <c r="A1191" t="s">
        <v>3500</v>
      </c>
      <c r="B1191" t="s">
        <v>3501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4847</v>
      </c>
      <c r="K1191" t="s">
        <v>905</v>
      </c>
      <c r="L1191" t="s">
        <v>902</v>
      </c>
      <c r="M1191" t="s">
        <v>1933</v>
      </c>
      <c r="N1191" t="s">
        <v>5314</v>
      </c>
      <c r="O1191" t="s">
        <v>6832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3502</v>
      </c>
    </row>
    <row r="1192" spans="1:21" x14ac:dyDescent="0.25">
      <c r="A1192" t="s">
        <v>4182</v>
      </c>
      <c r="B1192" t="s">
        <v>4183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4974</v>
      </c>
      <c r="K1192" t="s">
        <v>905</v>
      </c>
      <c r="L1192" t="s">
        <v>902</v>
      </c>
      <c r="M1192" t="s">
        <v>1929</v>
      </c>
      <c r="N1192" t="s">
        <v>4697</v>
      </c>
      <c r="O1192" t="s">
        <v>6833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4184</v>
      </c>
    </row>
    <row r="1193" spans="1:21" x14ac:dyDescent="0.25">
      <c r="A1193" t="s">
        <v>4431</v>
      </c>
      <c r="B1193" t="s">
        <v>4432</v>
      </c>
      <c r="C1193" t="s">
        <v>4433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5369</v>
      </c>
      <c r="K1193" t="s">
        <v>905</v>
      </c>
      <c r="L1193" t="s">
        <v>902</v>
      </c>
      <c r="M1193" t="s">
        <v>1931</v>
      </c>
      <c r="N1193" t="s">
        <v>6834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4434</v>
      </c>
    </row>
    <row r="1194" spans="1:21" x14ac:dyDescent="0.25">
      <c r="A1194" t="s">
        <v>3253</v>
      </c>
      <c r="B1194" t="s">
        <v>3254</v>
      </c>
      <c r="D1194" t="s">
        <v>2328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6211</v>
      </c>
      <c r="K1194" t="s">
        <v>907</v>
      </c>
      <c r="M1194" t="s">
        <v>1933</v>
      </c>
      <c r="N1194" t="s">
        <v>6835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3255</v>
      </c>
    </row>
    <row r="1195" spans="1:21" x14ac:dyDescent="0.25">
      <c r="A1195" t="s">
        <v>3899</v>
      </c>
      <c r="B1195" t="s">
        <v>3900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6836</v>
      </c>
      <c r="O1195" t="s">
        <v>6785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4695</v>
      </c>
      <c r="U1195" t="s">
        <v>3901</v>
      </c>
    </row>
    <row r="1196" spans="1:21" x14ac:dyDescent="0.25">
      <c r="A1196" t="s">
        <v>2171</v>
      </c>
      <c r="B1196" t="s">
        <v>2171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5032</v>
      </c>
      <c r="O1196" t="s">
        <v>6837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2172</v>
      </c>
    </row>
    <row r="1197" spans="1:21" x14ac:dyDescent="0.25">
      <c r="A1197" t="s">
        <v>4167</v>
      </c>
      <c r="B1197" t="s">
        <v>4168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5099</v>
      </c>
      <c r="K1197" t="s">
        <v>905</v>
      </c>
      <c r="L1197" t="s">
        <v>902</v>
      </c>
      <c r="M1197" t="s">
        <v>1931</v>
      </c>
      <c r="N1197" t="s">
        <v>6838</v>
      </c>
      <c r="O1197" t="s">
        <v>6839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4169</v>
      </c>
    </row>
    <row r="1198" spans="1:21" x14ac:dyDescent="0.25">
      <c r="A1198" t="s">
        <v>4119</v>
      </c>
      <c r="B1198" t="s">
        <v>4119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6244</v>
      </c>
      <c r="K1198" t="s">
        <v>907</v>
      </c>
      <c r="M1198" t="s">
        <v>1929</v>
      </c>
      <c r="N1198" t="s">
        <v>6840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4120</v>
      </c>
    </row>
    <row r="1199" spans="1:21" x14ac:dyDescent="0.25">
      <c r="A1199" t="s">
        <v>4435</v>
      </c>
      <c r="B1199" t="s">
        <v>4436</v>
      </c>
      <c r="C1199" t="s">
        <v>4437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3418</v>
      </c>
      <c r="K1199" t="s">
        <v>907</v>
      </c>
      <c r="L1199" t="s">
        <v>902</v>
      </c>
      <c r="M1199" t="s">
        <v>1929</v>
      </c>
      <c r="N1199" t="s">
        <v>6840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4438</v>
      </c>
    </row>
    <row r="1200" spans="1:21" x14ac:dyDescent="0.25">
      <c r="A1200" t="s">
        <v>3384</v>
      </c>
      <c r="B1200" t="s">
        <v>3385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6841</v>
      </c>
      <c r="O1200" t="s">
        <v>5290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3386</v>
      </c>
    </row>
    <row r="1201" spans="1:21" x14ac:dyDescent="0.25">
      <c r="A1201" t="s">
        <v>3651</v>
      </c>
      <c r="B1201" t="s">
        <v>3652</v>
      </c>
      <c r="C1201" t="s">
        <v>3598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4854</v>
      </c>
      <c r="K1201" t="s">
        <v>905</v>
      </c>
      <c r="L1201" t="s">
        <v>902</v>
      </c>
      <c r="M1201" t="s">
        <v>1933</v>
      </c>
      <c r="N1201" t="s">
        <v>6842</v>
      </c>
      <c r="O1201" t="s">
        <v>6843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3653</v>
      </c>
    </row>
    <row r="1202" spans="1:21" x14ac:dyDescent="0.25">
      <c r="A1202" t="s">
        <v>3783</v>
      </c>
      <c r="B1202" t="s">
        <v>3784</v>
      </c>
      <c r="C1202" t="s">
        <v>3785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6844</v>
      </c>
      <c r="O1202" t="s">
        <v>6845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3786</v>
      </c>
    </row>
    <row r="1203" spans="1:21" x14ac:dyDescent="0.25">
      <c r="A1203" t="s">
        <v>4179</v>
      </c>
      <c r="B1203" t="s">
        <v>4180</v>
      </c>
      <c r="C1203" t="s">
        <v>3571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5152</v>
      </c>
      <c r="K1203" t="s">
        <v>907</v>
      </c>
      <c r="M1203" t="s">
        <v>1931</v>
      </c>
      <c r="N1203" t="s">
        <v>6844</v>
      </c>
      <c r="P1203" t="s">
        <v>19</v>
      </c>
      <c r="Q1203" t="s">
        <v>132</v>
      </c>
      <c r="R1203" t="s">
        <v>52</v>
      </c>
      <c r="S1203" t="s">
        <v>1932</v>
      </c>
      <c r="T1203" t="s">
        <v>2711</v>
      </c>
      <c r="U1203" t="s">
        <v>4181</v>
      </c>
    </row>
    <row r="1204" spans="1:21" x14ac:dyDescent="0.25">
      <c r="A1204" t="s">
        <v>3825</v>
      </c>
      <c r="B1204" t="s">
        <v>3826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4906</v>
      </c>
      <c r="K1204" t="s">
        <v>907</v>
      </c>
      <c r="M1204" t="s">
        <v>1931</v>
      </c>
      <c r="N1204" t="s">
        <v>6846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3827</v>
      </c>
    </row>
    <row r="1205" spans="1:21" x14ac:dyDescent="0.25">
      <c r="A1205" t="s">
        <v>3982</v>
      </c>
      <c r="B1205" t="s">
        <v>3983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5196</v>
      </c>
      <c r="K1205" t="s">
        <v>1198</v>
      </c>
      <c r="M1205" t="s">
        <v>1931</v>
      </c>
      <c r="N1205" t="s">
        <v>5315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3984</v>
      </c>
    </row>
    <row r="1206" spans="1:21" x14ac:dyDescent="0.25">
      <c r="A1206" t="s">
        <v>3770</v>
      </c>
      <c r="B1206" t="s">
        <v>3771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5843</v>
      </c>
      <c r="K1206" t="s">
        <v>907</v>
      </c>
      <c r="M1206" t="s">
        <v>1933</v>
      </c>
      <c r="N1206" t="s">
        <v>5316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3772</v>
      </c>
    </row>
    <row r="1207" spans="1:21" x14ac:dyDescent="0.25">
      <c r="A1207" t="s">
        <v>3916</v>
      </c>
      <c r="B1207" t="s">
        <v>3917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6847</v>
      </c>
      <c r="Q1207" t="s">
        <v>132</v>
      </c>
      <c r="R1207" t="s">
        <v>77</v>
      </c>
      <c r="S1207" t="s">
        <v>1930</v>
      </c>
      <c r="T1207" t="s">
        <v>5317</v>
      </c>
      <c r="U1207" t="s">
        <v>3918</v>
      </c>
    </row>
    <row r="1208" spans="1:21" x14ac:dyDescent="0.25">
      <c r="A1208" t="s">
        <v>4499</v>
      </c>
      <c r="B1208" t="s">
        <v>4500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3942</v>
      </c>
      <c r="K1208" t="s">
        <v>907</v>
      </c>
      <c r="M1208" t="s">
        <v>1929</v>
      </c>
      <c r="N1208" t="s">
        <v>6848</v>
      </c>
      <c r="O1208" t="s">
        <v>4586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2016-03-10T12:56:53Z</dcterms:modified>
</cp:coreProperties>
</file>